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7-2018\Budget Letter\March 2018\"/>
    </mc:Choice>
  </mc:AlternateContent>
  <bookViews>
    <workbookView xWindow="0" yWindow="0" windowWidth="21570" windowHeight="9060" tabRatio="878"/>
  </bookViews>
  <sheets>
    <sheet name="1_Summary_March" sheetId="253" r:id="rId1"/>
    <sheet name="Natural Disaster" sheetId="254" state="hidden" r:id="rId2"/>
    <sheet name="Sheet1" sheetId="248" state="hidden" r:id="rId3"/>
    <sheet name="1_State Summary" sheetId="166" state="hidden" r:id="rId4"/>
    <sheet name="2_State Distrib and Adjs" sheetId="33" r:id="rId5"/>
    <sheet name="2A-1_EFT (Annual)" sheetId="100" r:id="rId6"/>
    <sheet name="2A-2_EFT (Monthly)" sheetId="72" r:id="rId7"/>
    <sheet name="3_Levels 1&amp;2" sheetId="1" r:id="rId8"/>
    <sheet name="3A_Level 3" sheetId="2" r:id="rId9"/>
    <sheet name="4_Level 4" sheetId="167" r:id="rId10"/>
    <sheet name="5A1_Labs" sheetId="5" r:id="rId11"/>
    <sheet name="5A2_Legacy Type 2" sheetId="221" r:id="rId12"/>
    <sheet name="5A2A_New Vision" sheetId="180" r:id="rId13"/>
    <sheet name="5A2B_Glencoe" sheetId="213" r:id="rId14"/>
    <sheet name="5A2C_ISL" sheetId="214" r:id="rId15"/>
    <sheet name="5A2D_Avoyelles" sheetId="215" r:id="rId16"/>
    <sheet name="5A2E_Delhi" sheetId="216" r:id="rId17"/>
    <sheet name="5A2F_Belle Chasse" sheetId="217" r:id="rId18"/>
    <sheet name="5A2H_MAX" sheetId="219" r:id="rId19"/>
    <sheet name="5A3_OJJ" sheetId="67" r:id="rId20"/>
    <sheet name="5A4_NOCCA" sheetId="140" r:id="rId21"/>
    <sheet name="5A5_LSMSA" sheetId="141" r:id="rId22"/>
    <sheet name="5A6_Thrive" sheetId="241" r:id="rId23"/>
    <sheet name="5B1_RSD Orleans" sheetId="31" r:id="rId24"/>
    <sheet name="5B1A_Type 3B" sheetId="222" r:id="rId25"/>
    <sheet name="5B2_RSD LA" sheetId="46" r:id="rId26"/>
    <sheet name="5C1_New Type 2" sheetId="223" r:id="rId27"/>
    <sheet name="5C1A_Madison" sheetId="113" r:id="rId28"/>
    <sheet name="5C1B_DArbonne" sheetId="220" r:id="rId29"/>
    <sheet name="5C1C_Intl High" sheetId="189" r:id="rId30"/>
    <sheet name="5C1D_NOMMA" sheetId="190" r:id="rId31"/>
    <sheet name="5C1E_LFNO" sheetId="191" r:id="rId32"/>
    <sheet name="5C1F_L.C. Charter" sheetId="192" r:id="rId33"/>
    <sheet name="5C1G_JS Clark" sheetId="193" r:id="rId34"/>
    <sheet name="5C1H_Southwest" sheetId="194" r:id="rId35"/>
    <sheet name="5C1I_LA Key" sheetId="195" r:id="rId36"/>
    <sheet name="5C1J_Jeff Chamber" sheetId="196" r:id="rId37"/>
    <sheet name="5C1K_Tallulah" sheetId="197" r:id="rId38"/>
    <sheet name="5C1M_GEO-BR" sheetId="199" r:id="rId39"/>
    <sheet name="5C1N_Delta" sheetId="200" r:id="rId40"/>
    <sheet name="5C1O_Impact" sheetId="201" r:id="rId41"/>
    <sheet name="5C1P_Vision" sheetId="202" r:id="rId42"/>
    <sheet name="5C1Q_Advantage" sheetId="203" r:id="rId43"/>
    <sheet name="5C1R_Iberville" sheetId="204" r:id="rId44"/>
    <sheet name="5C1S_LC Col Prep" sheetId="205" r:id="rId45"/>
    <sheet name="5C1T_Northeast" sheetId="206" r:id="rId46"/>
    <sheet name="5C1U_Acadiana Ren" sheetId="207" r:id="rId47"/>
    <sheet name="5C1V_Laf Ren" sheetId="208" r:id="rId48"/>
    <sheet name="5C1W_Willow" sheetId="209" r:id="rId49"/>
    <sheet name="5C1X_Tangi" sheetId="224" r:id="rId50"/>
    <sheet name="5C1Y_GEO" sheetId="225" r:id="rId51"/>
    <sheet name="5C1Z_Lincoln Prep" sheetId="229" r:id="rId52"/>
    <sheet name="5C1AA_Laurel" sheetId="230" r:id="rId53"/>
    <sheet name="5C1AB_Apex" sheetId="231" r:id="rId54"/>
    <sheet name="5C1AC_Smothers" sheetId="232" r:id="rId55"/>
    <sheet name="5C1AD_Greater" sheetId="239" r:id="rId56"/>
    <sheet name="5C1AE_Noble Minds" sheetId="242" r:id="rId57"/>
    <sheet name="5C1AF_JCFA-Laf" sheetId="243" r:id="rId58"/>
    <sheet name="5C1AG_Collegiate" sheetId="244" r:id="rId59"/>
    <sheet name="5C1AH_BRUP" sheetId="246" r:id="rId60"/>
    <sheet name="5C2_LAVCA" sheetId="211" r:id="rId61"/>
    <sheet name="5C3_UnvView" sheetId="212" r:id="rId62"/>
    <sheet name="6_Local Deduct Calc" sheetId="25" r:id="rId63"/>
    <sheet name="7_Local Revenue" sheetId="13" r:id="rId64"/>
    <sheet name="8_2.1.17 SIS" sheetId="162" r:id="rId65"/>
    <sheet name="8A_2.1.17 3B&amp;5" sheetId="178" r:id="rId66"/>
    <sheet name="Source Data" sheetId="238" r:id="rId67"/>
  </sheets>
  <externalReferences>
    <externalReference r:id="rId68"/>
  </externalReferences>
  <definedNames>
    <definedName name="_1_2004_2005_AFR_4_Ad_Valorem_Taxes" localSheetId="0">#REF!</definedName>
    <definedName name="_1_2004_2005_AFR_4_Ad_Valorem_Taxes" localSheetId="22">#REF!</definedName>
    <definedName name="_1_2004_2005_AFR_4_Ad_Valorem_Taxes" localSheetId="55">#REF!</definedName>
    <definedName name="_1_2004_2005_AFR_4_Ad_Valorem_Taxes" localSheetId="56">#REF!</definedName>
    <definedName name="_1_2004_2005_AFR_4_Ad_Valorem_Taxes" localSheetId="57">#REF!</definedName>
    <definedName name="_1_2004_2005_AFR_4_Ad_Valorem_Taxes" localSheetId="58">#REF!</definedName>
    <definedName name="_1_2004_2005_AFR_4_Ad_Valorem_Taxes" localSheetId="59">#REF!</definedName>
    <definedName name="_1_2004_2005_AFR_4_Ad_Valorem_Taxes" localSheetId="1">#REF!</definedName>
    <definedName name="_1_2004_2005_AFR_4_Ad_Valorem_Taxes" localSheetId="66">#REF!</definedName>
    <definedName name="_1_2004_2005_AFR_4_Ad_Valorem_Taxes">#REF!</definedName>
    <definedName name="_2004_2005_AFR_4_Ad_Valorem_Taxes" localSheetId="0">#REF!</definedName>
    <definedName name="_2004_2005_AFR_4_Ad_Valorem_Taxes" localSheetId="22">#REF!</definedName>
    <definedName name="_2004_2005_AFR_4_Ad_Valorem_Taxes" localSheetId="55">#REF!</definedName>
    <definedName name="_2004_2005_AFR_4_Ad_Valorem_Taxes" localSheetId="56">#REF!</definedName>
    <definedName name="_2004_2005_AFR_4_Ad_Valorem_Taxes" localSheetId="57">#REF!</definedName>
    <definedName name="_2004_2005_AFR_4_Ad_Valorem_Taxes" localSheetId="58">#REF!</definedName>
    <definedName name="_2004_2005_AFR_4_Ad_Valorem_Taxes" localSheetId="59">#REF!</definedName>
    <definedName name="_2004_2005_AFR_4_Ad_Valorem_Taxes" localSheetId="1">#REF!</definedName>
    <definedName name="_2004_2005_AFR_4_Ad_Valorem_Taxes" localSheetId="66">#REF!</definedName>
    <definedName name="_2004_2005_AFR_4_Ad_Valorem_Taxes">#REF!</definedName>
    <definedName name="Import_Elem_Secondary_ByLEA" localSheetId="0">#REF!</definedName>
    <definedName name="Import_Elem_Secondary_ByLEA" localSheetId="22">#REF!</definedName>
    <definedName name="Import_Elem_Secondary_ByLEA" localSheetId="55">#REF!</definedName>
    <definedName name="Import_Elem_Secondary_ByLEA" localSheetId="56">#REF!</definedName>
    <definedName name="Import_Elem_Secondary_ByLEA" localSheetId="57">#REF!</definedName>
    <definedName name="Import_Elem_Secondary_ByLEA" localSheetId="58">#REF!</definedName>
    <definedName name="Import_Elem_Secondary_ByLEA" localSheetId="59">#REF!</definedName>
    <definedName name="Import_Elem_Secondary_ByLEA" localSheetId="1">#REF!</definedName>
    <definedName name="Import_Elem_Secondary_ByLEA" localSheetId="66">#REF!</definedName>
    <definedName name="Import_Elem_Secondary_ByLEA">#REF!</definedName>
    <definedName name="Import_K_12_ByLEA" localSheetId="0">#REF!</definedName>
    <definedName name="Import_K_12_ByLEA" localSheetId="22">#REF!</definedName>
    <definedName name="Import_K_12_ByLEA" localSheetId="55">#REF!</definedName>
    <definedName name="Import_K_12_ByLEA" localSheetId="56">#REF!</definedName>
    <definedName name="Import_K_12_ByLEA" localSheetId="57">#REF!</definedName>
    <definedName name="Import_K_12_ByLEA" localSheetId="58">#REF!</definedName>
    <definedName name="Import_K_12_ByLEA" localSheetId="59">#REF!</definedName>
    <definedName name="Import_K_12_ByLEA" localSheetId="1">#REF!</definedName>
    <definedName name="Import_K_12_ByLEA">#REF!</definedName>
    <definedName name="Import_MFP_and_Other_Funded_ByLEA" localSheetId="0">#REF!</definedName>
    <definedName name="Import_MFP_and_Other_Funded_ByLEA" localSheetId="22">#REF!</definedName>
    <definedName name="Import_MFP_and_Other_Funded_ByLEA" localSheetId="55">#REF!</definedName>
    <definedName name="Import_MFP_and_Other_Funded_ByLEA" localSheetId="56">#REF!</definedName>
    <definedName name="Import_MFP_and_Other_Funded_ByLEA" localSheetId="57">#REF!</definedName>
    <definedName name="Import_MFP_and_Other_Funded_ByLEA" localSheetId="58">#REF!</definedName>
    <definedName name="Import_MFP_and_Other_Funded_ByLEA" localSheetId="59">#REF!</definedName>
    <definedName name="Import_MFP_and_Other_Funded_ByLEA" localSheetId="1">#REF!</definedName>
    <definedName name="Import_MFP_and_Other_Funded_ByLEA">#REF!</definedName>
    <definedName name="Import_Total_Reported_ByLEA" localSheetId="0">#REF!</definedName>
    <definedName name="Import_Total_Reported_ByLEA" localSheetId="22">#REF!</definedName>
    <definedName name="Import_Total_Reported_ByLEA" localSheetId="55">#REF!</definedName>
    <definedName name="Import_Total_Reported_ByLEA" localSheetId="56">#REF!</definedName>
    <definedName name="Import_Total_Reported_ByLEA" localSheetId="57">#REF!</definedName>
    <definedName name="Import_Total_Reported_ByLEA" localSheetId="58">#REF!</definedName>
    <definedName name="Import_Total_Reported_ByLEA" localSheetId="59">#REF!</definedName>
    <definedName name="Import_Total_Reported_ByLEA" localSheetId="1">#REF!</definedName>
    <definedName name="Import_Total_Reported_ByLEA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3">'1_State Summary'!$A$1:$H$57</definedName>
    <definedName name="_xlnm.Print_Area" localSheetId="0">'1_Summary_March'!$A$1:$E$61</definedName>
    <definedName name="_xlnm.Print_Area" localSheetId="4">'2_State Distrib and Adjs'!$A$1:$BG$76</definedName>
    <definedName name="_xlnm.Print_Area" localSheetId="5">'2A-1_EFT (Annual)'!$A$1:$AR$76</definedName>
    <definedName name="_xlnm.Print_Area" localSheetId="6">'2A-2_EFT (Monthly)'!$A$1:$AS$76</definedName>
    <definedName name="_xlnm.Print_Area" localSheetId="7">'3_Levels 1&amp;2'!$A$1:$AZ$76</definedName>
    <definedName name="_xlnm.Print_Area" localSheetId="8">'3A_Level 3'!$A$1:$M$76</definedName>
    <definedName name="_xlnm.Print_Area" localSheetId="9">'4_Level 4'!$A$1:$S$215</definedName>
    <definedName name="_xlnm.Print_Area" localSheetId="10">'5A1_Labs'!$A$1:$X$9</definedName>
    <definedName name="_xlnm.Print_Area" localSheetId="11">'5A2_Legacy Type 2'!$A$1:$AH$14</definedName>
    <definedName name="_xlnm.Print_Area" localSheetId="12">'5A2A_New Vision'!$A$1:$AF$83</definedName>
    <definedName name="_xlnm.Print_Area" localSheetId="13">'5A2B_Glencoe'!$A$1:$AF$83</definedName>
    <definedName name="_xlnm.Print_Area" localSheetId="14">'5A2C_ISL'!$A$1:$AF$86</definedName>
    <definedName name="_xlnm.Print_Area" localSheetId="15">'5A2D_Avoyelles'!$A$1:$AF$83</definedName>
    <definedName name="_xlnm.Print_Area" localSheetId="16">'5A2E_Delhi'!$A$1:$AF$83</definedName>
    <definedName name="_xlnm.Print_Area" localSheetId="17">'5A2F_Belle Chasse'!$A$1:$AF$83</definedName>
    <definedName name="_xlnm.Print_Area" localSheetId="18">'5A2H_MAX'!$A$1:$AF$83</definedName>
    <definedName name="_xlnm.Print_Area" localSheetId="19">'5A3_OJJ'!$A$1:$S$83</definedName>
    <definedName name="_xlnm.Print_Area" localSheetId="20">'5A4_NOCCA'!$A$1:$R$83</definedName>
    <definedName name="_xlnm.Print_Area" localSheetId="21">'5A5_LSMSA'!$A$1:$R$83</definedName>
    <definedName name="_xlnm.Print_Area" localSheetId="22">'5A6_Thrive'!$A$1:$R$83</definedName>
    <definedName name="_xlnm.Print_Area" localSheetId="23">'5B1_RSD Orleans'!$A$1:$AM$50</definedName>
    <definedName name="_xlnm.Print_Area" localSheetId="24">'5B1A_Type 3B'!$A$1:$AX$37</definedName>
    <definedName name="_xlnm.Print_Area" localSheetId="25">'5B2_RSD LA'!$A$1:$AT$20</definedName>
    <definedName name="_xlnm.Print_Area" localSheetId="26">'5C1_New Type 2'!$A$1:$AV$47</definedName>
    <definedName name="_xlnm.Print_Area" localSheetId="27">'5C1A_Madison'!$A$1:$AS$83</definedName>
    <definedName name="_xlnm.Print_Area" localSheetId="52">'5C1AA_Laurel'!$A$1:$AS$83</definedName>
    <definedName name="_xlnm.Print_Area" localSheetId="53">'5C1AB_Apex'!$A$1:$AS$83</definedName>
    <definedName name="_xlnm.Print_Area" localSheetId="54">'5C1AC_Smothers'!$A$1:$AS$83</definedName>
    <definedName name="_xlnm.Print_Area" localSheetId="55">'5C1AD_Greater'!$A$1:$AS$83</definedName>
    <definedName name="_xlnm.Print_Area" localSheetId="56">'5C1AE_Noble Minds'!$A$1:$AS$83</definedName>
    <definedName name="_xlnm.Print_Area" localSheetId="57">'5C1AF_JCFA-Laf'!$A$1:$AS$83</definedName>
    <definedName name="_xlnm.Print_Area" localSheetId="58">'5C1AG_Collegiate'!$A$1:$AS$83</definedName>
    <definedName name="_xlnm.Print_Area" localSheetId="59">'5C1AH_BRUP'!$A$1:$AS$83</definedName>
    <definedName name="_xlnm.Print_Area" localSheetId="28">'5C1B_DArbonne'!$A$1:$AS$83</definedName>
    <definedName name="_xlnm.Print_Area" localSheetId="29">'5C1C_Intl High'!$A$1:$AS$83</definedName>
    <definedName name="_xlnm.Print_Area" localSheetId="30">'5C1D_NOMMA'!$A$1:$AS$83</definedName>
    <definedName name="_xlnm.Print_Area" localSheetId="31">'5C1E_LFNO'!$A$1:$AS$83</definedName>
    <definedName name="_xlnm.Print_Area" localSheetId="32">'5C1F_L.C. Charter'!$A$1:$AS$83</definedName>
    <definedName name="_xlnm.Print_Area" localSheetId="33">'5C1G_JS Clark'!$A$1:$AS$83</definedName>
    <definedName name="_xlnm.Print_Area" localSheetId="34">'5C1H_Southwest'!$A$1:$AS$83</definedName>
    <definedName name="_xlnm.Print_Area" localSheetId="35">'5C1I_LA Key'!$A$1:$AS$83</definedName>
    <definedName name="_xlnm.Print_Area" localSheetId="36">'5C1J_Jeff Chamber'!$A$1:$AS$83</definedName>
    <definedName name="_xlnm.Print_Area" localSheetId="37">'5C1K_Tallulah'!$A$1:$AS$83</definedName>
    <definedName name="_xlnm.Print_Area" localSheetId="38">'5C1M_GEO-BR'!$A$1:$AS$83</definedName>
    <definedName name="_xlnm.Print_Area" localSheetId="39">'5C1N_Delta'!$A$1:$AS$83</definedName>
    <definedName name="_xlnm.Print_Area" localSheetId="40">'5C1O_Impact'!$A$1:$AS$83</definedName>
    <definedName name="_xlnm.Print_Area" localSheetId="41">'5C1P_Vision'!$A$1:$AS$83</definedName>
    <definedName name="_xlnm.Print_Area" localSheetId="42">'5C1Q_Advantage'!$A$1:$AS$83</definedName>
    <definedName name="_xlnm.Print_Area" localSheetId="43">'5C1R_Iberville'!$A$1:$AS$83</definedName>
    <definedName name="_xlnm.Print_Area" localSheetId="44">'5C1S_LC Col Prep'!$A$1:$AS$83</definedName>
    <definedName name="_xlnm.Print_Area" localSheetId="45">'5C1T_Northeast'!$A$1:$AS$83</definedName>
    <definedName name="_xlnm.Print_Area" localSheetId="46">'5C1U_Acadiana Ren'!$A$1:$AS$83</definedName>
    <definedName name="_xlnm.Print_Area" localSheetId="47">'5C1V_Laf Ren'!$A$1:$AS$83</definedName>
    <definedName name="_xlnm.Print_Area" localSheetId="48">'5C1W_Willow'!$A$1:$AS$83</definedName>
    <definedName name="_xlnm.Print_Area" localSheetId="49">'5C1X_Tangi'!$A$1:$AS$83</definedName>
    <definedName name="_xlnm.Print_Area" localSheetId="50">'5C1Y_GEO'!$A$1:$AS$83</definedName>
    <definedName name="_xlnm.Print_Area" localSheetId="51">'5C1Z_Lincoln Prep'!$A$1:$AS$83</definedName>
    <definedName name="_xlnm.Print_Area" localSheetId="60">'5C2_LAVCA'!$A$1:$AT$83</definedName>
    <definedName name="_xlnm.Print_Area" localSheetId="61">'5C3_UnvView'!$A$1:$AT$83</definedName>
    <definedName name="_xlnm.Print_Area" localSheetId="62">'6_Local Deduct Calc'!$A$1:$J$76</definedName>
    <definedName name="_xlnm.Print_Area" localSheetId="63">'7_Local Revenue'!$A$1:$AR$76</definedName>
    <definedName name="_xlnm.Print_Area" localSheetId="64">'8_2.1.17 SIS'!$A$1:$BD$76</definedName>
    <definedName name="_xlnm.Print_Area" localSheetId="65">'8A_2.1.17 3B&amp;5'!$A$1:$G$68</definedName>
    <definedName name="_xlnm.Print_Area" localSheetId="1">'Natural Disaster'!$A$1:$G$6</definedName>
    <definedName name="_xlnm.Print_Area" localSheetId="2">Sheet1!$A$1:$I$30</definedName>
    <definedName name="_xlnm.Print_Area" localSheetId="66">'Source Data'!$A$1:$O$76</definedName>
    <definedName name="_xlnm.Print_Titles" localSheetId="4">'2_State Distrib and Adjs'!$A:$B</definedName>
    <definedName name="_xlnm.Print_Titles" localSheetId="5">'2A-1_EFT (Annual)'!$A:$B</definedName>
    <definedName name="_xlnm.Print_Titles" localSheetId="6">'2A-2_EFT (Monthly)'!$A:$B</definedName>
    <definedName name="_xlnm.Print_Titles" localSheetId="7">'3_Levels 1&amp;2'!$A:$B</definedName>
    <definedName name="_xlnm.Print_Titles" localSheetId="8">'3A_Level 3'!$A:$B</definedName>
    <definedName name="_xlnm.Print_Titles" localSheetId="9">'4_Level 4'!$A:$C,'4_Level 4'!$1:$4</definedName>
    <definedName name="_xlnm.Print_Titles" localSheetId="10">'5A1_Labs'!$A:$B</definedName>
    <definedName name="_xlnm.Print_Titles" localSheetId="11">'5A2_Legacy Type 2'!$A:$B</definedName>
    <definedName name="_xlnm.Print_Titles" localSheetId="12">'5A2A_New Vision'!$A:$B</definedName>
    <definedName name="_xlnm.Print_Titles" localSheetId="13">'5A2B_Glencoe'!$A:$B</definedName>
    <definedName name="_xlnm.Print_Titles" localSheetId="14">'5A2C_ISL'!$A:$B</definedName>
    <definedName name="_xlnm.Print_Titles" localSheetId="15">'5A2D_Avoyelles'!$A:$B</definedName>
    <definedName name="_xlnm.Print_Titles" localSheetId="16">'5A2E_Delhi'!$A:$B</definedName>
    <definedName name="_xlnm.Print_Titles" localSheetId="17">'5A2F_Belle Chasse'!$A:$B</definedName>
    <definedName name="_xlnm.Print_Titles" localSheetId="18">'5A2H_MAX'!$A:$B</definedName>
    <definedName name="_xlnm.Print_Titles" localSheetId="19">'5A3_OJJ'!$A:$B</definedName>
    <definedName name="_xlnm.Print_Titles" localSheetId="20">'5A4_NOCCA'!$A:$B</definedName>
    <definedName name="_xlnm.Print_Titles" localSheetId="21">'5A5_LSMSA'!$A:$B</definedName>
    <definedName name="_xlnm.Print_Titles" localSheetId="22">'5A6_Thrive'!$A:$B</definedName>
    <definedName name="_xlnm.Print_Titles" localSheetId="23">'5B1_RSD Orleans'!$A:$C</definedName>
    <definedName name="_xlnm.Print_Titles" localSheetId="24">'5B1A_Type 3B'!$A:$C</definedName>
    <definedName name="_xlnm.Print_Titles" localSheetId="25">'5B2_RSD LA'!$A:$C</definedName>
    <definedName name="_xlnm.Print_Titles" localSheetId="26">'5C1_New Type 2'!$A:$C</definedName>
    <definedName name="_xlnm.Print_Titles" localSheetId="27">'5C1A_Madison'!$A:$B</definedName>
    <definedName name="_xlnm.Print_Titles" localSheetId="52">'5C1AA_Laurel'!$A:$B</definedName>
    <definedName name="_xlnm.Print_Titles" localSheetId="53">'5C1AB_Apex'!$A:$B</definedName>
    <definedName name="_xlnm.Print_Titles" localSheetId="54">'5C1AC_Smothers'!$A:$B</definedName>
    <definedName name="_xlnm.Print_Titles" localSheetId="55">'5C1AD_Greater'!$A:$B</definedName>
    <definedName name="_xlnm.Print_Titles" localSheetId="56">'5C1AE_Noble Minds'!$A:$B</definedName>
    <definedName name="_xlnm.Print_Titles" localSheetId="57">'5C1AF_JCFA-Laf'!$A:$B</definedName>
    <definedName name="_xlnm.Print_Titles" localSheetId="58">'5C1AG_Collegiate'!$A:$B</definedName>
    <definedName name="_xlnm.Print_Titles" localSheetId="59">'5C1AH_BRUP'!$A:$B</definedName>
    <definedName name="_xlnm.Print_Titles" localSheetId="28">'5C1B_DArbonne'!$A:$B</definedName>
    <definedName name="_xlnm.Print_Titles" localSheetId="29">'5C1C_Intl High'!$A:$B</definedName>
    <definedName name="_xlnm.Print_Titles" localSheetId="30">'5C1D_NOMMA'!$A:$B</definedName>
    <definedName name="_xlnm.Print_Titles" localSheetId="31">'5C1E_LFNO'!$A:$B</definedName>
    <definedName name="_xlnm.Print_Titles" localSheetId="32">'5C1F_L.C. Charter'!$A:$B</definedName>
    <definedName name="_xlnm.Print_Titles" localSheetId="33">'5C1G_JS Clark'!$A:$B</definedName>
    <definedName name="_xlnm.Print_Titles" localSheetId="34">'5C1H_Southwest'!$A:$B</definedName>
    <definedName name="_xlnm.Print_Titles" localSheetId="35">'5C1I_LA Key'!$A:$B</definedName>
    <definedName name="_xlnm.Print_Titles" localSheetId="36">'5C1J_Jeff Chamber'!$A:$B</definedName>
    <definedName name="_xlnm.Print_Titles" localSheetId="37">'5C1K_Tallulah'!$A:$B</definedName>
    <definedName name="_xlnm.Print_Titles" localSheetId="38">'5C1M_GEO-BR'!$A:$B</definedName>
    <definedName name="_xlnm.Print_Titles" localSheetId="39">'5C1N_Delta'!$A:$B</definedName>
    <definedName name="_xlnm.Print_Titles" localSheetId="40">'5C1O_Impact'!$A:$B</definedName>
    <definedName name="_xlnm.Print_Titles" localSheetId="41">'5C1P_Vision'!$A:$B</definedName>
    <definedName name="_xlnm.Print_Titles" localSheetId="42">'5C1Q_Advantage'!$A:$B</definedName>
    <definedName name="_xlnm.Print_Titles" localSheetId="43">'5C1R_Iberville'!$A:$B</definedName>
    <definedName name="_xlnm.Print_Titles" localSheetId="44">'5C1S_LC Col Prep'!$A:$B</definedName>
    <definedName name="_xlnm.Print_Titles" localSheetId="45">'5C1T_Northeast'!$A:$B</definedName>
    <definedName name="_xlnm.Print_Titles" localSheetId="46">'5C1U_Acadiana Ren'!$A:$B</definedName>
    <definedName name="_xlnm.Print_Titles" localSheetId="47">'5C1V_Laf Ren'!$A:$B</definedName>
    <definedName name="_xlnm.Print_Titles" localSheetId="48">'5C1W_Willow'!$A:$B</definedName>
    <definedName name="_xlnm.Print_Titles" localSheetId="49">'5C1X_Tangi'!$A:$B</definedName>
    <definedName name="_xlnm.Print_Titles" localSheetId="50">'5C1Y_GEO'!$A:$B</definedName>
    <definedName name="_xlnm.Print_Titles" localSheetId="51">'5C1Z_Lincoln Prep'!$A:$B</definedName>
    <definedName name="_xlnm.Print_Titles" localSheetId="60">'5C2_LAVCA'!$A:$B</definedName>
    <definedName name="_xlnm.Print_Titles" localSheetId="61">'5C3_UnvView'!$A:$B</definedName>
    <definedName name="_xlnm.Print_Titles" localSheetId="63">'7_Local Revenue'!$A:$B</definedName>
    <definedName name="_xlnm.Print_Titles" localSheetId="64">'8_2.1.17 SIS'!$A:$B</definedName>
    <definedName name="_xlnm.Print_Titles" localSheetId="1">'Natural Disaster'!$A:$B,'Natural Disaster'!$1:$2</definedName>
    <definedName name="_xlnm.Print_Titles" localSheetId="66">'Source Data'!$A:$B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7" i="248" l="1"/>
  <c r="G5" i="248"/>
  <c r="C5" i="254"/>
  <c r="C4" i="254"/>
  <c r="C3" i="254"/>
  <c r="D2" i="254"/>
  <c r="E2" i="254"/>
  <c r="F2" i="254"/>
  <c r="G2" i="254" s="1"/>
  <c r="A5" i="248"/>
  <c r="A4" i="248"/>
  <c r="A16" i="248" s="1"/>
  <c r="G6" i="248"/>
  <c r="G8" i="248"/>
  <c r="G3" i="248"/>
  <c r="G4" i="248"/>
  <c r="G39" i="166"/>
  <c r="G54" i="166"/>
  <c r="F11" i="166"/>
  <c r="G11" i="166" s="1"/>
  <c r="H11" i="166" s="1"/>
  <c r="F24" i="166"/>
  <c r="G24" i="166" s="1"/>
  <c r="H24" i="166" s="1"/>
  <c r="H39" i="166"/>
  <c r="F23" i="166"/>
  <c r="G23" i="166" s="1"/>
  <c r="H23" i="166" s="1"/>
  <c r="F19" i="166"/>
  <c r="G19" i="166" s="1"/>
  <c r="H19" i="166" s="1"/>
  <c r="G38" i="166"/>
  <c r="H38" i="166"/>
  <c r="G37" i="166"/>
  <c r="H37" i="166" s="1"/>
  <c r="F18" i="166"/>
  <c r="G18" i="166" s="1"/>
  <c r="H18" i="166" s="1"/>
  <c r="G58" i="166"/>
  <c r="H58" i="166"/>
  <c r="F40" i="166"/>
  <c r="G40" i="166" s="1"/>
  <c r="H40" i="166" s="1"/>
  <c r="C6" i="254" l="1"/>
  <c r="H6" i="248"/>
  <c r="I6" i="248" s="1"/>
  <c r="H4" i="248"/>
  <c r="I4" i="248" s="1"/>
  <c r="H5" i="248"/>
  <c r="I5" i="248" s="1"/>
  <c r="H7" i="248"/>
  <c r="I7" i="248" s="1"/>
  <c r="F53" i="166" l="1"/>
  <c r="G53" i="166" s="1"/>
  <c r="H53" i="166" s="1"/>
  <c r="F15" i="166"/>
  <c r="G15" i="166" s="1"/>
  <c r="H15" i="166" s="1"/>
  <c r="F17" i="166"/>
  <c r="G17" i="166" s="1"/>
  <c r="H17" i="166" s="1"/>
  <c r="F5" i="166" l="1"/>
  <c r="G5" i="166" s="1"/>
  <c r="H5" i="166" s="1"/>
  <c r="H3" i="248"/>
  <c r="I3" i="248" s="1"/>
  <c r="H8" i="248"/>
  <c r="I8" i="248" s="1"/>
  <c r="F7" i="166"/>
  <c r="G7" i="166" s="1"/>
  <c r="H7" i="166" s="1"/>
  <c r="F6" i="166"/>
  <c r="F21" i="166"/>
  <c r="G21" i="166" s="1"/>
  <c r="H21" i="166" s="1"/>
  <c r="F8" i="166"/>
  <c r="G8" i="166" s="1"/>
  <c r="H8" i="166" s="1"/>
  <c r="F9" i="166"/>
  <c r="G9" i="166" s="1"/>
  <c r="H9" i="166" s="1"/>
  <c r="F36" i="166" l="1"/>
  <c r="F29" i="166"/>
  <c r="F31" i="166"/>
  <c r="G31" i="166" s="1"/>
  <c r="H31" i="166" s="1"/>
  <c r="G6" i="166"/>
  <c r="H6" i="166" s="1"/>
  <c r="F22" i="166"/>
  <c r="G22" i="166" s="1"/>
  <c r="H22" i="166" s="1"/>
  <c r="G36" i="166" l="1"/>
  <c r="H36" i="166" s="1"/>
  <c r="F10" i="166"/>
  <c r="G29" i="166"/>
  <c r="H29" i="166" s="1"/>
  <c r="G10" i="166" l="1"/>
  <c r="H10" i="166" s="1"/>
  <c r="F4" i="166"/>
  <c r="G4" i="166" s="1"/>
  <c r="H4" i="166" s="1"/>
  <c r="F30" i="166"/>
  <c r="G30" i="166" l="1"/>
  <c r="H30" i="166" s="1"/>
  <c r="F28" i="166"/>
  <c r="G28" i="166" s="1"/>
  <c r="H28" i="166" s="1"/>
  <c r="F12" i="166" l="1"/>
  <c r="G12" i="166" s="1"/>
  <c r="H12" i="166" s="1"/>
  <c r="F14" i="166" l="1"/>
  <c r="G14" i="166" s="1"/>
  <c r="H14" i="166" s="1"/>
  <c r="F13" i="166" l="1"/>
  <c r="I64" i="166" l="1"/>
  <c r="F25" i="166"/>
  <c r="G25" i="166" s="1"/>
  <c r="H25" i="166" s="1"/>
  <c r="G13" i="166"/>
  <c r="H13" i="166" s="1"/>
  <c r="D4" i="254" l="1"/>
  <c r="E4" i="254" s="1"/>
  <c r="F4" i="254" s="1"/>
  <c r="D5" i="254" l="1"/>
  <c r="E5" i="254" s="1"/>
  <c r="F5" i="254" s="1"/>
  <c r="F26" i="166"/>
  <c r="D3" i="254" l="1"/>
  <c r="G26" i="166"/>
  <c r="H26" i="166" s="1"/>
  <c r="F27" i="166"/>
  <c r="G27" i="166" l="1"/>
  <c r="H27" i="166" s="1"/>
  <c r="F32" i="166"/>
  <c r="E3" i="254"/>
  <c r="D6" i="254"/>
  <c r="F44" i="166" l="1"/>
  <c r="G44" i="166" s="1"/>
  <c r="H44" i="166" s="1"/>
  <c r="E6" i="254"/>
  <c r="F3" i="254"/>
  <c r="F6" i="254" s="1"/>
  <c r="G32" i="166"/>
  <c r="H32" i="166" s="1"/>
  <c r="F33" i="166"/>
  <c r="G33" i="166" s="1"/>
  <c r="H33" i="166" s="1"/>
  <c r="F43" i="166" l="1"/>
  <c r="F46" i="166"/>
  <c r="G46" i="166" s="1"/>
  <c r="H46" i="166" s="1"/>
  <c r="F50" i="166"/>
  <c r="G50" i="166" s="1"/>
  <c r="H50" i="166" s="1"/>
  <c r="G43" i="166" l="1"/>
  <c r="H43" i="166" s="1"/>
  <c r="F47" i="166"/>
  <c r="G47" i="166" s="1"/>
  <c r="H47" i="166" s="1"/>
  <c r="F49" i="166"/>
  <c r="G49" i="166" s="1"/>
  <c r="F48" i="166"/>
  <c r="G48" i="166" s="1"/>
  <c r="H48" i="166" s="1"/>
  <c r="F51" i="166"/>
  <c r="G51" i="166" s="1"/>
  <c r="H51" i="166" s="1"/>
  <c r="F45" i="166" l="1"/>
  <c r="G45" i="166" s="1"/>
  <c r="H45" i="166" s="1"/>
  <c r="F42" i="166" l="1"/>
  <c r="G42" i="166" s="1"/>
  <c r="H42" i="166" s="1"/>
  <c r="F41" i="166" l="1"/>
  <c r="G41" i="166" l="1"/>
  <c r="H41" i="166" s="1"/>
  <c r="F35" i="166"/>
  <c r="G35" i="166" l="1"/>
  <c r="H35" i="166" s="1"/>
  <c r="F52" i="166"/>
  <c r="F57" i="166" l="1"/>
  <c r="G52" i="166"/>
  <c r="H52" i="166" s="1"/>
  <c r="I62" i="166" l="1"/>
  <c r="F59" i="166"/>
  <c r="G59" i="166" s="1"/>
  <c r="H59" i="166" s="1"/>
  <c r="G57" i="166"/>
  <c r="H57" i="166" s="1"/>
</calcChain>
</file>

<file path=xl/comments1.xml><?xml version="1.0" encoding="utf-8"?>
<comments xmlns="http://schemas.openxmlformats.org/spreadsheetml/2006/main">
  <authors>
    <author>Reynaldo Valldejuli</author>
  </authors>
  <commentList>
    <comment ref="AR72" authorId="0" shapeId="0">
      <text>
        <r>
          <rPr>
            <b/>
            <sz val="9"/>
            <color indexed="81"/>
            <rFont val="Tahoma"/>
            <family val="2"/>
          </rPr>
          <t>Reynaldo Valldejuli:</t>
        </r>
        <r>
          <rPr>
            <sz val="9"/>
            <color indexed="81"/>
            <rFont val="Tahoma"/>
            <family val="2"/>
          </rPr>
          <t xml:space="preserve">
Northshore had a 28k adjustment in Feb</t>
        </r>
      </text>
    </comment>
    <comment ref="AS72" authorId="0" shapeId="0">
      <text>
        <r>
          <rPr>
            <b/>
            <sz val="9"/>
            <color indexed="81"/>
            <rFont val="Tahoma"/>
            <family val="2"/>
          </rPr>
          <t>Reynaldo Valldejuli:</t>
        </r>
        <r>
          <rPr>
            <sz val="9"/>
            <color indexed="81"/>
            <rFont val="Tahoma"/>
            <family val="2"/>
          </rPr>
          <t xml:space="preserve">
Forward Funding added in February 18 Payment</t>
        </r>
      </text>
    </comment>
  </commentList>
</comments>
</file>

<file path=xl/sharedStrings.xml><?xml version="1.0" encoding="utf-8"?>
<sst xmlns="http://schemas.openxmlformats.org/spreadsheetml/2006/main" count="13121" uniqueCount="2020">
  <si>
    <t>FY2006/07
Hold 
Harmless 
Amount</t>
  </si>
  <si>
    <t>School 
System</t>
  </si>
  <si>
    <t>% 
Change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</si>
  <si>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</si>
  <si>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</si>
  <si>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</si>
  <si>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</si>
  <si>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</si>
  <si>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</si>
  <si>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</si>
  <si>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</si>
  <si>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</si>
  <si>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</si>
  <si>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</si>
  <si>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</si>
  <si>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</si>
  <si>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</si>
  <si>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</si>
  <si>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</si>
  <si>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</si>
  <si>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</si>
  <si>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</si>
  <si>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</si>
  <si>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</si>
  <si>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</si>
  <si>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</si>
  <si>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</si>
  <si>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</si>
  <si>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</si>
  <si>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</si>
  <si>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</si>
  <si>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</si>
  <si>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</si>
  <si>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</si>
  <si>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</si>
  <si>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</si>
  <si>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</si>
  <si>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</si>
  <si>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</si>
  <si>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</si>
  <si>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</si>
  <si>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</si>
  <si>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</si>
  <si>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</si>
  <si>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</si>
  <si>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</si>
  <si>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</si>
  <si>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</si>
  <si>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</si>
  <si>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</si>
  <si>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</si>
  <si>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</si>
  <si>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</si>
  <si>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</si>
  <si>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</si>
  <si>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</si>
  <si>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</si>
  <si>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</si>
  <si>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</si>
  <si>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</si>
  <si>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</si>
  <si>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</si>
  <si>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</si>
  <si>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</si>
  <si>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</si>
  <si>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</si>
  <si>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</si>
  <si>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</si>
  <si>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</si>
  <si>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</si>
  <si>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</si>
  <si>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</si>
  <si>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</si>
  <si>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</si>
  <si>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</si>
  <si>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</si>
  <si>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</si>
  <si>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</si>
  <si>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</si>
  <si>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</si>
  <si>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</si>
  <si>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</si>
  <si>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</si>
  <si>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</si>
  <si>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</si>
  <si>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</si>
  <si>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</si>
  <si>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</si>
  <si>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</si>
  <si>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</si>
  <si>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</si>
  <si>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</si>
  <si>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</si>
  <si>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</si>
  <si>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</si>
  <si>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</si>
  <si>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</si>
  <si>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</si>
  <si>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</si>
  <si>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</si>
  <si>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</si>
  <si>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</si>
  <si>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</si>
  <si>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</si>
  <si>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</si>
  <si>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</si>
  <si>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</si>
  <si>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</si>
  <si>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</si>
  <si>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</si>
  <si>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</si>
  <si>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</si>
  <si>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</si>
  <si>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</si>
  <si>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</si>
  <si>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</si>
  <si>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</si>
  <si>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</si>
  <si>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</si>
  <si>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</si>
  <si>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</si>
  <si>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</si>
  <si>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</si>
  <si>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</si>
  <si>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</si>
  <si>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</si>
  <si>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</si>
  <si>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</si>
  <si>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</si>
  <si>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</si>
  <si>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</si>
  <si>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</si>
  <si>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</si>
  <si>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</si>
  <si>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</si>
  <si>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</si>
  <si>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</si>
  <si>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</si>
  <si>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</si>
  <si>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</si>
  <si>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</si>
  <si>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</si>
  <si>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</si>
  <si>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</si>
  <si>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</si>
  <si>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</si>
  <si>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</si>
  <si>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</si>
  <si>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</si>
  <si>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</si>
  <si>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</si>
  <si>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</si>
  <si>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</si>
  <si>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</si>
  <si>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</si>
  <si>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</si>
  <si>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</si>
  <si>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</si>
  <si>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Difference</t>
  </si>
  <si>
    <t>State Audit Adjustments are owed to the State, not the LEA; State Audit Adjustments are recognized in Table 1</t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</si>
  <si>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</si>
  <si>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</si>
  <si>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</si>
  <si>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</si>
  <si>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</si>
  <si>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</si>
  <si>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</si>
  <si>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</si>
  <si>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</si>
  <si>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</si>
  <si>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</si>
  <si>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</si>
  <si>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</si>
  <si>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</si>
  <si>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</si>
  <si>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</si>
  <si>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</si>
  <si>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</si>
  <si>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</si>
  <si>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</si>
  <si>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</si>
  <si>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</si>
  <si>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</si>
  <si>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</si>
  <si>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</si>
  <si>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</si>
  <si>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</si>
  <si>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</si>
  <si>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</si>
  <si>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</si>
  <si>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</si>
  <si>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</si>
  <si>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</si>
  <si>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</si>
  <si>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</si>
  <si>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</si>
  <si>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</si>
  <si>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</si>
  <si>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</si>
  <si>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</si>
  <si>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</si>
  <si>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</si>
  <si>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</si>
  <si>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</si>
  <si>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</si>
  <si>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</si>
  <si>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</si>
  <si>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</si>
  <si>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</si>
  <si>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</si>
  <si>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</si>
  <si>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</si>
  <si>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</si>
  <si>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</si>
  <si>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</si>
  <si>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</si>
  <si>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</si>
  <si>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</si>
  <si>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</si>
  <si>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</si>
  <si>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</si>
  <si>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</si>
  <si>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</si>
  <si>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</si>
  <si>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</si>
  <si>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</si>
  <si>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</si>
  <si>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</si>
  <si>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</si>
  <si>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</si>
  <si>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</si>
  <si>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</si>
  <si>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</si>
  <si>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</si>
  <si>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</si>
  <si>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</si>
  <si>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</si>
  <si>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</si>
  <si>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</si>
  <si>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</si>
  <si>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</si>
  <si>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</si>
  <si>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</si>
  <si>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</si>
  <si>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</si>
  <si>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</si>
  <si>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</si>
  <si>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</si>
  <si>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</si>
  <si>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</si>
  <si>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</si>
  <si>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</si>
  <si>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</si>
  <si>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3A5001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</si>
  <si>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</si>
  <si>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</si>
  <si>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</si>
  <si>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</si>
  <si>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</si>
  <si>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</si>
  <si>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</si>
  <si>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</si>
  <si>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</si>
  <si>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</si>
  <si>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</si>
  <si>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</si>
  <si>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</si>
  <si>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</si>
  <si>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C38</t>
  </si>
  <si>
    <t>T7, C3c</t>
  </si>
  <si>
    <t>T7, C34</t>
  </si>
  <si>
    <t>T7, C26</t>
  </si>
  <si>
    <t>T7, C30</t>
  </si>
  <si>
    <t>T7, C37</t>
  </si>
  <si>
    <t>T4, C2</t>
  </si>
  <si>
    <t>T5A1, C6</t>
  </si>
  <si>
    <t>LSU Lab School</t>
  </si>
  <si>
    <t>Southern Lab School</t>
  </si>
  <si>
    <t>Total Legacy Type 2 Charter Schools</t>
  </si>
  <si>
    <t xml:space="preserve">Tallulah Charter School </t>
  </si>
  <si>
    <t>Total Statewide</t>
  </si>
  <si>
    <t>Total City/Parish</t>
  </si>
  <si>
    <t xml:space="preserve">Louisiana Key Academy </t>
  </si>
  <si>
    <t xml:space="preserve">Jefferson Chamber Foundation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</si>
  <si>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</si>
  <si>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</si>
  <si>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</si>
  <si>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</si>
  <si>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</si>
  <si>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</si>
  <si>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</si>
  <si>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</si>
  <si>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</si>
  <si>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</si>
  <si>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</si>
  <si>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</si>
  <si>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</si>
  <si>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</si>
  <si>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</si>
  <si>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Medard H. Nelson Elem (New Beg.)</t>
  </si>
  <si>
    <t>Paul Habans Elem (Crescent City Schools)</t>
  </si>
  <si>
    <t>Mildred Osborne Elem (Arise Academy)</t>
  </si>
  <si>
    <t>Akili Academy of N.O. (Crescent City Schools)</t>
  </si>
  <si>
    <t>Joseph A. Craig (Friends of King)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</si>
  <si>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</si>
  <si>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</si>
  <si>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</si>
  <si>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</si>
  <si>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</si>
  <si>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</si>
  <si>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</si>
  <si>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</si>
  <si>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>Gifted and Talented Weight (60%)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</si>
  <si>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</si>
  <si>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</si>
  <si>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</si>
  <si>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</si>
  <si>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</si>
  <si>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</si>
  <si>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</si>
  <si>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</si>
  <si>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</si>
  <si>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Continuation Pay Raises</t>
  </si>
  <si>
    <t>Hold Harmless Enhancement</t>
  </si>
  <si>
    <t>Mandated Costs in Health Insurance, Retirement and Fuel</t>
  </si>
  <si>
    <t>Mid-Year Student Allocations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</si>
  <si>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</si>
  <si>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</si>
  <si>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</si>
  <si>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</si>
  <si>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</si>
  <si>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</si>
  <si>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</si>
  <si>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</si>
  <si>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</si>
  <si>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</si>
  <si>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T3, C10</t>
  </si>
  <si>
    <t>T3, C33</t>
  </si>
  <si>
    <t>T4, C7</t>
  </si>
  <si>
    <t>T5C2,T5C3</t>
  </si>
  <si>
    <r>
      <t xml:space="preserve">Career &amp; Technical Weight </t>
    </r>
    <r>
      <rPr>
        <b/>
        <sz val="11"/>
        <rFont val="Arial Narrow"/>
        <family val="2"/>
      </rPr>
      <t>(6%)</t>
    </r>
  </si>
  <si>
    <t>LB Landry-OP Walker College &amp; Career Prep (ACSA)</t>
  </si>
  <si>
    <t>Dwight D. Eisenhower (ACSA )</t>
  </si>
  <si>
    <t>William J. Fischer (ACSA )</t>
  </si>
  <si>
    <t>McDonogh #32 Elem (ACSA)</t>
  </si>
  <si>
    <t>Martin Behrman (ACSA)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</si>
  <si>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</si>
  <si>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</si>
  <si>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</si>
  <si>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</si>
  <si>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</si>
  <si>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</si>
  <si>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</si>
  <si>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</si>
  <si>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</si>
  <si>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A02</t>
  </si>
  <si>
    <t>3A1001</t>
  </si>
  <si>
    <t>3A2001</t>
  </si>
  <si>
    <t>3A3001</t>
  </si>
  <si>
    <t>3A4001</t>
  </si>
  <si>
    <t>3A6001</t>
  </si>
  <si>
    <t>3A7001</t>
  </si>
  <si>
    <t>add 10% return to state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</si>
  <si>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</si>
  <si>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</si>
  <si>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</si>
  <si>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</si>
  <si>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</si>
  <si>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</si>
  <si>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</si>
  <si>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</si>
  <si>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</si>
  <si>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</si>
  <si>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</si>
  <si>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</si>
  <si>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</si>
  <si>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</si>
  <si>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</si>
  <si>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</si>
  <si>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</si>
  <si>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</si>
  <si>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</si>
  <si>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</si>
  <si>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</si>
  <si>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</si>
  <si>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</si>
  <si>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Comparison</t>
  </si>
  <si>
    <t>Salaries for
Foreign
Associate/
Escadrille
Teachers</t>
  </si>
  <si>
    <t>Linked before admin fees, audit adj, and Level 4 funding are applied; includes only entities included in Table 3; Virtuals-add 10% return to state</t>
  </si>
  <si>
    <t>Add-On 
Student
Units</t>
  </si>
  <si>
    <t>Add-On
Student
Units</t>
  </si>
  <si>
    <t>Economy-
of-Scale 
Percent 
Support</t>
  </si>
  <si>
    <t>Economy-
of-Scale:
If &lt; 7500,
then
7500 less
February
Membership</t>
  </si>
  <si>
    <t>Supplemental
Course
Allocation</t>
  </si>
  <si>
    <t>Level 4 Funds Paid Monthly</t>
  </si>
  <si>
    <t>Continuation
of Prior Year
Pay Raises</t>
  </si>
  <si>
    <t>Level 4 Funds Paid Annually</t>
  </si>
  <si>
    <r>
      <t xml:space="preserve">James M. Singleton Charter (Dryades YMCA)
</t>
    </r>
    <r>
      <rPr>
        <sz val="10"/>
        <color rgb="FFFF0000"/>
        <rFont val="Arial"/>
        <family val="2"/>
      </rPr>
      <t>Not in a District Building</t>
    </r>
  </si>
  <si>
    <r>
      <t xml:space="preserve">The NET Charter School (Educators for Qual Alt)
</t>
    </r>
    <r>
      <rPr>
        <sz val="10"/>
        <color rgb="FFFF0000"/>
        <rFont val="Arial"/>
        <family val="2"/>
      </rPr>
      <t>Not in a District Building</t>
    </r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</si>
  <si>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</si>
  <si>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</si>
  <si>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</si>
  <si>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</si>
  <si>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</si>
  <si>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</si>
  <si>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</si>
  <si>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r>
      <t xml:space="preserve">Total Local
Deduction
</t>
    </r>
    <r>
      <rPr>
        <sz val="10"/>
        <color indexed="18"/>
        <rFont val="Arial"/>
        <family val="2"/>
      </rPr>
      <t>(Property,
Sales &amp;
Other
Revenue)</t>
    </r>
  </si>
  <si>
    <t>Fannie C. Williams Charter School (CLASS)</t>
  </si>
  <si>
    <t xml:space="preserve">
Table (T),
Column (C)</t>
  </si>
  <si>
    <t>TABLE 1: STATE LEVEL SUMMARY</t>
  </si>
  <si>
    <t>T5A5, C6</t>
  </si>
  <si>
    <t>T5A4, C6</t>
  </si>
  <si>
    <t xml:space="preserve">K.
</t>
  </si>
  <si>
    <t xml:space="preserve">J.
</t>
  </si>
  <si>
    <t xml:space="preserve">N.
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</si>
  <si>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(J.1a+J.1b+J.2+J.3+J.4+J.5+J.6+J.7)</t>
    </r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</si>
  <si>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</si>
  <si>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</si>
  <si>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</si>
  <si>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</si>
  <si>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</si>
  <si>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>Total
Local
Revenue
Representation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</si>
  <si>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</si>
  <si>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</si>
  <si>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</si>
  <si>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</si>
  <si>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State
Admin Fee
to the 
Dept. of
Education
July Fee</t>
  </si>
  <si>
    <t>State
Admin Fee
to the 
Dept. of
Education
March Fee</t>
  </si>
  <si>
    <t>3AP003</t>
  </si>
  <si>
    <t xml:space="preserve">City/Parish
Pay Raise
Continuation
Per Pupil 
Amount
</t>
  </si>
  <si>
    <t>Total Type 5 Charters - Orleans</t>
  </si>
  <si>
    <t xml:space="preserve">Total
Level 1
Costs </t>
  </si>
  <si>
    <r>
      <rPr>
        <b/>
        <sz val="18"/>
        <color indexed="18"/>
        <rFont val="Arial"/>
        <family val="2"/>
      </rPr>
      <t>Table 5C1-E
Lycee Francais de 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(Not in a District Building)</t>
    </r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</si>
  <si>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</si>
  <si>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</si>
  <si>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</si>
  <si>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</si>
  <si>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</si>
  <si>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</si>
  <si>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</si>
  <si>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</si>
  <si>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</si>
  <si>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</si>
  <si>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</si>
  <si>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Special Education Weight (150%)</t>
  </si>
  <si>
    <t>(5a)</t>
  </si>
  <si>
    <t>(6b)</t>
  </si>
  <si>
    <t>11a</t>
  </si>
  <si>
    <t>Career Development Fund (CDF)</t>
  </si>
  <si>
    <t>Democracy Prep
(Democracy Prep Louisiana Charter)</t>
  </si>
  <si>
    <t>Baton Rouge Bridge Academy
(Baton Rouge Bridge Academy, Inc.)</t>
  </si>
  <si>
    <t>Baton Rouge College Prep
(Baton Rouge College Prep., Inc.)</t>
  </si>
  <si>
    <t xml:space="preserve">Total
Weighted 
Add-On 
Student
Units </t>
  </si>
  <si>
    <t>Willow Charter Academy</t>
  </si>
  <si>
    <t>Caddo
Parish</t>
  </si>
  <si>
    <t>Orleans
Parish</t>
  </si>
  <si>
    <t>Nelson Elementary School</t>
  </si>
  <si>
    <t>Lake Area New Tech Early College High School</t>
  </si>
  <si>
    <t>The NET Charter High School</t>
  </si>
  <si>
    <t>Crescent Leadership Academy</t>
  </si>
  <si>
    <t>Harriet Tubman Charter School</t>
  </si>
  <si>
    <t>Paul Habans Charter School</t>
  </si>
  <si>
    <t>Fannie C_ Williams Charter School</t>
  </si>
  <si>
    <t>Edgar P_ Harney Spirit of Excellence Academy</t>
  </si>
  <si>
    <t>Morris Jeff Community School</t>
  </si>
  <si>
    <t>ReNEW Cultural Arts Academy at Live Oak Elementary</t>
  </si>
  <si>
    <t>ReNEW SciTech Academy at Laurel</t>
  </si>
  <si>
    <t>ReNEW Dolores T_ Aaron Elementary</t>
  </si>
  <si>
    <t>ReNEW Accelerated High School</t>
  </si>
  <si>
    <t>Arise Academy</t>
  </si>
  <si>
    <t>Mildred Osborne Charter School</t>
  </si>
  <si>
    <t>Success Preparatory Academy</t>
  </si>
  <si>
    <t>Akili Academy of New Orleans</t>
  </si>
  <si>
    <t>Sci Academy</t>
  </si>
  <si>
    <t>G_ W_ Carver Collegiate Academy</t>
  </si>
  <si>
    <t>Sylvanie Williams College Prep</t>
  </si>
  <si>
    <t>Cohen College Prep</t>
  </si>
  <si>
    <t>Lawrence D_ Crocker College Prep</t>
  </si>
  <si>
    <t>James M_ Singleton Charter School</t>
  </si>
  <si>
    <t>Joseph A_ Craig Charter School</t>
  </si>
  <si>
    <t>Lafayette Academy</t>
  </si>
  <si>
    <t>Esperanza Charter School</t>
  </si>
  <si>
    <t>Martin Behrman Elementary School</t>
  </si>
  <si>
    <t>Dwight D_ Eisenhower Elementary School</t>
  </si>
  <si>
    <t>William J_ Fischer Elementary School</t>
  </si>
  <si>
    <t>McDonogh #32 Elementary School</t>
  </si>
  <si>
    <t>Lord Beaconsfield Landry</t>
  </si>
  <si>
    <t>Sophie B_ Wright Institute of Academic Excellence</t>
  </si>
  <si>
    <t>KIPP Believe College Prep (Phillips)</t>
  </si>
  <si>
    <t>KIPP McDonogh 15 School for the Creative Arts</t>
  </si>
  <si>
    <t>KIPP Central City Primary</t>
  </si>
  <si>
    <t>KIPP Renaissance High School</t>
  </si>
  <si>
    <t>KIPP New Orleans Leadership Academy</t>
  </si>
  <si>
    <t>KIPP East Community Primary</t>
  </si>
  <si>
    <t>Samuel J_ Green Charter School</t>
  </si>
  <si>
    <t>Arthur Ashe Charter School</t>
  </si>
  <si>
    <t>Joseph S_ Clark Preparatory High School</t>
  </si>
  <si>
    <t>Langston Hughes Charter Academy</t>
  </si>
  <si>
    <t>Mary D_ Coghill Charter School</t>
  </si>
  <si>
    <t>Linwood Public Charter School</t>
  </si>
  <si>
    <t>Kenilworth Science and Technology Charter School</t>
  </si>
  <si>
    <t>Celerity Lanier Charter School</t>
  </si>
  <si>
    <t>Celerity Crestworth Charter School</t>
  </si>
  <si>
    <t>Celerity Dalton Charter School</t>
  </si>
  <si>
    <t>Baton Rouge University Preparatory Elementary</t>
  </si>
  <si>
    <t>Capitol High School</t>
  </si>
  <si>
    <t xml:space="preserve">Medard H. Nelson Elem </t>
  </si>
  <si>
    <t xml:space="preserve">The NET Charter School </t>
  </si>
  <si>
    <t xml:space="preserve">Crescent Leadership Acdmy </t>
  </si>
  <si>
    <t xml:space="preserve">Harriet Tubman Charter School </t>
  </si>
  <si>
    <t xml:space="preserve">Paul Habans Elem </t>
  </si>
  <si>
    <t xml:space="preserve">Fannie C. Williams Charter School </t>
  </si>
  <si>
    <t xml:space="preserve">Morris Jeff Community School </t>
  </si>
  <si>
    <t xml:space="preserve">ReNEW Cultural Arts Acdmy. </t>
  </si>
  <si>
    <t xml:space="preserve">ReNEW SciTech Acdmy. </t>
  </si>
  <si>
    <t xml:space="preserve">ReNEW Delores T. Aaron Elem </t>
  </si>
  <si>
    <t xml:space="preserve">ReNEW Accelerated High, City Park </t>
  </si>
  <si>
    <t xml:space="preserve">ReNEW Schaumburg Elem </t>
  </si>
  <si>
    <t xml:space="preserve">Arise Academy </t>
  </si>
  <si>
    <t xml:space="preserve">Mildred Osborne Elem </t>
  </si>
  <si>
    <t xml:space="preserve">Success Preparatory Academy </t>
  </si>
  <si>
    <t xml:space="preserve">Akili Academy of N.O. </t>
  </si>
  <si>
    <t xml:space="preserve">G.W. Carver Collegiate Acdmy </t>
  </si>
  <si>
    <t xml:space="preserve">Sylvanie Williams College Prep </t>
  </si>
  <si>
    <t xml:space="preserve">Cohen College Prep </t>
  </si>
  <si>
    <t xml:space="preserve">Crocker College Prep </t>
  </si>
  <si>
    <t xml:space="preserve">James M. Singleton Charter </t>
  </si>
  <si>
    <t xml:space="preserve">Joseph A. Craig </t>
  </si>
  <si>
    <t xml:space="preserve">Martin Behrman </t>
  </si>
  <si>
    <t xml:space="preserve">Dwight D. Eisenhower </t>
  </si>
  <si>
    <t xml:space="preserve">William J. Fischer </t>
  </si>
  <si>
    <t xml:space="preserve">McDonogh #32 Elem </t>
  </si>
  <si>
    <t xml:space="preserve">LB Landry-OP Walker College &amp; Career Prep </t>
  </si>
  <si>
    <t xml:space="preserve">Sophie B. Wright Learning Acdmy </t>
  </si>
  <si>
    <t xml:space="preserve">KIPP Believe College Prep </t>
  </si>
  <si>
    <t xml:space="preserve">KIPP McDonogh 15 Sch. for the Creative Arts </t>
  </si>
  <si>
    <t xml:space="preserve">KIPP Central City Primary </t>
  </si>
  <si>
    <t xml:space="preserve">KIPP N.O. Leadership Acdmy </t>
  </si>
  <si>
    <t xml:space="preserve">KIPP East </t>
  </si>
  <si>
    <t xml:space="preserve">Joseph Clark High 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</si>
  <si>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</si>
  <si>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</si>
  <si>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</si>
  <si>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</si>
  <si>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</si>
  <si>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</si>
  <si>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Tangi Academy</t>
  </si>
  <si>
    <t>Kenilworth Middle
(Pelican Foundation)</t>
  </si>
  <si>
    <t>Celerity Lanier Charter School
(Celerity)</t>
  </si>
  <si>
    <t>Celerity Crestworth Charter School
(Celerity)</t>
  </si>
  <si>
    <t>Celerity Dalton Charter School
(Celerity)</t>
  </si>
  <si>
    <t>Capitol High School
(Friendship)</t>
  </si>
  <si>
    <r>
      <t>New Type 2 Charters (First Year)</t>
    </r>
    <r>
      <rPr>
        <sz val="12"/>
        <rFont val="Arial Narrow"/>
        <family val="2"/>
      </rPr>
      <t xml:space="preserve"> - PLACEHOLDER</t>
    </r>
  </si>
  <si>
    <t>GEO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</si>
  <si>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</si>
  <si>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</si>
  <si>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</si>
  <si>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</si>
  <si>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</si>
  <si>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</si>
  <si>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</si>
  <si>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</si>
  <si>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 xml:space="preserve">Continuation
of Prior Year 
Pay Raises
Per Pupil
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</si>
  <si>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</si>
  <si>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</si>
  <si>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</si>
  <si>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Total Type 5 Charters - LA</t>
  </si>
  <si>
    <t>Stipends
 for
Foreign
Associate/
Escadrille
Teachers</t>
  </si>
  <si>
    <t>High Cost
Services
Allocation</t>
  </si>
  <si>
    <t>WAV001</t>
  </si>
  <si>
    <t>WAW001</t>
  </si>
  <si>
    <t>WAX001</t>
  </si>
  <si>
    <t>WAU001</t>
  </si>
  <si>
    <t xml:space="preserve">ReNEW McDonogh City Park Acdmy </t>
  </si>
  <si>
    <t>WZ7001</t>
  </si>
  <si>
    <t>W31001</t>
  </si>
  <si>
    <t>Reallocation
of unused
SCA Funds</t>
  </si>
  <si>
    <t>High Cost Services Allocation</t>
  </si>
  <si>
    <t>Foreign Assoc/Escadrille Stipends</t>
  </si>
  <si>
    <t>State Total</t>
  </si>
  <si>
    <r>
      <t xml:space="preserve">Arise Academy (Arise Academy)
</t>
    </r>
    <r>
      <rPr>
        <sz val="10"/>
        <color rgb="FFFF0000"/>
        <rFont val="Arial"/>
        <family val="2"/>
      </rPr>
      <t>Not in a District Building</t>
    </r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</si>
  <si>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</si>
  <si>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</si>
  <si>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</si>
  <si>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</si>
  <si>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</si>
  <si>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</si>
  <si>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</si>
  <si>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Stipends
 for Foreign
Associate/
Escadrille
Teachers</t>
  </si>
  <si>
    <t>Actual Sales
and Property
Tax Revenues
(Including Debt)
Plus Other
Revenue</t>
  </si>
  <si>
    <t>Total MFP
State Cost  
Allocation 
+ Prior Year 
Pay Raises 
+/- Mid-Year
Adjustments
+/- Audit
Adjustments
+ Level 4
Funds Paid
Monthly</t>
  </si>
  <si>
    <t>Total MFP
State Cost  
Allocation 
+ Prior Year 
Pay Raises 
+/- Mid-Year
Adjustments
+/- Audit
Adjustments
+ Total
Level 4 Funds</t>
  </si>
  <si>
    <t>Ad Valorem 
Constitutional Tax</t>
  </si>
  <si>
    <t>Ad Valorem Renewable Taxes</t>
  </si>
  <si>
    <t/>
  </si>
  <si>
    <t>Dist 
Mill 
Low</t>
  </si>
  <si>
    <t>Debt Service Taxes</t>
  </si>
  <si>
    <t>Computed Sales Tax Base</t>
  </si>
  <si>
    <t>Summary Of Ad Valorem Taxes</t>
  </si>
  <si>
    <t>Summary Of Sales Taxes</t>
  </si>
  <si>
    <r>
      <t xml:space="preserve">ReNEW McDonogh City Park Acdmy (ReNEW)
</t>
    </r>
    <r>
      <rPr>
        <sz val="10"/>
        <color rgb="FFFF0000"/>
        <rFont val="Arial"/>
        <family val="2"/>
      </rPr>
      <t>Not in a District Building</t>
    </r>
  </si>
  <si>
    <r>
      <t xml:space="preserve">ReNEW McDonogh City Park Acdmy (ReNEW)
</t>
    </r>
    <r>
      <rPr>
        <sz val="10"/>
        <color rgb="FFFF0000"/>
        <rFont val="Arial"/>
        <family val="2"/>
      </rPr>
      <t>In a District Building</t>
    </r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</si>
  <si>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</si>
  <si>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</si>
  <si>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</si>
  <si>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</si>
  <si>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</si>
  <si>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</si>
  <si>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</si>
  <si>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5C1-D
New Orleans Military/Maritime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</si>
  <si>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</si>
  <si>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</si>
  <si>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</si>
  <si>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</si>
  <si>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</si>
  <si>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</si>
  <si>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</si>
  <si>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</si>
  <si>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</si>
  <si>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Level 4
Monthly
Funds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</si>
  <si>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</si>
  <si>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</si>
  <si>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</si>
  <si>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</si>
  <si>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</si>
  <si>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</si>
  <si>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</si>
  <si>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</si>
  <si>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C3</t>
  </si>
  <si>
    <t>T3A, C12</t>
  </si>
  <si>
    <t>T5A2, C22</t>
  </si>
  <si>
    <r>
      <rPr>
        <b/>
        <sz val="17.5"/>
        <color indexed="18"/>
        <rFont val="Arial"/>
        <family val="2"/>
      </rPr>
      <t>Table 5A2-C
International School
of Louisiana</t>
    </r>
    <r>
      <rPr>
        <b/>
        <sz val="10"/>
        <color indexed="18"/>
        <rFont val="Arial"/>
        <family val="2"/>
      </rPr>
      <t xml:space="preserve">
</t>
    </r>
    <r>
      <rPr>
        <sz val="10.5"/>
        <color indexed="18"/>
        <rFont val="Arial"/>
        <family val="2"/>
      </rPr>
      <t>(Site Code 331001)
(Opened 00/01)
(In an Orleans District Building)</t>
    </r>
  </si>
  <si>
    <t>Per
Pupil</t>
  </si>
  <si>
    <t>State
Admin
Fee
to the 
Dept. of
Education
0.25%</t>
  </si>
  <si>
    <t>Admin
Fee
to the 
Dept. of
Education
0.25%</t>
  </si>
  <si>
    <r>
      <t xml:space="preserve">Louisiana Virtual Charter Academy </t>
    </r>
    <r>
      <rPr>
        <sz val="9"/>
        <rFont val="Arial"/>
        <family val="2"/>
      </rPr>
      <t>(90%)</t>
    </r>
  </si>
  <si>
    <t>Level 4
Annual
Allocation</t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</si>
  <si>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</si>
  <si>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</si>
  <si>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</si>
  <si>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</si>
  <si>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</si>
  <si>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</si>
  <si>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</si>
  <si>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</si>
  <si>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Level 4 Funds
Paid Monthly</t>
  </si>
  <si>
    <r>
      <t xml:space="preserve">MFP State
Average
 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</si>
  <si>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</si>
  <si>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</si>
  <si>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</si>
  <si>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</si>
  <si>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</si>
  <si>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</si>
  <si>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</si>
  <si>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Levels 1
and 2
Local 
Revenue
Representation
</t>
    </r>
    <r>
      <rPr>
        <sz val="10"/>
        <color indexed="18"/>
        <rFont val="Arial"/>
        <family val="2"/>
      </rPr>
      <t>(Table 3,
Col 37)</t>
    </r>
  </si>
  <si>
    <r>
      <t xml:space="preserve">Crescent Leadership Acdmy
</t>
    </r>
    <r>
      <rPr>
        <sz val="10"/>
        <color rgb="FFFF0000"/>
        <rFont val="Arial"/>
        <family val="2"/>
      </rPr>
      <t>Not in a District Building</t>
    </r>
  </si>
  <si>
    <t>ReNEW Cultural Arts Acdmy.</t>
  </si>
  <si>
    <t>ReNEW SciTech Acdmy.</t>
  </si>
  <si>
    <t>ReNEW Delores T. Aaron Elem</t>
  </si>
  <si>
    <t>ReNEW Accelerated High</t>
  </si>
  <si>
    <t>ReNEW Schaumburg Elem</t>
  </si>
  <si>
    <r>
      <t xml:space="preserve">ReNEW McDonogh City Park Acdmy
</t>
    </r>
    <r>
      <rPr>
        <sz val="10"/>
        <color rgb="FFFF0000"/>
        <rFont val="Arial"/>
        <family val="2"/>
      </rPr>
      <t>Total (See below for breakdown)</t>
    </r>
  </si>
  <si>
    <t>KIPP Believe College Prep</t>
  </si>
  <si>
    <t>KIPP McDonogh 15 Sch. For the Creative Arts</t>
  </si>
  <si>
    <t>KIPP Renaissance High</t>
  </si>
  <si>
    <t>KIPP N.O. Leadership Acdmy</t>
  </si>
  <si>
    <t>KIPP East</t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</si>
  <si>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</si>
  <si>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</si>
  <si>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</si>
  <si>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</si>
  <si>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 Local
Revenue
Representation
+/- Mid-Year Adjustments</t>
  </si>
  <si>
    <t>Total
Admin
Fee</t>
  </si>
  <si>
    <t>Total Local
Revenue
Representation
+/- Mid-Year Adjustments
- Admin Fee</t>
  </si>
  <si>
    <t>Local Revenue
Representation
Monthly
Payment</t>
  </si>
  <si>
    <t>Total Local
Revenue
Representation
+/- Mid-Year
Adjustments
- Admin Fee
 +/- Audit
Adjustments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</si>
  <si>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</si>
  <si>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</si>
  <si>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</si>
  <si>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</si>
  <si>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</si>
  <si>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</si>
  <si>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Level 4
Monthly
Funds</t>
  </si>
  <si>
    <t>Total MFP
State Cost
Allocation
+/- Mid-Year
Adjustments
- Admin Fee
+/- Audit Adj.
+ Total Level 4</t>
  </si>
  <si>
    <t>Total MFP
State Cost
Allocation
+/- Mid-Year
Adjustments
- Admin Fee
+/- Audit
Adjustments</t>
  </si>
  <si>
    <t>Total MFP
State Cost
Allocation 
+/- Mid-Year
Adjustments
- Admin Fee
+/- Audit Adj.
+ Level 4 Funds
Paid Monthly</t>
  </si>
  <si>
    <t>Total MFP
State Cost
Allocation 
+/- Mid-Year
Adjustments
- Admin Fee
+/- Audit Adj.
+Total Level 4
Funds</t>
  </si>
  <si>
    <t>Total MFP
State Cost
Allocation
+/- Mid-Year
Adjustments
- Admin Fee
+/- Audit Adj.
+ Total
Level 4</t>
  </si>
  <si>
    <t>Harriet Tubman Charter School (Crescent City Schls)</t>
  </si>
  <si>
    <t>G.W. Carver Collegiate Acdmy (Collegiate Acdmy)</t>
  </si>
  <si>
    <t>Sylvanie Williams College Prep (NO College Prep)</t>
  </si>
  <si>
    <t>Cohen College Prep (NO College Prep)</t>
  </si>
  <si>
    <t>Crocker College Prep (NO College Prep)</t>
  </si>
  <si>
    <t>ReNEW Schaumburg Elementary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</si>
  <si>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</si>
  <si>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</si>
  <si>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</si>
  <si>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Career Development Fund</t>
  </si>
  <si>
    <t>Career
Development
Fund
Allocation</t>
  </si>
  <si>
    <r>
      <rPr>
        <b/>
        <sz val="18"/>
        <color indexed="18"/>
        <rFont val="Arial"/>
        <family val="2"/>
      </rPr>
      <t>Table 5C1-C
International High School of New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</si>
  <si>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</si>
  <si>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</si>
  <si>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t>Minus State Cost Allocations to Other Public Schools</t>
  </si>
  <si>
    <t>Recovery 
School 
District
Table 5B</t>
  </si>
  <si>
    <t>Madison
Prep
Table 5C1A</t>
  </si>
  <si>
    <t>D'Arbonne
Woods
Table 5C1B</t>
  </si>
  <si>
    <t>International
High School
(VIBE)
Table 5C1C</t>
  </si>
  <si>
    <t>New
Orleans
Military/
Maritime
Table 5C1D</t>
  </si>
  <si>
    <t>Lycee
Francais
Table 5C1E</t>
  </si>
  <si>
    <t>Lake
Charles
Charter
Table 5C1F</t>
  </si>
  <si>
    <t>J.S. Clark
Academy
Table 5C1G</t>
  </si>
  <si>
    <t>Southwest
Louisiana
Charter
Table 5C1H</t>
  </si>
  <si>
    <t>Louisiana
Key
Academy
Table 5C1I</t>
  </si>
  <si>
    <t>Jefferson
Chamber
Foundation
Table 5C1J</t>
  </si>
  <si>
    <t>Tallulah
Charter
School
Table 5C1K</t>
  </si>
  <si>
    <t>Northshore
Charter
School
Table 5C1L</t>
  </si>
  <si>
    <t>Baton
Rouge
Charter
Academy
Table 5C1M</t>
  </si>
  <si>
    <t>Delta 
Charter
School
Table 5C1N</t>
  </si>
  <si>
    <t>Impact
Charter
Table 5C1O</t>
  </si>
  <si>
    <t>Vision
Academy
Table 5C1P</t>
  </si>
  <si>
    <t>Advantage
Charter
Academy
Table 5C1Q</t>
  </si>
  <si>
    <t>Iberville
Charter
Academy
Table 5C1R</t>
  </si>
  <si>
    <t>Lake
Charles
College
Preparatory
Table 5C1S</t>
  </si>
  <si>
    <t>Northeast
Claiborne
Charter
Table 5C1T</t>
  </si>
  <si>
    <t>Acadiana
Renaissance
Table 5C1U</t>
  </si>
  <si>
    <t>Lafayette
Renaissance
Table 5C1V</t>
  </si>
  <si>
    <t>Willow
Charter
Academy
Table 5C1W</t>
  </si>
  <si>
    <t>Louisiana
Virtual
Charter
Academy
Table 5C2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</si>
  <si>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</si>
  <si>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Tangi
Academy
Table 5C1X</t>
  </si>
  <si>
    <t>GEO
Academies
EBR
Table 5C1Y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</si>
  <si>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</si>
  <si>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</si>
  <si>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</si>
  <si>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</si>
  <si>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</si>
  <si>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WAR001</t>
  </si>
  <si>
    <r>
      <rPr>
        <b/>
        <sz val="18"/>
        <color indexed="18"/>
        <rFont val="Arial"/>
        <family val="2"/>
      </rPr>
      <t>Table 5C1-X
Tangi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WAR001)
(Opened 15/16)
(Not in a District Building)</t>
    </r>
  </si>
  <si>
    <t>GEO
Prep
Academy
Table 5C1Y</t>
  </si>
  <si>
    <r>
      <t xml:space="preserve">FY2015-16
MFP Audit
Adjustments
</t>
    </r>
    <r>
      <rPr>
        <sz val="10"/>
        <color indexed="18"/>
        <rFont val="Arial"/>
        <family val="2"/>
      </rPr>
      <t xml:space="preserve">
(Includes
FY13-14
End of Year
&amp; 2/1/15
Mid-Year)</t>
    </r>
  </si>
  <si>
    <t>Total</t>
  </si>
  <si>
    <t>W32001</t>
  </si>
  <si>
    <t>W1A001</t>
  </si>
  <si>
    <t>W1B001</t>
  </si>
  <si>
    <t>W2A001</t>
  </si>
  <si>
    <t>W2B001</t>
  </si>
  <si>
    <t>W3A001</t>
  </si>
  <si>
    <t>W3B001</t>
  </si>
  <si>
    <t>W4A001</t>
  </si>
  <si>
    <t>W4B001</t>
  </si>
  <si>
    <t>W5B001</t>
  </si>
  <si>
    <t>W6A001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</si>
  <si>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</si>
  <si>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</si>
  <si>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</si>
  <si>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</si>
  <si>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</si>
  <si>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</si>
  <si>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</si>
  <si>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</si>
  <si>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</si>
  <si>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</si>
  <si>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W12001</t>
  </si>
  <si>
    <t>W11001</t>
  </si>
  <si>
    <t>W13001</t>
  </si>
  <si>
    <t>WAH001</t>
  </si>
  <si>
    <t>WAI001</t>
  </si>
  <si>
    <t>WAF001</t>
  </si>
  <si>
    <t>WAM001</t>
  </si>
  <si>
    <t>WAE001</t>
  </si>
  <si>
    <t>WAB001</t>
  </si>
  <si>
    <t>WAA001</t>
  </si>
  <si>
    <t>WZ1001</t>
  </si>
  <si>
    <t>WZ2001</t>
  </si>
  <si>
    <t>WZ3001</t>
  </si>
  <si>
    <t>WZ5001</t>
  </si>
  <si>
    <t>WZ6001</t>
  </si>
  <si>
    <t>WV1001</t>
  </si>
  <si>
    <t>WV2001</t>
  </si>
  <si>
    <t>WU1001</t>
  </si>
  <si>
    <t>WI1001</t>
  </si>
  <si>
    <t>WJ1001</t>
  </si>
  <si>
    <t>WJ2001</t>
  </si>
  <si>
    <t>WE1001</t>
  </si>
  <si>
    <t>WE2001</t>
  </si>
  <si>
    <t>WE3001</t>
  </si>
  <si>
    <t>W21001</t>
  </si>
  <si>
    <t>W51001</t>
  </si>
  <si>
    <t>W52001</t>
  </si>
  <si>
    <t>W53001</t>
  </si>
  <si>
    <t>W66001</t>
  </si>
  <si>
    <t>W65001</t>
  </si>
  <si>
    <t>W64001</t>
  </si>
  <si>
    <t>W63001</t>
  </si>
  <si>
    <t>W62001</t>
  </si>
  <si>
    <t>W67001</t>
  </si>
  <si>
    <t>W71001</t>
  </si>
  <si>
    <t>W82001</t>
  </si>
  <si>
    <t>W81001</t>
  </si>
  <si>
    <t>WL1001</t>
  </si>
  <si>
    <t>W84001</t>
  </si>
  <si>
    <t>W85001</t>
  </si>
  <si>
    <t>W86001</t>
  </si>
  <si>
    <t>W91001</t>
  </si>
  <si>
    <t>W92001</t>
  </si>
  <si>
    <t>W93001</t>
  </si>
  <si>
    <t>W94001</t>
  </si>
  <si>
    <t>W95001</t>
  </si>
  <si>
    <t>W5A001</t>
  </si>
  <si>
    <t>WB2001</t>
  </si>
  <si>
    <t>WAP001</t>
  </si>
  <si>
    <t>W8B001</t>
  </si>
  <si>
    <t>WAO001</t>
  </si>
  <si>
    <t>WAQ001</t>
  </si>
  <si>
    <t>W9B001</t>
  </si>
  <si>
    <t>EBR
Parish</t>
  </si>
  <si>
    <t>Phillis Wheatley Community School</t>
  </si>
  <si>
    <r>
      <t xml:space="preserve">Total State
Cost Allocation
</t>
    </r>
    <r>
      <rPr>
        <sz val="10"/>
        <color rgb="FF000080"/>
        <rFont val="Arial"/>
        <family val="2"/>
      </rPr>
      <t>(with
Continuation
of Prior Year
Pay Raises)</t>
    </r>
    <r>
      <rPr>
        <b/>
        <sz val="10"/>
        <color rgb="FF000080"/>
        <rFont val="Arial"/>
        <family val="2"/>
      </rPr>
      <t xml:space="preserve">
and Local Cost
Allocation   
Levels 1 and 2</t>
    </r>
  </si>
  <si>
    <t>GEO Prep Academy</t>
  </si>
  <si>
    <t>T5C1Z-T5C1AD</t>
  </si>
  <si>
    <t>Smothers
Academy
Table 5C1AC</t>
  </si>
  <si>
    <t>Apex
Collegiate
Academy
Table 5C1AB</t>
  </si>
  <si>
    <t>Laurel
Oaks
Table 5C1AA</t>
  </si>
  <si>
    <r>
      <rPr>
        <b/>
        <sz val="18"/>
        <color indexed="18"/>
        <rFont val="Arial"/>
        <family val="2"/>
      </rPr>
      <t>Table 5C1-G
J. S. Clark Leadership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</si>
  <si>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</si>
  <si>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</si>
  <si>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5C1-J
Jefferson Chamber Foundation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</si>
  <si>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r>
      <rPr>
        <b/>
        <sz val="18"/>
        <color indexed="18"/>
        <rFont val="Arial"/>
        <family val="2"/>
      </rPr>
      <t>Table 5C1-K
Tallulah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</si>
  <si>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</si>
  <si>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</si>
  <si>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5C1-P
Vision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W9A001)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</si>
  <si>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</si>
  <si>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</si>
  <si>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</si>
  <si>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</si>
  <si>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</si>
  <si>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</si>
  <si>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</si>
  <si>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</si>
  <si>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TBD</t>
  </si>
  <si>
    <t>October 1 Mid-year Adj. for Student Growth</t>
  </si>
  <si>
    <t>February 1 Mid-year Adj. for Student Growth</t>
  </si>
  <si>
    <t>Type 3B
Charter
Schools
Table 5B1A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</si>
  <si>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</si>
  <si>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</si>
  <si>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</si>
  <si>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Total Type 5 Charter Schools</t>
  </si>
  <si>
    <t>Dr. Martin Luther King Jr Charter for Sci &amp; Tech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</si>
  <si>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</si>
  <si>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</si>
  <si>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</si>
  <si>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</si>
  <si>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</si>
  <si>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</si>
  <si>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</si>
  <si>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</si>
  <si>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Levels 1
and 2
Local Cost
Allocation</t>
  </si>
  <si>
    <r>
      <t xml:space="preserve">State Funds 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
of Total
State
and Local</t>
    </r>
  </si>
  <si>
    <t>Total
Due to
District
(+)</t>
  </si>
  <si>
    <t>Total
Due to
State
(-)</t>
  </si>
  <si>
    <t>Total Type 3B Charters - Orleans</t>
  </si>
  <si>
    <t>Total Type 3B Charter Schools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</si>
  <si>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</si>
  <si>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</si>
  <si>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Discuss how we link RSD Orleans and MLK going forward.   Need to link to 5B1 so that State funding nets to zero, but then there is a discrepancy with RSD Orleans alloc.</t>
  </si>
  <si>
    <t>Livingston Collegiate Academy</t>
  </si>
  <si>
    <t>KIPP Booker T. Washington High School</t>
  </si>
  <si>
    <t>W33001</t>
  </si>
  <si>
    <t>W34001</t>
  </si>
  <si>
    <t>W35001</t>
  </si>
  <si>
    <t>W36001</t>
  </si>
  <si>
    <r>
      <rPr>
        <b/>
        <sz val="18"/>
        <color indexed="18"/>
        <rFont val="Arial"/>
        <family val="2"/>
      </rPr>
      <t>Table 5C1-Z
Lincoln
Preparatory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</si>
  <si>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5C1-AA
Laurel Oaks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W34001)
(Opened 16/17)
(Not in a District Building)</t>
    </r>
  </si>
  <si>
    <r>
      <rPr>
        <b/>
        <sz val="18"/>
        <color indexed="18"/>
        <rFont val="Arial"/>
        <family val="2"/>
      </rPr>
      <t>Table 5C1-AB
Apex Collegiate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W35001)
(Opened 16/17)
(Not in a District Building)</t>
    </r>
  </si>
  <si>
    <r>
      <rPr>
        <b/>
        <sz val="18"/>
        <color indexed="18"/>
        <rFont val="Arial"/>
        <family val="2"/>
      </rPr>
      <t>Table 5C1-AC
Smothers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W36001)
(Opened 16/17)
(Not in a District Building)</t>
    </r>
  </si>
  <si>
    <t>Lincoln
Prep
School
Table 5C1Z</t>
  </si>
  <si>
    <t>Dr. Martin Luther King Jr Charter School</t>
  </si>
  <si>
    <t>Lincoln Prep School</t>
  </si>
  <si>
    <t>Apex Collegiate Academy</t>
  </si>
  <si>
    <t>Smothers Academy</t>
  </si>
  <si>
    <t>Laurel Oaks Charter School</t>
  </si>
  <si>
    <t>Lake Area New Tech Early College</t>
  </si>
  <si>
    <t>Mary D. Coghill Accelerated</t>
  </si>
  <si>
    <r>
      <t xml:space="preserve">City/Parish
Per Pupil
</t>
    </r>
    <r>
      <rPr>
        <sz val="10"/>
        <color rgb="FF000080"/>
        <rFont val="Arial"/>
        <family val="2"/>
      </rPr>
      <t>(After
State Cost
Allocations
to Other
Public
Schools)</t>
    </r>
  </si>
  <si>
    <t>Local Revenue Representation Due
Monthly to Other Public Schools</t>
  </si>
  <si>
    <r>
      <t xml:space="preserve">Sophie B. Wright Learning Acdmy
</t>
    </r>
    <r>
      <rPr>
        <sz val="10"/>
        <color rgb="FFFF0000"/>
        <rFont val="Arial"/>
        <family val="2"/>
      </rPr>
      <t>Not in a District Building</t>
    </r>
  </si>
  <si>
    <r>
      <rPr>
        <b/>
        <sz val="18"/>
        <color indexed="18"/>
        <rFont val="Arial"/>
        <family val="2"/>
      </rPr>
      <t>Table 5A4
New Orleans
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</si>
  <si>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</si>
  <si>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</si>
  <si>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</si>
  <si>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</si>
  <si>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Total MFP
State Cost &amp;
Local Cost
Allocation
+/- Mid-Year
Adjustments</t>
  </si>
  <si>
    <t>Total MFP
State Cost &amp;
Local Cost
Allocation
+/- Mid-Year
Adjustments
+/- Audit
Adjustments
+ Level 4
Funds Paid
Monthly</t>
  </si>
  <si>
    <t>Total MFP
State Cost &amp;
Local Cost
Allocation
+/- Mid-Year
Adjustments
+/- Audit
Adjustments
+ Total
Level 4 Funds</t>
  </si>
  <si>
    <r>
      <rPr>
        <b/>
        <sz val="18"/>
        <color indexed="18"/>
        <rFont val="Arial"/>
        <family val="2"/>
      </rPr>
      <t>Table 5B1-A
Type 3B
Charter Schools</t>
    </r>
    <r>
      <rPr>
        <b/>
        <sz val="12"/>
        <color indexed="18"/>
        <rFont val="Arial"/>
        <family val="2"/>
      </rPr>
      <t xml:space="preserve">
</t>
    </r>
    <r>
      <rPr>
        <sz val="12"/>
        <color indexed="18"/>
        <rFont val="Arial"/>
        <family val="2"/>
      </rPr>
      <t>(In Orleans Parish)</t>
    </r>
  </si>
  <si>
    <r>
      <t xml:space="preserve">Table 5B2
Type 5
Charter Schools
</t>
    </r>
    <r>
      <rPr>
        <sz val="12"/>
        <color indexed="18"/>
        <rFont val="Arial"/>
        <family val="2"/>
      </rPr>
      <t>(In Caddo Parish &amp;
East Baton Rouge Parish)</t>
    </r>
  </si>
  <si>
    <r>
      <t xml:space="preserve">Table 5B1
Type 5
Charter Schools
</t>
    </r>
    <r>
      <rPr>
        <sz val="12"/>
        <color indexed="18"/>
        <rFont val="Arial"/>
        <family val="2"/>
      </rPr>
      <t>(In Orleans Parish)</t>
    </r>
  </si>
  <si>
    <t>Mid-Year Adjustment
for Students</t>
  </si>
  <si>
    <t>Total MFP
State Cost
Allocation
+/- Mid-Year
Adjustments
+/- Audit Adj.
+ Total Level 4</t>
  </si>
  <si>
    <t>Total MFP
State Cost
Allocation
+/- Mid-Year
Adjustments
+/- Audit
Adjustments</t>
  </si>
  <si>
    <t>This Table provides the State's funding to the RSD.  The RSD
distributes funds to the Type 5 Charter Schools in Orleans Parish using
the RSD's Differentiated Funding Formula.</t>
  </si>
  <si>
    <t>Total 
State Cost
Allocation 
+ Total
Level 4
Funds</t>
  </si>
  <si>
    <t>Total
State Cost
Allocation
for OJJ
Secure Care
Students
+ Level 4
Funds Paid
Monthly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</si>
  <si>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</si>
  <si>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</si>
  <si>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</si>
  <si>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r>
      <t>Foreign Language/Escadrille Associate Stipends</t>
    </r>
    <r>
      <rPr>
        <sz val="12"/>
        <rFont val="Arial Narrow"/>
        <family val="2"/>
      </rPr>
      <t xml:space="preserve"> - PLACEHOLDER</t>
    </r>
  </si>
  <si>
    <r>
      <t>Career Development Allocation</t>
    </r>
    <r>
      <rPr>
        <sz val="12"/>
        <rFont val="Arial Narrow"/>
        <family val="2"/>
      </rPr>
      <t xml:space="preserve"> - PLACEHOLDER</t>
    </r>
  </si>
  <si>
    <r>
      <t>High Cost Services Assistance Allocation</t>
    </r>
    <r>
      <rPr>
        <sz val="12"/>
        <rFont val="Arial Narrow"/>
        <family val="2"/>
      </rPr>
      <t xml:space="preserve"> - PLACEHOLDER</t>
    </r>
  </si>
  <si>
    <t>Total Local
Revenue
Representation
+/- Mid-Year
Adjustments
+/- Audit
Adjustments</t>
  </si>
  <si>
    <t>Total MFP
State Cost
Allocation 
+/- Mid-Year
Adjustments
+/- Audit Adj.
+Total Level 4
Funds</t>
  </si>
  <si>
    <t>Total Local
Revenue
Representation
+/- Mid-Year
Adjustments
+/- Audit Adj.</t>
  </si>
  <si>
    <t>Orleans*</t>
  </si>
  <si>
    <r>
      <t xml:space="preserve">FY2016-17
Budget Letter
July 2016
</t>
    </r>
    <r>
      <rPr>
        <sz val="12"/>
        <color indexed="18"/>
        <rFont val="Arial Narrow"/>
        <family val="2"/>
      </rPr>
      <t>(Circular 1160)</t>
    </r>
  </si>
  <si>
    <t>W87001</t>
  </si>
  <si>
    <t>WJ4001</t>
  </si>
  <si>
    <t>Career &amp; Technical Units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</si>
  <si>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</si>
  <si>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</si>
  <si>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</si>
  <si>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</si>
  <si>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</si>
  <si>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</si>
  <si>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</si>
  <si>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</si>
  <si>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</si>
  <si>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</si>
  <si>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Low Income and/or English Language Learner Weight (22%)</t>
  </si>
  <si>
    <t>Admin
Fee to
RSD</t>
  </si>
  <si>
    <t>Admin
Fee to the 
Dept. of
Education</t>
  </si>
  <si>
    <t>Pierre A. Capdau Learning Academy</t>
  </si>
  <si>
    <t>Admin
Fee to
OPSB
1.75%</t>
  </si>
  <si>
    <t>School System</t>
  </si>
  <si>
    <t>Legacy Type 2
Charter Schools</t>
  </si>
  <si>
    <t>Level 3
Hold
Harmless &amp;
Mandated
Cost Adjs.</t>
  </si>
  <si>
    <t>Low Income
and/or
English
Language
Learner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</si>
  <si>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</si>
  <si>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</si>
  <si>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</si>
  <si>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</si>
  <si>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</si>
  <si>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</si>
  <si>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</si>
  <si>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</si>
  <si>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</si>
  <si>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</si>
  <si>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</si>
  <si>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Greater
Grace
Charter
Academy
Table 5C1AD</t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</si>
  <si>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</si>
  <si>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Continuation
of Prior Year
Pay Raises
State Cost
Allocation</t>
  </si>
  <si>
    <t>Unweighted
State Cost
Allocation
Without
Continuation
of Prior Year
Pay Raises</t>
  </si>
  <si>
    <t>Low Income and/or
English Language Learner</t>
  </si>
  <si>
    <t>Students with Disabilities</t>
  </si>
  <si>
    <t>Gifted &amp; Talented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</si>
  <si>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</si>
  <si>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</si>
  <si>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</si>
  <si>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Total MFP
State Cost
Allocation
+/- Mid-Year
Adjustments
- Admin Fee
+/- Audit Adj.
+ Level 4
Monthly Funds</t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</si>
  <si>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</si>
  <si>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</si>
  <si>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</si>
  <si>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</si>
  <si>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Joseph Clark High (FirstLine)</t>
  </si>
  <si>
    <t>First Year
Teacher
Stipends</t>
  </si>
  <si>
    <t>Total
Stipend
Allocation</t>
  </si>
  <si>
    <t>Total Salary
Allocation</t>
  </si>
  <si>
    <t>Qualifying
First Year
Teachers</t>
  </si>
  <si>
    <t>Qualifying
Second and 
Third Year
Teachers</t>
  </si>
  <si>
    <r>
      <t xml:space="preserve">Final
Funding
for SCA
</t>
    </r>
    <r>
      <rPr>
        <sz val="10"/>
        <color indexed="18"/>
        <rFont val="Arial"/>
        <family val="2"/>
      </rPr>
      <t>(Pending
Reallocation)</t>
    </r>
  </si>
  <si>
    <t>Foreign Language Associate
Salary Allocation</t>
  </si>
  <si>
    <t>Number of
Qualifying
Courses</t>
  </si>
  <si>
    <t>University
View
Academy
Table 5C3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</si>
  <si>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</si>
  <si>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</si>
  <si>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r>
      <rPr>
        <b/>
        <sz val="18"/>
        <color indexed="18"/>
        <rFont val="Arial"/>
        <family val="2"/>
      </rPr>
      <t>Table 5C3
University
View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</si>
  <si>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t>October
2017
Mid-Year
Adjustment
for Students</t>
  </si>
  <si>
    <t>February
2018
Mid-Year
Adjustment
for Students</t>
  </si>
  <si>
    <r>
      <t xml:space="preserve">Student Count
</t>
    </r>
    <r>
      <rPr>
        <sz val="10"/>
        <color indexed="18"/>
        <rFont val="Arial"/>
        <family val="2"/>
      </rPr>
      <t>(Per SER
2-1-17)</t>
    </r>
  </si>
  <si>
    <r>
      <t xml:space="preserve">Student Count
</t>
    </r>
    <r>
      <rPr>
        <sz val="10"/>
        <color indexed="18"/>
        <rFont val="Arial"/>
        <family val="2"/>
      </rPr>
      <t>(Per LEADS
10-1-16)</t>
    </r>
  </si>
  <si>
    <r>
      <t xml:space="preserve">Student Count
</t>
    </r>
    <r>
      <rPr>
        <sz val="10"/>
        <color indexed="18"/>
        <rFont val="Arial"/>
        <family val="2"/>
      </rPr>
      <t>(Per SIS
2-1-17)</t>
    </r>
  </si>
  <si>
    <r>
      <t xml:space="preserve">Feb. 1, 2017
MFP Funded
Membership
</t>
    </r>
    <r>
      <rPr>
        <sz val="10"/>
        <color indexed="18"/>
        <rFont val="Arial"/>
        <family val="2"/>
      </rPr>
      <t>(Per SIS)</t>
    </r>
  </si>
  <si>
    <r>
      <t xml:space="preserve">FY2016-17
MFP Audit
Adjustments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(Includes
FY13-14
End of Year
&amp; 2/1/15
Mid-Year)</t>
    </r>
  </si>
  <si>
    <t>Feb. 1, 2017
MFP 
Funded
Membership</t>
  </si>
  <si>
    <t>Feb. 1, 2017
MFP
Funded
Membership 
+ 
OJJ ADM</t>
  </si>
  <si>
    <t>Change in
Funded
Student
Count Per
Feb. 2018
Mid-Year
Adjustment</t>
  </si>
  <si>
    <t>February
2018
Mid-Year
Adjustment
(Half the
Per Pupil)</t>
  </si>
  <si>
    <t>Change in
Funded
Student
Count Per
Oct. 2017
Mid-Year
Adjustment</t>
  </si>
  <si>
    <t>October
2017
Mid-Year
Adjustment</t>
  </si>
  <si>
    <t>2015
Ad Valorem 
Tax Revenues
(per 15-16 AFR)</t>
  </si>
  <si>
    <t>2015
Net Assessed 
Property
(with 10% Cap)</t>
  </si>
  <si>
    <t>FY2015-16
Sales Tax Revenue
(per 15-16 AFR)</t>
  </si>
  <si>
    <t>FY2015-16
Computed Sales
Tax Base with
15% Cap
on Growth</t>
  </si>
  <si>
    <t xml:space="preserve">  2015 Assessed Property Value</t>
  </si>
  <si>
    <r>
      <t xml:space="preserve">City/Parish
MFP
Membership 
</t>
    </r>
    <r>
      <rPr>
        <b/>
        <sz val="10"/>
        <color rgb="FFFF0000"/>
        <rFont val="Arial"/>
        <family val="2"/>
      </rPr>
      <t>2.1.17</t>
    </r>
  </si>
  <si>
    <t>Type 3B
Charter
Schools</t>
  </si>
  <si>
    <t>Type 5
Charter
Schools</t>
  </si>
  <si>
    <t>2.1.17 Student Count - Type 5 Charter Schools</t>
  </si>
  <si>
    <t>2.1.17 Student Count - Type 3B Charter Schools</t>
  </si>
  <si>
    <t>FY2017-18 Unweighted State Cost Allocation Per Pupils
Types 1, 2, 3, 3B, and 4 Charter Schools</t>
  </si>
  <si>
    <t>FY2017-18 Weighted State Cost Allocation Per Pupils
Types 1, 2, 3, 3B, and 4 Charter Schools</t>
  </si>
  <si>
    <r>
      <t xml:space="preserve">Unweighted
Per Pupil
Without
Continuation
of Prior Year
Pay Raise
</t>
    </r>
    <r>
      <rPr>
        <sz val="10"/>
        <rFont val="Arial"/>
        <family val="2"/>
      </rPr>
      <t>(Includes Initial
FY2017-18
Local Revenue
Representation)</t>
    </r>
  </si>
  <si>
    <t>Feb. 1, 2017
MFP Funded
Membership</t>
  </si>
  <si>
    <t>Total Local Revenues in MFP (FY2015-16)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</si>
  <si>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</si>
  <si>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t>FY2017-18
Total MFP
Allocation
- State Cost
Allocations
to Other
Public Schools
+/- Adjustments</t>
  </si>
  <si>
    <t>FY2017-18
Total MFP
Allocation
- State Cost
Allocations
to Other
Public Schools
+/- Adjustments
+ Level 4 Funds
Paid Monthly</t>
  </si>
  <si>
    <t>FY2017-18
Total MFP
Allocation
- State Cost
Allocations
to Other
Public Schools
+/- Adjustments
+ Total Level 4
Funds</t>
  </si>
  <si>
    <t>Do NOT update Table 2 for Forward Funding; state provides money for forward funding until actual midyear adj in March.  Update Table 2A-2 since locals provide LRR</t>
  </si>
  <si>
    <r>
      <t xml:space="preserve">Continuation
of Prior Year
Pay Raises
</t>
    </r>
    <r>
      <rPr>
        <sz val="10"/>
        <color indexed="18"/>
        <rFont val="Arial"/>
        <family val="2"/>
      </rPr>
      <t>Includes
New Type 2
(Not 1st Years),
Type 3B, &amp; Type 5
Charter Schools</t>
    </r>
  </si>
  <si>
    <t>Redistribution
of Hold
Harmless</t>
  </si>
  <si>
    <t>2015
Net Assessed
Taxable Property
With Cap Of</t>
  </si>
  <si>
    <t>2015
Total Assessed
Property Value</t>
  </si>
  <si>
    <t>2015
Assessed
Homestead
Exemption</t>
  </si>
  <si>
    <t>2015
Net Assessed
Taxable Property</t>
  </si>
  <si>
    <t>Prior Year
 2014
Net Assessed
Taxable Property
(Without cap)</t>
  </si>
  <si>
    <t>Percent
Change</t>
  </si>
  <si>
    <t>Parish
Revenue
Amount</t>
  </si>
  <si>
    <t>Parish
Mill
Rate</t>
  </si>
  <si>
    <t>Dist.
Mill
Low</t>
  </si>
  <si>
    <t>Dist.
Mill
High</t>
  </si>
  <si>
    <t># Of
Dists.</t>
  </si>
  <si>
    <t>Dist.
Revenue
Amount</t>
  </si>
  <si>
    <t>Total
Ad Valorem
Taxes
(Non Debt)</t>
  </si>
  <si>
    <t>Total
Ad Valorem
Taxes
(Debt)</t>
  </si>
  <si>
    <t>Parishwide
Millage
Incl. Debt</t>
  </si>
  <si>
    <t>Total Avg.
Mill Rate
(Debt)</t>
  </si>
  <si>
    <t>Total Avg.
Mill Rate
(Non Debt)</t>
  </si>
  <si>
    <t>Total Avg.
Mill Rate
Including
Debt</t>
  </si>
  <si>
    <t>Total
Ad Valorem
Revenue
Including Debt
(2015-2016)</t>
  </si>
  <si>
    <t>Combined
Sales
Percent</t>
  </si>
  <si>
    <t>Sales
Revenue
(Debt)</t>
  </si>
  <si>
    <t>Total
Sales Tax
Revenue
(2015-2016)</t>
  </si>
  <si>
    <t>Prior Year
2016-2017
Computed
Sales Tax Base
(Without Cap)</t>
  </si>
  <si>
    <t>2017-2018
Computed
 Sales Tax
Base</t>
  </si>
  <si>
    <t>Computed
Sales Tax
Base With
Growth Cap Of</t>
  </si>
  <si>
    <t>Debt
Rate</t>
  </si>
  <si>
    <t>Percent
Change of
Computed
Sales Tax
Base</t>
  </si>
  <si>
    <t>Sales
Revenue
(Non Debt)</t>
  </si>
  <si>
    <t>Non
Debt
Rate</t>
  </si>
  <si>
    <t>Other Revenues:
Includes State &amp;
Federal taxes in
lieu of &amp; 50% of
earnings from
16th section
and other
real estate
2015-2016 AFR</t>
  </si>
  <si>
    <t>Parishwide
Revenue
Incl. Debt</t>
  </si>
  <si>
    <t>District
Revenue
Incl. Debt</t>
  </si>
  <si>
    <t>Thrive</t>
  </si>
  <si>
    <t>8.</t>
  </si>
  <si>
    <t>T5A6, C6</t>
  </si>
  <si>
    <t>Laurel Oaks</t>
  </si>
  <si>
    <t>Greater Grace</t>
  </si>
  <si>
    <t>Noble Minds</t>
  </si>
  <si>
    <t>JCFA
Lafayette</t>
  </si>
  <si>
    <t>Collegiate</t>
  </si>
  <si>
    <t>Baton
Rouge
University
Prep</t>
  </si>
  <si>
    <t>The NET 2 Charter School</t>
  </si>
  <si>
    <t>Placeholder for ATA</t>
  </si>
  <si>
    <t>ATA split 160 students at The NET 2 and 40 students in Placeholder</t>
  </si>
  <si>
    <t>WAQ BRUP counts moved to Type 5 Placeholder</t>
  </si>
  <si>
    <t>Type 2 BRUP - used type 5 counts as projected counts</t>
  </si>
  <si>
    <t>ReNEW McDonogh City Park Acdmy</t>
  </si>
  <si>
    <r>
      <t xml:space="preserve">MFP
Membership
</t>
    </r>
    <r>
      <rPr>
        <sz val="10"/>
        <color rgb="FFFF0000"/>
        <rFont val="Arial"/>
        <family val="2"/>
      </rPr>
      <t>(Projected)</t>
    </r>
  </si>
  <si>
    <r>
      <t xml:space="preserve">Student Count
</t>
    </r>
    <r>
      <rPr>
        <sz val="10"/>
        <color rgb="FFFF0000"/>
        <rFont val="Arial"/>
        <family val="2"/>
      </rPr>
      <t>(Projected)</t>
    </r>
  </si>
  <si>
    <t>Vermillion</t>
  </si>
  <si>
    <t>Projected 2.1.17 count and % of 2.1.16 weights</t>
  </si>
  <si>
    <r>
      <t>Foreign Language/Escadrille Associate Salary</t>
    </r>
    <r>
      <rPr>
        <sz val="12"/>
        <rFont val="Arial Narrow"/>
        <family val="2"/>
      </rPr>
      <t xml:space="preserve"> - PLACEHOLDER</t>
    </r>
  </si>
  <si>
    <t>JCFA-Lafayette - Based residency percents on Charters in Lafayette</t>
  </si>
  <si>
    <t>Noble Minds - Based residency percents on Charters in Orleans</t>
  </si>
  <si>
    <t>W14 Gentilly Terrace merging with W12 Pierre Capdau - moved counts to Capdau</t>
  </si>
  <si>
    <t>JCFA-Lafayette</t>
  </si>
  <si>
    <t>Collegiate Academies</t>
  </si>
  <si>
    <r>
      <t>Prior Year Audit Adjustments</t>
    </r>
    <r>
      <rPr>
        <sz val="12"/>
        <rFont val="Arial Narrow"/>
        <family val="2"/>
      </rPr>
      <t xml:space="preserve"> - PLACEHOLDER</t>
    </r>
  </si>
  <si>
    <t>Preliminary Foreign Associate Teacher count as of 2.1.17 included for Table 1</t>
  </si>
  <si>
    <t>Comparisons include a FY2016-17 Frozen Table 4 as of 2/13/17</t>
  </si>
  <si>
    <t>Remaining
Hold Harmless
Redistribution
Amount
FY2007/08</t>
  </si>
  <si>
    <r>
      <t xml:space="preserve">Total Revenue
</t>
    </r>
    <r>
      <rPr>
        <sz val="10"/>
        <color rgb="FF000080"/>
        <rFont val="Arial"/>
        <family val="2"/>
      </rPr>
      <t>(for Use in MFP
Level 1 and 2)</t>
    </r>
  </si>
  <si>
    <t>Athlos - Not Opening in FY2017-18</t>
  </si>
  <si>
    <t>Added 120 at-risk students to Livingston Collegiate WJ4001</t>
  </si>
  <si>
    <t>Removed Athlos</t>
  </si>
  <si>
    <t>Updated SCA - 2.1.17 Count_Grades 7-9</t>
  </si>
  <si>
    <t>McDonogh 42 Charter School</t>
  </si>
  <si>
    <t>Algiers Technology Academy</t>
  </si>
  <si>
    <t>Democracy Prep Baton Rouge</t>
  </si>
  <si>
    <t>Pierre A_ Capdau Learning Academy (with Gentilly)</t>
  </si>
  <si>
    <t>Moved Type 5s to 3Bs</t>
  </si>
  <si>
    <t>February 1 Student Membership Count</t>
  </si>
  <si>
    <t>Updated FAT Salaries</t>
  </si>
  <si>
    <r>
      <t xml:space="preserve">Qualifying
Teachers
As of 2.1.17
</t>
    </r>
    <r>
      <rPr>
        <sz val="10"/>
        <color indexed="18"/>
        <rFont val="Arial"/>
        <family val="2"/>
      </rPr>
      <t>(Includes
Escadrille)</t>
    </r>
  </si>
  <si>
    <t>Reduced Noble Minds student count to 100</t>
  </si>
  <si>
    <t>Proposed</t>
  </si>
  <si>
    <t>Current</t>
  </si>
  <si>
    <t>Mileston</t>
  </si>
  <si>
    <t>Moved Milestone out of Table 3</t>
  </si>
  <si>
    <r>
      <t xml:space="preserve">Corrected </t>
    </r>
    <r>
      <rPr>
        <b/>
        <sz val="10"/>
        <color rgb="FFFF0000"/>
        <rFont val="Arial"/>
        <family val="2"/>
      </rPr>
      <t>ISL</t>
    </r>
    <r>
      <rPr>
        <sz val="10"/>
        <rFont val="Arial"/>
        <family val="2"/>
      </rPr>
      <t xml:space="preserve"> &amp; ReNEW McDonogh_In a Building/Not In a Building</t>
    </r>
  </si>
  <si>
    <t>Split</t>
  </si>
  <si>
    <t>Removed 14% of BRUP from Table 1 (Students already accounted for in Table 3)</t>
  </si>
  <si>
    <t>Table 1 Includes 14% Placeholder for First Year Type 2s (Excluding BRUP)</t>
  </si>
  <si>
    <t>Allocation
Based on
Criteria</t>
  </si>
  <si>
    <t>Notes</t>
  </si>
  <si>
    <t>FY2016-17
MFP Allocation
- State Cost
Allocations
to Other
Public Schools</t>
  </si>
  <si>
    <t>Allocation is 50% of decrease</t>
  </si>
  <si>
    <t>Allocation is 100% of decrease</t>
  </si>
  <si>
    <r>
      <rPr>
        <b/>
        <sz val="11"/>
        <color rgb="FFFF0000"/>
        <rFont val="Arial"/>
        <family val="2"/>
      </rPr>
      <t>Proposed</t>
    </r>
    <r>
      <rPr>
        <b/>
        <sz val="11"/>
        <color indexed="18"/>
        <rFont val="Arial"/>
        <family val="2"/>
      </rPr>
      <t xml:space="preserve">
FY2017-18
MFP Allocation
- State Cost
Allocations
to Other
Public Schools</t>
    </r>
  </si>
  <si>
    <t>Correct Cont. of Pr Yr Pay Raise (W14001 &amp; W53001 not included)</t>
  </si>
  <si>
    <t>Added 90 At-Risk students to 015</t>
  </si>
  <si>
    <t>Finalized Allocation and
Mid-Year Adjustment</t>
  </si>
  <si>
    <t>Finalized
State Cost
Allocation
and
Mid-Year
Adjustment
for Students</t>
  </si>
  <si>
    <t>Finalized
State Cost
Allocation
Using
Oct. 1, 2017
SIS Data</t>
  </si>
  <si>
    <t>Finalized Allocation and Mid-Year Adjustment</t>
  </si>
  <si>
    <r>
      <t xml:space="preserve">Oct. 1, 2017
MFP Funded
Membership
</t>
    </r>
    <r>
      <rPr>
        <sz val="10"/>
        <color indexed="18"/>
        <rFont val="Arial"/>
        <family val="2"/>
      </rPr>
      <t>(Per SIS)</t>
    </r>
  </si>
  <si>
    <t>Finalized
Local Revenue
Representation
Allocation</t>
  </si>
  <si>
    <t>Finalized
Local Revenue
Representation
Allocation
and Mid-Year
Adjustment
for Students</t>
  </si>
  <si>
    <t>Decreased East Feliciana Total Assessed Property Value $16M - See Tax Folder</t>
  </si>
  <si>
    <r>
      <t xml:space="preserve">February
2018
Mid-Year
Adjustment
</t>
    </r>
    <r>
      <rPr>
        <sz val="10"/>
        <color indexed="18"/>
        <rFont val="Arial"/>
        <family val="2"/>
      </rPr>
      <t>(Half the
Per Pupil)</t>
    </r>
  </si>
  <si>
    <r>
      <t xml:space="preserve">FY2017-18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</si>
  <si>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T5B#, C6</t>
  </si>
  <si>
    <t>T5B1A, C18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</si>
  <si>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</si>
  <si>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</si>
  <si>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</si>
  <si>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</si>
  <si>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</si>
  <si>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</si>
  <si>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</si>
  <si>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</si>
  <si>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</si>
  <si>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</si>
  <si>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T5C1K, C16</t>
  </si>
  <si>
    <t>T5C1L, C16</t>
  </si>
  <si>
    <t>T5C1M, C16</t>
  </si>
  <si>
    <t>T5C1N, C16</t>
  </si>
  <si>
    <t>T5C1O, C16</t>
  </si>
  <si>
    <t>T5C1P,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</si>
  <si>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</si>
  <si>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</si>
  <si>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</si>
  <si>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</si>
  <si>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</si>
  <si>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</si>
  <si>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</si>
  <si>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T5C1X, C16</t>
  </si>
  <si>
    <t>T5C1Y, C16</t>
  </si>
  <si>
    <t>T5C1Z, C16</t>
  </si>
  <si>
    <t>T5C1AA, C16</t>
  </si>
  <si>
    <t>T5C1AB, C16</t>
  </si>
  <si>
    <t>T5C1AC, C16</t>
  </si>
  <si>
    <t>T5C1AD, C16</t>
  </si>
  <si>
    <t>T5C2,
C16 + C17</t>
  </si>
  <si>
    <t>T5C3,
C16 + C17</t>
  </si>
  <si>
    <t>C1 + C36 OR
Sum(C1:C35)</t>
  </si>
  <si>
    <r>
      <t xml:space="preserve">C6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T8, C1</t>
    </r>
  </si>
  <si>
    <t>C40 + C41</t>
  </si>
  <si>
    <t>C42 + C43</t>
  </si>
  <si>
    <t>July Value</t>
  </si>
  <si>
    <t>Mid-Year
Oct Tab</t>
  </si>
  <si>
    <t>Mid-Year
Feb Tab</t>
  </si>
  <si>
    <t>Sum(C2:C35)</t>
  </si>
  <si>
    <r>
      <t xml:space="preserve">C2 x $E$4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1000</t>
    </r>
  </si>
  <si>
    <t>C5 x $H$4</t>
  </si>
  <si>
    <t>C3 + C6 + C7</t>
  </si>
  <si>
    <t>Link in File</t>
  </si>
  <si>
    <t>Formula</t>
  </si>
  <si>
    <t>La. Tax Commission Table 41</t>
  </si>
  <si>
    <t>La. Tax Commission Table 43</t>
  </si>
  <si>
    <t>C1 - C2</t>
  </si>
  <si>
    <t>Prior Year
T7, C3</t>
  </si>
  <si>
    <t>If C3b &gt; $H$3,
3a x (1 + $H$3)</t>
  </si>
  <si>
    <t>KPC 62220
C3</t>
  </si>
  <si>
    <t>KPC 62220
C4</t>
  </si>
  <si>
    <t>KPC 62320
C3</t>
  </si>
  <si>
    <t>KPC 62320
C4</t>
  </si>
  <si>
    <t>KPC 62320
C5</t>
  </si>
  <si>
    <t>KPC 62320
C6</t>
  </si>
  <si>
    <t>KPC 62320
C7</t>
  </si>
  <si>
    <t>KPC 62320
C8</t>
  </si>
  <si>
    <t>C5 + C7 + C11</t>
  </si>
  <si>
    <t>KPC 62620
C3</t>
  </si>
  <si>
    <t>KPC 62620
C4</t>
  </si>
  <si>
    <t>KPC 62620
C5</t>
  </si>
  <si>
    <t>KPC 62620
C6</t>
  </si>
  <si>
    <t>KPC 62620
C7</t>
  </si>
  <si>
    <t>KPC 62620
C8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</si>
  <si>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</si>
  <si>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</si>
  <si>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</si>
  <si>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</si>
  <si>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</si>
  <si>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</si>
  <si>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</si>
  <si>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</si>
  <si>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</si>
  <si>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</si>
  <si>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If C33 &gt; $AM$3,
C31 x (1 + $AM$3)</t>
  </si>
  <si>
    <t>KPC 6700, 6850, 7000, 7150, 12200, 12300, 12400, and 50% of 2250 &amp; 2300</t>
  </si>
  <si>
    <t>C26 + C30
+ C37</t>
  </si>
  <si>
    <t>Input
(LA Tax Comm. Annual Rpt)</t>
  </si>
  <si>
    <t>Input
(Prior Year
Budget Letter)</t>
  </si>
  <si>
    <t>Input
(AFR in Access)</t>
  </si>
  <si>
    <r>
      <t xml:space="preserve">(C3 - C3a)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C3a</t>
    </r>
  </si>
  <si>
    <r>
      <t xml:space="preserve">(C19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C3)
*1000</t>
    </r>
  </si>
  <si>
    <r>
      <t xml:space="preserve">(C12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C3)
*1000</t>
    </r>
  </si>
  <si>
    <r>
      <t xml:space="preserve">(C26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C3)
*1000</t>
    </r>
  </si>
  <si>
    <r>
      <t xml:space="preserve">C30 </t>
    </r>
    <r>
      <rPr>
        <sz val="10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</t>
    </r>
    <r>
      <rPr>
        <sz val="10"/>
        <color indexed="20"/>
        <rFont val="Arial"/>
        <family val="2"/>
      </rPr>
      <t>C27</t>
    </r>
  </si>
  <si>
    <r>
      <t xml:space="preserve">(C32 - C31)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C31</t>
    </r>
  </si>
  <si>
    <r>
      <t xml:space="preserve">C28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C32</t>
    </r>
  </si>
  <si>
    <r>
      <t xml:space="preserve">C29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C32</t>
    </r>
  </si>
  <si>
    <r>
      <t xml:space="preserve">C38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
T3, C1</t>
    </r>
  </si>
  <si>
    <t>D'Arbonne
Woods
Charter
School</t>
  </si>
  <si>
    <t>Madison
Preparatory
Academy</t>
  </si>
  <si>
    <t>Int'l
High
School
of New
Orleans</t>
  </si>
  <si>
    <t>University
View
Academy</t>
  </si>
  <si>
    <t>Lake
Charles
Charter
Academy</t>
  </si>
  <si>
    <t>Lycee
Francais
de la
Nouvelle-
Orleans</t>
  </si>
  <si>
    <t>New
Orleans
Military/
Maritime
Academy</t>
  </si>
  <si>
    <t>Jefferson
Chamber
Foundation</t>
  </si>
  <si>
    <t>Advantage
Charter
Academy</t>
  </si>
  <si>
    <t>Tallulah
Charter
School</t>
  </si>
  <si>
    <t>Willow
Charter
Academy</t>
  </si>
  <si>
    <t>Lincoln
Prep
School</t>
  </si>
  <si>
    <t>Laurel
Oaks
Charter</t>
  </si>
  <si>
    <t>Apex
Collegiate
Academy</t>
  </si>
  <si>
    <t>Smothers
Academy</t>
  </si>
  <si>
    <t>Greater
Grace</t>
  </si>
  <si>
    <t>East
Baton
Rouge
Charter
Academy</t>
  </si>
  <si>
    <t>Iberville
Charter
Academy</t>
  </si>
  <si>
    <t>Delta
Charter
School</t>
  </si>
  <si>
    <t>Lake
Charles
College
Prep</t>
  </si>
  <si>
    <t>Northeast
Claiborne
Charter</t>
  </si>
  <si>
    <t>Northshore
Charter
School</t>
  </si>
  <si>
    <t>Acadiana
Renaissance
Charter
Academy</t>
  </si>
  <si>
    <t>Louisiana
Key
Academy</t>
  </si>
  <si>
    <t>Lafayette
Renaissance
Charter
Academy</t>
  </si>
  <si>
    <t>Impact
Charter</t>
  </si>
  <si>
    <t>Vision
Academy</t>
  </si>
  <si>
    <t>Louisiana
Virtual
Charter
Academy</t>
  </si>
  <si>
    <t>Southwest
Louisiana
Charter
School</t>
  </si>
  <si>
    <t>JS Clark
Leadership
Academy</t>
  </si>
  <si>
    <t>Tangi
Academy</t>
  </si>
  <si>
    <t>GEO Prep
Academy</t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</si>
  <si>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New
Vision
Learning
Academy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</si>
  <si>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VB 
Glencoe
Charter
School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</si>
  <si>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Int'l
School of
Louisiana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</si>
  <si>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Avoyelles
Public
Charter
School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</si>
  <si>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Delhi
Charter
School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</si>
  <si>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Belle
Chasse
Academy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</si>
  <si>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Milestone
Academy
of New
Orleans</t>
    </r>
  </si>
  <si>
    <r>
      <rPr>
        <b/>
        <sz val="10"/>
        <color rgb="FFFF0000"/>
        <rFont val="Arial"/>
        <family val="2"/>
      </rPr>
      <t>Legacy</t>
    </r>
    <r>
      <rPr>
        <b/>
        <sz val="10"/>
        <color rgb="FF000080"/>
        <rFont val="Arial"/>
        <family val="2"/>
      </rPr>
      <t xml:space="preserve">
The MAX
Charter
School</t>
    </r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</si>
  <si>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</si>
  <si>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</si>
  <si>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</si>
  <si>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</si>
  <si>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</si>
  <si>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C2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</si>
  <si>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</si>
  <si>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</si>
  <si>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</si>
  <si>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</si>
  <si>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</si>
  <si>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</si>
  <si>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</si>
  <si>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</si>
  <si>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</si>
  <si>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</si>
  <si>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C15</t>
  </si>
  <si>
    <t>Base, C16</t>
  </si>
  <si>
    <t>Base, C17</t>
  </si>
  <si>
    <t>Base, C18</t>
  </si>
  <si>
    <t>Base, C19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</si>
  <si>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</si>
  <si>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</si>
  <si>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</si>
  <si>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</si>
  <si>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</si>
  <si>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</si>
  <si>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</si>
  <si>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C27</t>
  </si>
  <si>
    <t>Base, C28</t>
  </si>
  <si>
    <t>Base, C29</t>
  </si>
  <si>
    <t>Base, C30</t>
  </si>
  <si>
    <t>Base, C31</t>
  </si>
  <si>
    <t>Base, C32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</si>
  <si>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</si>
  <si>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</si>
  <si>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</si>
  <si>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</si>
  <si>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</si>
  <si>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</si>
  <si>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</si>
  <si>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</si>
  <si>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</si>
  <si>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</si>
  <si>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C47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</si>
  <si>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</si>
  <si>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</si>
  <si>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</si>
  <si>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</si>
  <si>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</si>
  <si>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</si>
  <si>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</si>
  <si>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</si>
  <si>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</si>
  <si>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</si>
  <si>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Base, C36</t>
  </si>
  <si>
    <t>Sum(C1:C39)</t>
  </si>
  <si>
    <t>Base, C50</t>
  </si>
  <si>
    <t>Base, C51</t>
  </si>
  <si>
    <t>Base, C52</t>
  </si>
  <si>
    <t>Base, C53</t>
  </si>
  <si>
    <t>Sum(C40:C53)</t>
  </si>
  <si>
    <t>C1 x C4</t>
  </si>
  <si>
    <t>C1 x C13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</si>
  <si>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</si>
  <si>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</si>
  <si>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</si>
  <si>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</si>
  <si>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</si>
  <si>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</si>
  <si>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</si>
  <si>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</si>
  <si>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</si>
  <si>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</si>
  <si>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</si>
  <si>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</si>
  <si>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</si>
  <si>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</si>
  <si>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T5B1, C27 + C32
T5B2, C34 + C39</t>
  </si>
  <si>
    <t>T5B1A,
C38 + C43</t>
  </si>
  <si>
    <t>Sum(C2:C40)</t>
  </si>
  <si>
    <t>C1 + C41 OR
Sum(C1:C40)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</si>
  <si>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</si>
  <si>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</si>
  <si>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</si>
  <si>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</si>
  <si>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</si>
  <si>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</si>
  <si>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</si>
  <si>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</si>
  <si>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</si>
  <si>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</si>
  <si>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</si>
  <si>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</si>
  <si>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T5C1K,
C36 + C39</t>
  </si>
  <si>
    <t>T5C1L,
C36 + C39</t>
  </si>
  <si>
    <t>T5C1M,
C36 + C39</t>
  </si>
  <si>
    <t>T5C1N,
C36 + C39</t>
  </si>
  <si>
    <t>T5C1O,
C36 + C39</t>
  </si>
  <si>
    <t>T5C1P,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</si>
  <si>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</si>
  <si>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</si>
  <si>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</si>
  <si>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</si>
  <si>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</si>
  <si>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</si>
  <si>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</si>
  <si>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T5C1X,
C36 + C39</t>
  </si>
  <si>
    <t>T5C1Y,
C36 + C39</t>
  </si>
  <si>
    <t>T5C1Z,
C36 + C39</t>
  </si>
  <si>
    <t>T5C1AA,
C36 + C39</t>
  </si>
  <si>
    <t>T5C1AB,
C36 + C39</t>
  </si>
  <si>
    <t>T5C1AC,
C36 + C39</t>
  </si>
  <si>
    <t>T5C1AD,
C36 + C39</t>
  </si>
  <si>
    <t>T5C1AE,
C36 + C39</t>
  </si>
  <si>
    <t>T5C1AF,
C36 + C39</t>
  </si>
  <si>
    <t>T5C1AG,
C36 + C39</t>
  </si>
  <si>
    <t>T5C1AH,
C36 + C39</t>
  </si>
  <si>
    <t>T5A3, C17</t>
  </si>
  <si>
    <t>T5B1, C36
T5B2, C43</t>
  </si>
  <si>
    <t>T5C1B,
C43</t>
  </si>
  <si>
    <t>T5C1C,
C43</t>
  </si>
  <si>
    <t>T5C1D,
C43</t>
  </si>
  <si>
    <t>T5C1E,
C43</t>
  </si>
  <si>
    <t>T5C1F,
C43</t>
  </si>
  <si>
    <t>T5C1G,
C43</t>
  </si>
  <si>
    <t>T5C1H,
C43</t>
  </si>
  <si>
    <t>T5C1I,
C43</t>
  </si>
  <si>
    <t>T5C1J,
C43</t>
  </si>
  <si>
    <t>T5C1K,
C43</t>
  </si>
  <si>
    <t>T5C1L,
C43</t>
  </si>
  <si>
    <t>T5C1M,
C43</t>
  </si>
  <si>
    <t>T5C1N,
C43</t>
  </si>
  <si>
    <t>T5C1O,
C43</t>
  </si>
  <si>
    <t>T5C1P,
C43</t>
  </si>
  <si>
    <t>T5C1Q,
C43</t>
  </si>
  <si>
    <t>T5C1R,
C43</t>
  </si>
  <si>
    <t>T5C1S,
C43</t>
  </si>
  <si>
    <t>T5C1T,
C43</t>
  </si>
  <si>
    <t>T5C1U,
C43</t>
  </si>
  <si>
    <t>T5C1V,
C43</t>
  </si>
  <si>
    <t>T5C1W,
C43</t>
  </si>
  <si>
    <t>T5C1X,
C43</t>
  </si>
  <si>
    <t>T5C1Y,
C43</t>
  </si>
  <si>
    <t>T5C1Z,
C43</t>
  </si>
  <si>
    <t>T5C1AA,
C43</t>
  </si>
  <si>
    <t>T5C1AB,
C43</t>
  </si>
  <si>
    <t>T5C1AC,
C43</t>
  </si>
  <si>
    <t>T5C1AD,
C43</t>
  </si>
  <si>
    <t>T5C1AE,
C43</t>
  </si>
  <si>
    <t>T5C1AF,
C43</t>
  </si>
  <si>
    <t>T5C1AG,
C43</t>
  </si>
  <si>
    <t>T5C1AH,
C43</t>
  </si>
  <si>
    <t>T5C2,
C44</t>
  </si>
  <si>
    <t>T5C3,
C44</t>
  </si>
  <si>
    <t>T5C1A,
C43</t>
  </si>
  <si>
    <t>Career &amp;
Technical
Units
(CTE)</t>
  </si>
  <si>
    <t>Students
with
Disabilities</t>
  </si>
  <si>
    <t>Gifted and 
Talented 
Students</t>
  </si>
  <si>
    <t>Per SIS
2-1-17</t>
  </si>
  <si>
    <t>(Per LEADS
10-1-16)</t>
  </si>
  <si>
    <t>(Per SER
2-1-17)</t>
  </si>
  <si>
    <t>T8, C36</t>
  </si>
  <si>
    <t>At-Risk, C36</t>
  </si>
  <si>
    <t>C2a x $D$1
OR C2a x 22%</t>
  </si>
  <si>
    <t>CTE, C36</t>
  </si>
  <si>
    <t>C3a x $F$1
OR C3a x 6%</t>
  </si>
  <si>
    <t>SWD, C36</t>
  </si>
  <si>
    <t>C4a x $H$1
OR C4a x 150%</t>
  </si>
  <si>
    <t>GT, C36</t>
  </si>
  <si>
    <t>C5a x $J$1
OR C5a x 60%</t>
  </si>
  <si>
    <t>If C1 &lt; $L$1,
$L$1 - C1</t>
  </si>
  <si>
    <t>C6a ÷ $M$1</t>
  </si>
  <si>
    <t>C1 x C6b</t>
  </si>
  <si>
    <t>C2 + C3 +
C4 + C5 + C6</t>
  </si>
  <si>
    <t>C1 + C7</t>
  </si>
  <si>
    <t>$Q$1</t>
  </si>
  <si>
    <t>C8 x C9</t>
  </si>
  <si>
    <t>T6, C8</t>
  </si>
  <si>
    <t>If C11 &gt; C10*$T$1, C10 x $T$1</t>
  </si>
  <si>
    <t>C10 - C11a</t>
  </si>
  <si>
    <t>C12 ÷ C10</t>
  </si>
  <si>
    <t>C11a ÷ C10</t>
  </si>
  <si>
    <t>C11a ÷ C1</t>
  </si>
  <si>
    <t>If C16 - C11a &gt; 0,
C16 - C11a</t>
  </si>
  <si>
    <t>If C16 - C11a &lt; 0,
C16 - C11a</t>
  </si>
  <si>
    <t>C10 x $AB$1</t>
  </si>
  <si>
    <t>Lesser of
C17 and C19</t>
  </si>
  <si>
    <t>If C20 &gt; 0,
C20 x C14 x $AD$1</t>
  </si>
  <si>
    <t>If C20 - C21 &gt; 0,
C20 - C21</t>
  </si>
  <si>
    <t>C22 ÷ C1</t>
  </si>
  <si>
    <t>C22 ÷ C20</t>
  </si>
  <si>
    <t>C12 + C22</t>
  </si>
  <si>
    <t>C25 ÷ C1</t>
  </si>
  <si>
    <t>T3A, C10</t>
  </si>
  <si>
    <t>C27 ÷ C1</t>
  </si>
  <si>
    <t>C25 + C27</t>
  </si>
  <si>
    <t>C29 ÷ C1</t>
  </si>
  <si>
    <t>T3A, C11</t>
  </si>
  <si>
    <t>C31 ÷ C1</t>
  </si>
  <si>
    <t>C25 + C31</t>
  </si>
  <si>
    <t>C33 ÷ C1</t>
  </si>
  <si>
    <t>C33 ÷ C41</t>
  </si>
  <si>
    <t>Rank High
to Low</t>
  </si>
  <si>
    <t>C11a + C20</t>
  </si>
  <si>
    <t>C37 ÷ C1</t>
  </si>
  <si>
    <t>C37 ÷ C41</t>
  </si>
  <si>
    <t>C33 + C37</t>
  </si>
  <si>
    <t>C41 ÷ C1</t>
  </si>
  <si>
    <t>Resolution</t>
  </si>
  <si>
    <t>C1 x T3, C1</t>
  </si>
  <si>
    <t>If C5 = 0,
T3, C1</t>
  </si>
  <si>
    <t>C6 x $I$4
Formula</t>
  </si>
  <si>
    <t>C8 x $K$4
Formula</t>
  </si>
  <si>
    <t>C4 + C7 + C9</t>
  </si>
  <si>
    <t>C2 + C4 +
C7 + C9</t>
  </si>
  <si>
    <t>Per Pupil ($I$4)
C5 ÷ C6</t>
  </si>
  <si>
    <t>Per Pupil ($K$4)
Resolution</t>
  </si>
  <si>
    <t>PY 2.1.17 Count</t>
  </si>
  <si>
    <t>C1 x $E$3
Formula</t>
  </si>
  <si>
    <t>August</t>
  </si>
  <si>
    <t>C3 x $G$3
Formula</t>
  </si>
  <si>
    <t>April</t>
  </si>
  <si>
    <t>C5 x $I$3
Formula</t>
  </si>
  <si>
    <t>C4 + C6</t>
  </si>
  <si>
    <t>January</t>
  </si>
  <si>
    <t>C8 x $L$3
Or Minimum
Formula</t>
  </si>
  <si>
    <t>HCS
Allocation</t>
  </si>
  <si>
    <t>C11 x $O$3
Formula</t>
  </si>
  <si>
    <t>Prior to March Pmt</t>
  </si>
  <si>
    <t>C12 + C13</t>
  </si>
  <si>
    <t>C2 + C7 + C9
+ C10 + C14</t>
  </si>
  <si>
    <r>
      <t xml:space="preserve">Input
</t>
    </r>
    <r>
      <rPr>
        <sz val="10"/>
        <color indexed="20"/>
        <rFont val="Arial"/>
        <family val="2"/>
      </rPr>
      <t>Michele Braud</t>
    </r>
  </si>
  <si>
    <t>Per Pupil ($E$3)
Resolution</t>
  </si>
  <si>
    <t>Per Pupil ($G$3)
Resolution</t>
  </si>
  <si>
    <t>Per Pupil ($I$3)
Resolution</t>
  </si>
  <si>
    <r>
      <t xml:space="preserve">Input
</t>
    </r>
    <r>
      <rPr>
        <sz val="10"/>
        <color indexed="20"/>
        <rFont val="Arial"/>
        <family val="2"/>
      </rPr>
      <t>Data Mgmt</t>
    </r>
  </si>
  <si>
    <t>Per Pupil ($L$3)
Resolution</t>
  </si>
  <si>
    <t>Input</t>
  </si>
  <si>
    <r>
      <t xml:space="preserve">Input
</t>
    </r>
    <r>
      <rPr>
        <sz val="10"/>
        <color indexed="20"/>
        <rFont val="Arial"/>
        <family val="2"/>
      </rPr>
      <t>SIS Multistats</t>
    </r>
  </si>
  <si>
    <t>Per Pupil ($O$3)
Resolution</t>
  </si>
  <si>
    <r>
      <t xml:space="preserve">Input
</t>
    </r>
    <r>
      <rPr>
        <sz val="10"/>
        <color indexed="20"/>
        <rFont val="Arial"/>
        <family val="2"/>
      </rPr>
      <t>Ernise Singleton</t>
    </r>
  </si>
  <si>
    <t>C42 + C43 + C82
OR Sum(C42:C81)</t>
  </si>
  <si>
    <t>T8</t>
  </si>
  <si>
    <t>T3, C30, R75</t>
  </si>
  <si>
    <t>C1 x C2</t>
  </si>
  <si>
    <t>C3 + C5</t>
  </si>
  <si>
    <t>October Tab</t>
  </si>
  <si>
    <t>February Tab</t>
  </si>
  <si>
    <t>C7 + C8</t>
  </si>
  <si>
    <t>C6 + C9</t>
  </si>
  <si>
    <t>C10 + C11</t>
  </si>
  <si>
    <t>C12 + C13 + C14</t>
  </si>
  <si>
    <t>Prior Month, C18</t>
  </si>
  <si>
    <t>C15 - C16</t>
  </si>
  <si>
    <r>
      <t xml:space="preserve">C17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$T$13</t>
    </r>
  </si>
  <si>
    <t>C15 + C19 + C20 + C21</t>
  </si>
  <si>
    <t>Link to Mid-Year File</t>
  </si>
  <si>
    <t>Link to Audit File</t>
  </si>
  <si>
    <t>Link to Prior Month</t>
  </si>
  <si>
    <t>(26a)</t>
  </si>
  <si>
    <t>(30a)</t>
  </si>
  <si>
    <t>T5A2x, C1</t>
  </si>
  <si>
    <t>T5A2x, C3</t>
  </si>
  <si>
    <t>T5A2x, C5</t>
  </si>
  <si>
    <t>T5A2x, C6</t>
  </si>
  <si>
    <t>T5A2x, C8</t>
  </si>
  <si>
    <t>T5A2x, C9</t>
  </si>
  <si>
    <t>T5A2x, C11</t>
  </si>
  <si>
    <t>T5A2x, C12</t>
  </si>
  <si>
    <t>T5A2x, C14</t>
  </si>
  <si>
    <t>T5A2x, C15</t>
  </si>
  <si>
    <t>T5A2x, C17</t>
  </si>
  <si>
    <t>T5A2x, C18</t>
  </si>
  <si>
    <t>T5A2x, C19</t>
  </si>
  <si>
    <t>T5A2x, C20</t>
  </si>
  <si>
    <t>T5A2x, C21</t>
  </si>
  <si>
    <t>T5A2x, C22</t>
  </si>
  <si>
    <t>T5A2x, C23</t>
  </si>
  <si>
    <t>T5A2x, C24</t>
  </si>
  <si>
    <t>T5A2x, C25</t>
  </si>
  <si>
    <t>T5A2x, C26,
(R78 + R82)</t>
  </si>
  <si>
    <t>T5A2x, C26, R83</t>
  </si>
  <si>
    <t>T5A2x, C27</t>
  </si>
  <si>
    <t>T5A2x, C28</t>
  </si>
  <si>
    <t>T5A2x, C29</t>
  </si>
  <si>
    <t>T5A2x, C30,
(R79 + R80 + R81)</t>
  </si>
  <si>
    <t>T5A2x, C30, R83</t>
  </si>
  <si>
    <t>July, T5A2, C23</t>
  </si>
  <si>
    <t>C23</t>
  </si>
  <si>
    <t>C33 - C32</t>
  </si>
  <si>
    <t>T8, C37</t>
  </si>
  <si>
    <t>SD, C13</t>
  </si>
  <si>
    <t>At-Risk, C37</t>
  </si>
  <si>
    <t>SD, C7</t>
  </si>
  <si>
    <t>C6 x C7</t>
  </si>
  <si>
    <t>CTE, C37</t>
  </si>
  <si>
    <t>SD, C8</t>
  </si>
  <si>
    <t>C9 x C10</t>
  </si>
  <si>
    <t>SWD, C37</t>
  </si>
  <si>
    <t>SD, C9</t>
  </si>
  <si>
    <t>C12 x C13</t>
  </si>
  <si>
    <t>GT, C37</t>
  </si>
  <si>
    <t>SD, C10</t>
  </si>
  <si>
    <t>C15 x C16</t>
  </si>
  <si>
    <t>C3 + C5 + C8 + C11 + C14 + C17</t>
  </si>
  <si>
    <t>LEA's October Tab</t>
  </si>
  <si>
    <t>LEA's February Tab</t>
  </si>
  <si>
    <t>C19 + C20</t>
  </si>
  <si>
    <t>C18 + C21</t>
  </si>
  <si>
    <t>C22 x -.25%</t>
  </si>
  <si>
    <t>C22 + C23</t>
  </si>
  <si>
    <t>C24 + C25
Formula</t>
  </si>
  <si>
    <t>Prior Month, C29</t>
  </si>
  <si>
    <t>C26 - C27</t>
  </si>
  <si>
    <t>C26
Formula</t>
  </si>
  <si>
    <t>T4, C2; T4, C14</t>
  </si>
  <si>
    <t>T4, C7; T4, C9; T4, C10</t>
  </si>
  <si>
    <r>
      <t xml:space="preserve">C28 </t>
    </r>
    <r>
      <rPr>
        <sz val="10"/>
        <color indexed="20"/>
        <rFont val="Calibri"/>
        <family val="2"/>
      </rPr>
      <t>÷</t>
    </r>
    <r>
      <rPr>
        <sz val="10"/>
        <color indexed="20"/>
        <rFont val="Arial"/>
        <family val="2"/>
      </rPr>
      <t xml:space="preserve"> $AE$89</t>
    </r>
  </si>
  <si>
    <t>T8, C41</t>
  </si>
  <si>
    <t>At-Risk, C41</t>
  </si>
  <si>
    <t>CTE, C41</t>
  </si>
  <si>
    <t>SWD, C41</t>
  </si>
  <si>
    <t>GT, C41</t>
  </si>
  <si>
    <t>T8, C42</t>
  </si>
  <si>
    <t>At-Risk, C42</t>
  </si>
  <si>
    <t>CTE, C42</t>
  </si>
  <si>
    <t>SWD, C42</t>
  </si>
  <si>
    <t>GT, C42</t>
  </si>
  <si>
    <t>T8, C44</t>
  </si>
  <si>
    <t>At-Risk, C44</t>
  </si>
  <si>
    <t>CTE, C44</t>
  </si>
  <si>
    <t>SWD, C44</t>
  </si>
  <si>
    <t>GT, C44</t>
  </si>
  <si>
    <t>ADM</t>
  </si>
  <si>
    <t>C2 x (1+$E$3)</t>
  </si>
  <si>
    <t>C3 + $F$3</t>
  </si>
  <si>
    <t>C1 x C4
Formula</t>
  </si>
  <si>
    <t>Prior Month, C8</t>
  </si>
  <si>
    <t>C5 - C6</t>
  </si>
  <si>
    <t>C7 ÷ $J$85</t>
  </si>
  <si>
    <t>C5
Formula</t>
  </si>
  <si>
    <t>T3, C37</t>
  </si>
  <si>
    <t>C1 + C11</t>
  </si>
  <si>
    <r>
      <t xml:space="preserve">C10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C12</t>
    </r>
  </si>
  <si>
    <t>Prior Month, C17</t>
  </si>
  <si>
    <t>C14 - C15</t>
  </si>
  <si>
    <t>C16 ÷ $S$85</t>
  </si>
  <si>
    <t>Link to OJJ ADM</t>
  </si>
  <si>
    <t>T8, C49</t>
  </si>
  <si>
    <t>T3, C30 +
T3, C38</t>
  </si>
  <si>
    <t>C10 + C11
Formula</t>
  </si>
  <si>
    <t>Prior Month, C15</t>
  </si>
  <si>
    <t>C12 - C13</t>
  </si>
  <si>
    <r>
      <t xml:space="preserve">C14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$Q$85</t>
    </r>
  </si>
  <si>
    <t>C12
Formula</t>
  </si>
  <si>
    <t>Value</t>
  </si>
  <si>
    <t>Link to Prior Month,</t>
  </si>
  <si>
    <t>T8, C48</t>
  </si>
  <si>
    <t>T8A, C3</t>
  </si>
  <si>
    <t>T3, C30</t>
  </si>
  <si>
    <t>Sum(C12:C17)</t>
  </si>
  <si>
    <t>SD, C11</t>
  </si>
  <si>
    <t>SD, C12</t>
  </si>
  <si>
    <t>C1 x C19 or
C1 x C20</t>
  </si>
  <si>
    <t>C27 x C29</t>
  </si>
  <si>
    <t>C27 x C31 x .5</t>
  </si>
  <si>
    <t>C23 + C25</t>
  </si>
  <si>
    <t>C21 + C26</t>
  </si>
  <si>
    <t>C27 x -1.75%</t>
  </si>
  <si>
    <t>C27 x -.25%</t>
  </si>
  <si>
    <t>C27 + C30</t>
  </si>
  <si>
    <t>C31 + C32</t>
  </si>
  <si>
    <t>Prior Month, C36</t>
  </si>
  <si>
    <t>C33 - C34</t>
  </si>
  <si>
    <t>C35 ÷ $AM$53</t>
  </si>
  <si>
    <t>Link to File</t>
  </si>
  <si>
    <t>SD, C4</t>
  </si>
  <si>
    <t>3B October Tab</t>
  </si>
  <si>
    <t>3B February Tab</t>
  </si>
  <si>
    <t>C39 + C40</t>
  </si>
  <si>
    <t>Total RSD Operated
Caddo Parish</t>
  </si>
  <si>
    <t>T8A</t>
  </si>
  <si>
    <t>C10 x -1.75%</t>
  </si>
  <si>
    <t>C10 x -.25%</t>
  </si>
  <si>
    <t>C11 + C12</t>
  </si>
  <si>
    <t>C10 + C13</t>
  </si>
  <si>
    <t>C14 + C15</t>
  </si>
  <si>
    <t>C16 + C17 + C18</t>
  </si>
  <si>
    <t>Prior Month, C22</t>
  </si>
  <si>
    <t>C19 - C20</t>
  </si>
  <si>
    <r>
      <t xml:space="preserve">C21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$Y$23</t>
    </r>
  </si>
  <si>
    <t>C19 + C23 + C24 + C25</t>
  </si>
  <si>
    <t>C1 x C27</t>
  </si>
  <si>
    <t>C30 + C32</t>
  </si>
  <si>
    <t>C28 + C33</t>
  </si>
  <si>
    <t>C34 x -1.75%</t>
  </si>
  <si>
    <t>C34 x -.25%</t>
  </si>
  <si>
    <t>C35 + C36</t>
  </si>
  <si>
    <t>C34 + C37</t>
  </si>
  <si>
    <t>C38 + C39</t>
  </si>
  <si>
    <t>Prior Month, C43</t>
  </si>
  <si>
    <t>C40 - C41</t>
  </si>
  <si>
    <t>C42 ÷ $AT$23</t>
  </si>
  <si>
    <t>(28a)</t>
  </si>
  <si>
    <t>T5C1x, C1</t>
  </si>
  <si>
    <t>T5C1x, C3</t>
  </si>
  <si>
    <t>T5C1x, C4</t>
  </si>
  <si>
    <t>T5C1x, C6</t>
  </si>
  <si>
    <t>T5C1x, C7</t>
  </si>
  <si>
    <t>T5C1x, C9</t>
  </si>
  <si>
    <t>T5C1x, C10</t>
  </si>
  <si>
    <t>T5C1x, C12</t>
  </si>
  <si>
    <t>T5C1x, C13</t>
  </si>
  <si>
    <t>T5C1x, C15</t>
  </si>
  <si>
    <t>T5C1x, C16</t>
  </si>
  <si>
    <t>T5C1x, C17</t>
  </si>
  <si>
    <t>T5C1x, C18</t>
  </si>
  <si>
    <t>T5C1x, C19</t>
  </si>
  <si>
    <t>T5C1x, C20</t>
  </si>
  <si>
    <t>T5C1x, C21</t>
  </si>
  <si>
    <t>T5C1x, C22</t>
  </si>
  <si>
    <t>T5C1x, C23</t>
  </si>
  <si>
    <t>T5C1x, C24,
(R78 + R82)</t>
  </si>
  <si>
    <t>T5C1x, C24, R83</t>
  </si>
  <si>
    <t>T5C1x, C25</t>
  </si>
  <si>
    <t>T5C1x, C26</t>
  </si>
  <si>
    <t>T5C1x, C27</t>
  </si>
  <si>
    <t>T5C1x, C28,
(R79 + R80 + R81)</t>
  </si>
  <si>
    <t>T5C1x, C28, R83</t>
  </si>
  <si>
    <t>T5C1x, C30</t>
  </si>
  <si>
    <t>T5C1x, C31</t>
  </si>
  <si>
    <t>T5C1x, C32</t>
  </si>
  <si>
    <t>T5C1x, C33</t>
  </si>
  <si>
    <t>T5C1x, C34</t>
  </si>
  <si>
    <t>T5C1x, C35</t>
  </si>
  <si>
    <t>T5C1x, C36</t>
  </si>
  <si>
    <t>T5C1x, C37</t>
  </si>
  <si>
    <t>T5C1x, C38</t>
  </si>
  <si>
    <t>T5C1x, C39</t>
  </si>
  <si>
    <t>T5C1x, C40</t>
  </si>
  <si>
    <t>T5C1x, C41</t>
  </si>
  <si>
    <t>T5C1x, C42</t>
  </si>
  <si>
    <t>T5C1x, C43</t>
  </si>
  <si>
    <t>T8, C5</t>
  </si>
  <si>
    <t>SD, C6</t>
  </si>
  <si>
    <t>At-Risk, C5</t>
  </si>
  <si>
    <t>C4 x C5</t>
  </si>
  <si>
    <t>CTE, C5</t>
  </si>
  <si>
    <t>C7 x C8</t>
  </si>
  <si>
    <t>SWD, C5</t>
  </si>
  <si>
    <t>C10 x C11</t>
  </si>
  <si>
    <t>GT, C5</t>
  </si>
  <si>
    <t>C13 x C14</t>
  </si>
  <si>
    <t>C3 + C6 + C9 + C12 + C15</t>
  </si>
  <si>
    <t>C17 + C18</t>
  </si>
  <si>
    <t>C16 + C19</t>
  </si>
  <si>
    <t>C20 x -.25%</t>
  </si>
  <si>
    <t>C20 + C21</t>
  </si>
  <si>
    <t>C22 + C23
Formula</t>
  </si>
  <si>
    <t>Prior Month, C27</t>
  </si>
  <si>
    <t>C24 - C25</t>
  </si>
  <si>
    <r>
      <t xml:space="preserve">C26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$AC$87</t>
    </r>
  </si>
  <si>
    <t>C24
Formula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</si>
  <si>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</si>
  <si>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</si>
  <si>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</si>
  <si>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</si>
  <si>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</si>
  <si>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</si>
  <si>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</si>
  <si>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C42 ÷ $AS$87</t>
  </si>
  <si>
    <t>T8, C4</t>
  </si>
  <si>
    <t>At-Risk, C4</t>
  </si>
  <si>
    <t>CTE, C4</t>
  </si>
  <si>
    <t>SWD, C4</t>
  </si>
  <si>
    <t>GT, C4</t>
  </si>
  <si>
    <t>T8, C6</t>
  </si>
  <si>
    <t>At-Risk, C6</t>
  </si>
  <si>
    <t>CTE, C6</t>
  </si>
  <si>
    <t>SWD, C6</t>
  </si>
  <si>
    <t>GT, C6</t>
  </si>
  <si>
    <t>T8, C10</t>
  </si>
  <si>
    <t>At-Risk, C10</t>
  </si>
  <si>
    <t>CTE, C10</t>
  </si>
  <si>
    <t>SWD, C10</t>
  </si>
  <si>
    <t>GT, C10</t>
  </si>
  <si>
    <t>T8, C9</t>
  </si>
  <si>
    <t>At-Risk, C9</t>
  </si>
  <si>
    <t>CTE, C9</t>
  </si>
  <si>
    <t>SWD, C9</t>
  </si>
  <si>
    <t>GT, C9</t>
  </si>
  <si>
    <t>T8, C8</t>
  </si>
  <si>
    <t>At-Risk, C8</t>
  </si>
  <si>
    <t>CTE, C8</t>
  </si>
  <si>
    <t>SWD, C8</t>
  </si>
  <si>
    <t>GT, C8</t>
  </si>
  <si>
    <t>T8, C35</t>
  </si>
  <si>
    <t>At-Risk, C35</t>
  </si>
  <si>
    <t>CTE, C35</t>
  </si>
  <si>
    <t>SWD, C35</t>
  </si>
  <si>
    <t>GT, C35</t>
  </si>
  <si>
    <t>T8, C34</t>
  </si>
  <si>
    <t>At-Risk, C34</t>
  </si>
  <si>
    <t>CTE, C34</t>
  </si>
  <si>
    <t>SWD, C34</t>
  </si>
  <si>
    <t>GT, C34</t>
  </si>
  <si>
    <t>T8, C29</t>
  </si>
  <si>
    <t>At-Risk, C29</t>
  </si>
  <si>
    <t>CTE, C29</t>
  </si>
  <si>
    <t>SWD, C29</t>
  </si>
  <si>
    <t>GT, C29</t>
  </si>
  <si>
    <t>T8, C12</t>
  </si>
  <si>
    <t>At-Risk, C12</t>
  </si>
  <si>
    <t>CTE, C12</t>
  </si>
  <si>
    <t>SWD, C12</t>
  </si>
  <si>
    <t>GT, C12</t>
  </si>
  <si>
    <t>T8, C22</t>
  </si>
  <si>
    <t>At-Risk, C22</t>
  </si>
  <si>
    <t>CTE, C22</t>
  </si>
  <si>
    <t>SWD, C22</t>
  </si>
  <si>
    <t>GT, C22</t>
  </si>
  <si>
    <t>T8, C24</t>
  </si>
  <si>
    <t>At-Risk, C24</t>
  </si>
  <si>
    <t>CTE, C24</t>
  </si>
  <si>
    <t>SWD, C24</t>
  </si>
  <si>
    <t>GT, C24</t>
  </si>
  <si>
    <t>T8, C31</t>
  </si>
  <si>
    <t>At-Risk, C31</t>
  </si>
  <si>
    <t>CTE, C31</t>
  </si>
  <si>
    <t>SWD, C31</t>
  </si>
  <si>
    <t>GT, C31</t>
  </si>
  <si>
    <t>T8, C32</t>
  </si>
  <si>
    <t>At-Risk, C32</t>
  </si>
  <si>
    <t>CTE, C32</t>
  </si>
  <si>
    <t>SWD, C32</t>
  </si>
  <si>
    <t>GT, C32</t>
  </si>
  <si>
    <t>T8, C13</t>
  </si>
  <si>
    <t>At-Risk, C13</t>
  </si>
  <si>
    <t>CTE, C13</t>
  </si>
  <si>
    <t>SWD, C13</t>
  </si>
  <si>
    <t>GT, C13</t>
  </si>
  <si>
    <t>T8, C23</t>
  </si>
  <si>
    <t>At-Risk, C23</t>
  </si>
  <si>
    <t>CTE, C23</t>
  </si>
  <si>
    <t>SWD, C23</t>
  </si>
  <si>
    <t>GT, C23</t>
  </si>
  <si>
    <t>T8, C25</t>
  </si>
  <si>
    <t>At-Risk, C25</t>
  </si>
  <si>
    <t>CTE, C25</t>
  </si>
  <si>
    <t>SWD, C25</t>
  </si>
  <si>
    <t>GT, C25</t>
  </si>
  <si>
    <t>T8, C26</t>
  </si>
  <si>
    <t>At-Risk, C26</t>
  </si>
  <si>
    <t>CTE, C26</t>
  </si>
  <si>
    <t>SWD, C26</t>
  </si>
  <si>
    <t>GT, C26</t>
  </si>
  <si>
    <t>T8, C28</t>
  </si>
  <si>
    <t>At-Risk, C28</t>
  </si>
  <si>
    <t>CTE, C28</t>
  </si>
  <si>
    <t>SWD, C28</t>
  </si>
  <si>
    <t>GT, C28</t>
  </si>
  <si>
    <t>T8, C30</t>
  </si>
  <si>
    <t>At-Risk, C30</t>
  </si>
  <si>
    <t>CTE, C30</t>
  </si>
  <si>
    <t>SWD, C30</t>
  </si>
  <si>
    <t>GT, C30</t>
  </si>
  <si>
    <t>T8, C16</t>
  </si>
  <si>
    <t>At-Risk, C16</t>
  </si>
  <si>
    <t>CTE, C16</t>
  </si>
  <si>
    <t>SWD, C16</t>
  </si>
  <si>
    <t>GT, C16</t>
  </si>
  <si>
    <t>T8, C17</t>
  </si>
  <si>
    <t>At-Risk, C17</t>
  </si>
  <si>
    <t>CTE, C17</t>
  </si>
  <si>
    <t>SWD, C17</t>
  </si>
  <si>
    <t>GT, C17</t>
  </si>
  <si>
    <t>T8, C18</t>
  </si>
  <si>
    <t>At-Risk, C18</t>
  </si>
  <si>
    <t>CTE, C18</t>
  </si>
  <si>
    <t>SWD, C18</t>
  </si>
  <si>
    <t>GT, C18</t>
  </si>
  <si>
    <t>T8, C19</t>
  </si>
  <si>
    <t>At-Risk, C19</t>
  </si>
  <si>
    <t>CTE, C19</t>
  </si>
  <si>
    <t>SWD, C19</t>
  </si>
  <si>
    <t>GT, C19</t>
  </si>
  <si>
    <t>T8, C20</t>
  </si>
  <si>
    <t>At-Risk, C20</t>
  </si>
  <si>
    <t>CTE, C20</t>
  </si>
  <si>
    <t>SWD, C20</t>
  </si>
  <si>
    <t>GT, C20</t>
  </si>
  <si>
    <t>T8, C21</t>
  </si>
  <si>
    <t>At-Risk, C21</t>
  </si>
  <si>
    <t>CTE, C21</t>
  </si>
  <si>
    <t>SWD, C21</t>
  </si>
  <si>
    <t>GT, C21</t>
  </si>
  <si>
    <t>(SD, C6) x .9</t>
  </si>
  <si>
    <t>(SD, C7) x .9</t>
  </si>
  <si>
    <t>(SD, C8) x .9</t>
  </si>
  <si>
    <t>(SD, C9) x .9</t>
  </si>
  <si>
    <t>(SD, C10) x .9</t>
  </si>
  <si>
    <t>C18 + C19</t>
  </si>
  <si>
    <t>C16 + C20</t>
  </si>
  <si>
    <t>C21 x -.25%</t>
  </si>
  <si>
    <t>C21 + C22</t>
  </si>
  <si>
    <t>C23 + C24
Formula</t>
  </si>
  <si>
    <t>Prior Month, C28</t>
  </si>
  <si>
    <t>C25 - C26</t>
  </si>
  <si>
    <r>
      <t xml:space="preserve">C27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$AD$87</t>
    </r>
  </si>
  <si>
    <t>C25
Formula</t>
  </si>
  <si>
    <t>(SD, C12) x .9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</si>
  <si>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</si>
  <si>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</si>
  <si>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</si>
  <si>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</si>
  <si>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</si>
  <si>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</si>
  <si>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</si>
  <si>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Prior Month, C44</t>
  </si>
  <si>
    <t>C41 - C42</t>
  </si>
  <si>
    <t>C43 ÷ $AT$87</t>
  </si>
  <si>
    <t>T8, C33</t>
  </si>
  <si>
    <t>At-Risk, C33</t>
  </si>
  <si>
    <t>CTE, C33</t>
  </si>
  <si>
    <t>SWD, C33</t>
  </si>
  <si>
    <t>GT, C33</t>
  </si>
  <si>
    <t>T8, C7</t>
  </si>
  <si>
    <t>At-Risk, C7</t>
  </si>
  <si>
    <t>CTE, C7</t>
  </si>
  <si>
    <t>SWD, C7</t>
  </si>
  <si>
    <t>GT, C7</t>
  </si>
  <si>
    <t>T8, C43</t>
  </si>
  <si>
    <t>At-Risk, C43</t>
  </si>
  <si>
    <t>CTE, C43</t>
  </si>
  <si>
    <t>SWD, C43</t>
  </si>
  <si>
    <t>GT, C43</t>
  </si>
  <si>
    <t>T8, C45</t>
  </si>
  <si>
    <t>At-Risk, C45</t>
  </si>
  <si>
    <t>CTE, C45</t>
  </si>
  <si>
    <t>SWD, C45</t>
  </si>
  <si>
    <t>GT, C45</t>
  </si>
  <si>
    <t>T8, C46</t>
  </si>
  <si>
    <t>At-Risk, C46</t>
  </si>
  <si>
    <t>CTE, C46</t>
  </si>
  <si>
    <t>SWD, C46</t>
  </si>
  <si>
    <t>GT, C46</t>
  </si>
  <si>
    <t>At-Risk, C48</t>
  </si>
  <si>
    <t>CTE, C48</t>
  </si>
  <si>
    <t>SWD, C48</t>
  </si>
  <si>
    <t>GT, C48</t>
  </si>
  <si>
    <t>East Feliciana Parish - Updated Table 7, Column 1</t>
  </si>
  <si>
    <t>C37 + C39 +
C44</t>
  </si>
  <si>
    <t>City/Parish Audit Adjustments</t>
  </si>
  <si>
    <t>Foreign Language/Escadrille Associate Salary</t>
  </si>
  <si>
    <t>Finalized FAT Salaries - Removed: 2 @ Lafayette, 1 @ Lafourche, 1 @ Orleans</t>
  </si>
  <si>
    <t>JCFA - Lafayette</t>
  </si>
  <si>
    <t>Collegiate Academy (EBR)</t>
  </si>
  <si>
    <t>WZ9001</t>
  </si>
  <si>
    <t>Linwood Public Charter (RSD Operated)</t>
  </si>
  <si>
    <t>Placeholder for Milestone (Included with 1st yr)</t>
  </si>
  <si>
    <t>July Placeholders</t>
  </si>
  <si>
    <t>Audubon Charter School</t>
  </si>
  <si>
    <t>Einstein Charter School at Village De L'Est</t>
  </si>
  <si>
    <t>Benjamin Franklin High School</t>
  </si>
  <si>
    <t>Alice M. Harte Elementary Charter School</t>
  </si>
  <si>
    <t>Edna Karr High School</t>
  </si>
  <si>
    <t>Lusher Charter School</t>
  </si>
  <si>
    <t>Eleanor McMain Secondary School</t>
  </si>
  <si>
    <t>Robert Russa Moton Charter School</t>
  </si>
  <si>
    <t>Lake Forest Elementary Charter School</t>
  </si>
  <si>
    <t>New Orleans Charter Science and Mathematics HS</t>
  </si>
  <si>
    <t>ENCORE Academy</t>
  </si>
  <si>
    <t>Bricolage Academy</t>
  </si>
  <si>
    <t>Wilson Charter School</t>
  </si>
  <si>
    <t>Einstein Charter High School at Sarah Towles Reed</t>
  </si>
  <si>
    <t>Einstein Charter Middle Sch at Sarah Towles Reed</t>
  </si>
  <si>
    <t>Einstein Charter School at Sherwood Forest</t>
  </si>
  <si>
    <r>
      <t>State Cost
Allocation
Per Pupil</t>
    </r>
    <r>
      <rPr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(Levels 1, 2,
&amp; 3 without
Continuation
of Prior Year</t>
    </r>
    <r>
      <rPr>
        <sz val="9.5"/>
        <color indexed="18"/>
        <rFont val="Arial"/>
        <family val="2"/>
      </rPr>
      <t xml:space="preserve">
Pay Raises)</t>
    </r>
  </si>
  <si>
    <t>Emergency
Assistance
Natural
Disaster</t>
  </si>
  <si>
    <t>T2, C56</t>
  </si>
  <si>
    <t>T2, C52</t>
  </si>
  <si>
    <t>Prior Month, C52</t>
  </si>
  <si>
    <t>C51 ÷ $BB$77</t>
  </si>
  <si>
    <t>C45 + C46
+ C47 + C48</t>
  </si>
  <si>
    <t>C49 - C50</t>
  </si>
  <si>
    <t>C49 + C53 + C54 + C55</t>
  </si>
  <si>
    <t>Emergency Assistance - Natural Disaster</t>
  </si>
  <si>
    <t>This Table provides the State's funding to Type 3B Charter Schools in Orleans Parish.
The RSD distributes funds to the Type 3B &amp; Type 5 Charter Schools in Orleans Parish using the RSD's Differentiated Funding Formula.</t>
  </si>
  <si>
    <r>
      <t xml:space="preserve">FY2016-17
MFP Audit
Adjustments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(Includes FY13-14
End of Year &amp;
2/1/15 Mid-Year)</t>
    </r>
  </si>
  <si>
    <t>Edgar P_ Harney Spirit of Excellence Acdmy</t>
  </si>
  <si>
    <t>Einstein Charter Middle @ Sarah Towles Reed</t>
  </si>
  <si>
    <t>New Orleans Charter Sci. &amp; Math HS</t>
  </si>
  <si>
    <r>
      <t xml:space="preserve">Grades
7 - 12
</t>
    </r>
    <r>
      <rPr>
        <sz val="10"/>
        <color indexed="18"/>
        <rFont val="Arial"/>
        <family val="2"/>
      </rPr>
      <t>2.1.17 SIS</t>
    </r>
  </si>
  <si>
    <t>Second &amp;
Third Year
Teacher
Stipends</t>
  </si>
  <si>
    <t>Total
Level 4</t>
  </si>
  <si>
    <t>Einstein Charter High @ Sarah Towles Reed</t>
  </si>
  <si>
    <t>Einstein Charter School @ Sherwood Forest</t>
  </si>
  <si>
    <t>Dr. Martin Luther King Jr Charter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</si>
  <si>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</si>
  <si>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</si>
  <si>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</si>
  <si>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t>Sum(C22:C28)</t>
  </si>
  <si>
    <t>C37 x -1.75%</t>
  </si>
  <si>
    <t>C37 + C40</t>
  </si>
  <si>
    <t>C41 + C42</t>
  </si>
  <si>
    <t>Prior Month, C46</t>
  </si>
  <si>
    <t>C43 - C44</t>
  </si>
  <si>
    <t>C45 ÷ $AW$42</t>
  </si>
  <si>
    <t>T5B1A,
C46</t>
  </si>
  <si>
    <t>Type 3B, At-Risk</t>
  </si>
  <si>
    <t>Type 3B, CTE</t>
  </si>
  <si>
    <t>Type 3B, SWD</t>
  </si>
  <si>
    <t>Type 3B, GT</t>
  </si>
  <si>
    <t>FY2017-2018 MFP Budget Letter</t>
  </si>
  <si>
    <t>T5C1AE-T5C1AH</t>
  </si>
  <si>
    <t>Table (T),
Column (C)</t>
  </si>
  <si>
    <t>City/Parish Mid-Year Adjustments</t>
  </si>
  <si>
    <t>FY2017-18
Total MFP
Allocation
- State Cost
Allocations
to Other
Public Schools</t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</si>
  <si>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>Based on FY2015-16 Average Daily Membership (ADM)</t>
    </r>
  </si>
  <si>
    <t>FY2017-18
Budget Letter
(July 2017)</t>
  </si>
  <si>
    <r>
      <t xml:space="preserve">FY2016-17
MFP Audit
Adjustments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(Includes
FY14-15
End of Year
&amp; 2/1/16
Mid-Year)</t>
    </r>
  </si>
  <si>
    <t>(23a)</t>
  </si>
  <si>
    <t>Prior Year Audit Adjustments</t>
  </si>
  <si>
    <t>MFP
Membership</t>
  </si>
  <si>
    <t>Student Count</t>
  </si>
  <si>
    <t xml:space="preserve">Student Count
</t>
  </si>
  <si>
    <t>Baton Rouge University Prep
Table 5C1AH</t>
  </si>
  <si>
    <t>O.</t>
  </si>
  <si>
    <t>MFP Appropriation</t>
  </si>
  <si>
    <t>P.</t>
  </si>
  <si>
    <t>Reserve for Mid-year Adjustments</t>
  </si>
  <si>
    <r>
      <t xml:space="preserve">Northshore Charter School </t>
    </r>
    <r>
      <rPr>
        <sz val="10"/>
        <color rgb="FFFF0000"/>
        <rFont val="Arial"/>
        <family val="2"/>
      </rPr>
      <t>(Placeholder)</t>
    </r>
  </si>
  <si>
    <t xml:space="preserve">Total MFP Distribution 
Amount +/-Audit Adjs.
- State Cost Allocations to
Other Public Schools
Table 2 </t>
  </si>
  <si>
    <t>RSD Operated (Linwood)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</si>
  <si>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</si>
  <si>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</si>
  <si>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r>
      <rPr>
        <b/>
        <sz val="18"/>
        <color indexed="18"/>
        <rFont val="Arial"/>
        <family val="2"/>
      </rPr>
      <t>Table 5C1-M
GEO Prep Mid-City of Greater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17/18)
(Not in a District Building)</t>
    </r>
  </si>
  <si>
    <t>GEO Prep Mid-City of Greater BR</t>
  </si>
  <si>
    <t>3C1001</t>
  </si>
  <si>
    <t xml:space="preserve">GEO Prep Mid-City of Greater Baton Rouge </t>
  </si>
  <si>
    <t>WAZ001</t>
  </si>
  <si>
    <t>WBA001</t>
  </si>
  <si>
    <t>WBB001</t>
  </si>
  <si>
    <t>WBC001</t>
  </si>
  <si>
    <t>WBD001</t>
  </si>
  <si>
    <t>WBE001</t>
  </si>
  <si>
    <t>WBF001</t>
  </si>
  <si>
    <t>WBG001</t>
  </si>
  <si>
    <t>WBH001</t>
  </si>
  <si>
    <t>WBI001</t>
  </si>
  <si>
    <t>WBJ001</t>
  </si>
  <si>
    <t>WBK001</t>
  </si>
  <si>
    <t>WBL001</t>
  </si>
  <si>
    <t>WBM001</t>
  </si>
  <si>
    <t>WBN001</t>
  </si>
  <si>
    <t>WBO001</t>
  </si>
  <si>
    <t>WBP001</t>
  </si>
  <si>
    <r>
      <t xml:space="preserve">FY2017-18 </t>
    </r>
    <r>
      <rPr>
        <b/>
        <sz val="10"/>
        <color rgb="FFFF0000"/>
        <rFont val="Arial"/>
        <family val="2"/>
      </rPr>
      <t>Final</t>
    </r>
    <r>
      <rPr>
        <b/>
        <sz val="10"/>
        <rFont val="Arial"/>
        <family val="2"/>
      </rPr>
      <t xml:space="preserve"> Local Revenue Representation Per Pupils</t>
    </r>
  </si>
  <si>
    <r>
      <t xml:space="preserve">Final
FY2017-18
Local Revenue
Representation
Per Pupil
</t>
    </r>
    <r>
      <rPr>
        <sz val="10"/>
        <color indexed="18"/>
        <rFont val="Arial"/>
        <family val="2"/>
      </rPr>
      <t>(In a District
Building)</t>
    </r>
  </si>
  <si>
    <r>
      <t xml:space="preserve">Final
FY2017-18
Local Revenue
Representation
Per Pupil
</t>
    </r>
    <r>
      <rPr>
        <sz val="10"/>
        <color indexed="18"/>
        <rFont val="Arial"/>
        <family val="2"/>
      </rPr>
      <t>(Not In a District
Building)</t>
    </r>
  </si>
  <si>
    <r>
      <t xml:space="preserve">Final
FY17-18
Local Revenue
Representation
Per Pupil
</t>
    </r>
    <r>
      <rPr>
        <sz val="10"/>
        <color indexed="18"/>
        <rFont val="Arial"/>
        <family val="2"/>
      </rPr>
      <t>(In a District
Building)</t>
    </r>
  </si>
  <si>
    <r>
      <t xml:space="preserve">Final
FY17-18
Local Revenue
Representation
Per Pupil
</t>
    </r>
    <r>
      <rPr>
        <sz val="10"/>
        <color indexed="18"/>
        <rFont val="Arial"/>
        <family val="2"/>
      </rPr>
      <t>(Not In a District
Building)</t>
    </r>
  </si>
  <si>
    <r>
      <t xml:space="preserve">Final
FY2017-18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</si>
  <si>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FY17-18
Local
Revenue
Repres-
entation
Per Pupil
</t>
    </r>
    <r>
      <rPr>
        <sz val="10"/>
        <color indexed="18"/>
        <rFont val="Arial"/>
        <family val="2"/>
      </rPr>
      <t>(per
charter
law)</t>
    </r>
  </si>
  <si>
    <r>
      <t xml:space="preserve">Final
FY2017-18
Local Revenue
Representation
Per Pupil
</t>
    </r>
    <r>
      <rPr>
        <sz val="10"/>
        <color indexed="18"/>
        <rFont val="Arial"/>
        <family val="2"/>
      </rPr>
      <t>(per charter law)
(90%)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</si>
  <si>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</si>
  <si>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 xml:space="preserve">Lycee Francais de la Nouvelle Orleans </t>
  </si>
  <si>
    <t>Jefferson Chamber Foundation - JCFA East</t>
  </si>
  <si>
    <r>
      <t xml:space="preserve">ADM for
Youth in
Secure
Care 
</t>
    </r>
    <r>
      <rPr>
        <sz val="10"/>
        <color indexed="18"/>
        <rFont val="Arial"/>
        <family val="2"/>
      </rPr>
      <t>(FY17/18
ADM Data)</t>
    </r>
  </si>
  <si>
    <t>City of Bogalusa had a -28k in Feb 18 to fix an adjustment</t>
  </si>
  <si>
    <t>Northshore
Charter
School N/A
Table 5C1L</t>
  </si>
  <si>
    <t>$0 is a reflection of the February forward funding being added</t>
  </si>
  <si>
    <r>
      <t xml:space="preserve">Total
Prior Year
Adjustments
</t>
    </r>
    <r>
      <rPr>
        <sz val="10"/>
        <color rgb="FFFF0000"/>
        <rFont val="Arial"/>
        <family val="2"/>
      </rPr>
      <t>(Includes
FY14-15
End of Year
&amp; Feb. 2016
Mid-Year)</t>
    </r>
  </si>
  <si>
    <r>
      <t xml:space="preserve">FY2017-2018 MFP Budget Letter
</t>
    </r>
    <r>
      <rPr>
        <sz val="22"/>
        <color rgb="FFFF0000"/>
        <rFont val="Arial Narrow"/>
        <family val="2"/>
      </rPr>
      <t>March</t>
    </r>
    <r>
      <rPr>
        <sz val="22"/>
        <rFont val="Arial Narrow"/>
        <family val="2"/>
      </rPr>
      <t xml:space="preserve"> Continuation</t>
    </r>
  </si>
  <si>
    <t>March  
2017
Payment
Amount</t>
  </si>
  <si>
    <t>FY2017-18
Budget Letter
March 
(Circular 1161)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</si>
</sst>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00"/>
    <numFmt numFmtId="167" formatCode="&quot;$&quot;#,##0;[Red]&quot;$&quot;#,##0"/>
    <numFmt numFmtId="168" formatCode="0.000%"/>
    <numFmt numFmtId="169" formatCode="0_);[Red]\(0\)"/>
    <numFmt numFmtId="170" formatCode="#,##0.0"/>
    <numFmt numFmtId="171" formatCode="0.0%"/>
    <numFmt numFmtId="172" formatCode="#,##0.0_);[Red]\(#,##0.0\)"/>
  </numFmts>
  <fonts count="1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b/>
      <sz val="12"/>
      <color rgb="FFC0000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sz val="10.5"/>
      <color indexed="18"/>
      <name val="Arial"/>
      <family val="2"/>
    </font>
    <font>
      <b/>
      <sz val="17.5"/>
      <color indexed="18"/>
      <name val="Arial"/>
      <family val="2"/>
    </font>
    <font>
      <sz val="9.5"/>
      <color indexed="1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14"/>
      <name val="Arial"/>
      <family val="2"/>
    </font>
    <font>
      <sz val="11"/>
      <color rgb="FF000080"/>
      <name val="Arial"/>
      <family val="2"/>
    </font>
    <font>
      <sz val="22"/>
      <color rgb="FFFF0000"/>
      <name val="Arial Narrow"/>
      <family val="2"/>
    </font>
    <font>
      <b/>
      <sz val="10"/>
      <color indexed="20"/>
      <name val="Calibri"/>
      <family val="2"/>
    </font>
    <font>
      <sz val="10"/>
      <color indexed="20"/>
      <name val="Arial"/>
      <family val="2"/>
    </font>
    <font>
      <sz val="10"/>
      <color indexed="20"/>
      <name val="Calibri"/>
      <family val="2"/>
    </font>
    <font>
      <sz val="8"/>
      <color indexed="20"/>
      <name val="Arial"/>
      <family val="2"/>
    </font>
    <font>
      <b/>
      <sz val="11"/>
      <color rgb="FFC0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</fills>
  <borders count="3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indexed="63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auto="1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63"/>
      </bottom>
      <diagonal/>
    </border>
    <border>
      <left style="thin">
        <color auto="1"/>
      </left>
      <right style="thin">
        <color indexed="63"/>
      </right>
      <top style="thin">
        <color indexed="63"/>
      </top>
      <bottom style="double">
        <color auto="1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auto="1"/>
      </right>
      <top style="thin">
        <color indexed="63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auto="1"/>
      </right>
      <top style="thin">
        <color indexed="63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auto="1"/>
      </right>
      <top style="thin">
        <color indexed="63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auto="1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63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3"/>
      </top>
      <bottom style="double">
        <color auto="1"/>
      </bottom>
      <diagonal/>
    </border>
    <border>
      <left/>
      <right style="thin">
        <color indexed="63"/>
      </right>
      <top/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auto="1"/>
      </bottom>
      <diagonal/>
    </border>
    <border>
      <left/>
      <right style="thin">
        <color indexed="63"/>
      </right>
      <top style="thin">
        <color auto="1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theme="0" tint="-0.2499465926084170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auto="1"/>
      </right>
      <top style="thin">
        <color indexed="63"/>
      </top>
      <bottom style="double">
        <color auto="1"/>
      </bottom>
      <diagonal/>
    </border>
    <border>
      <left style="thin">
        <color auto="1"/>
      </left>
      <right/>
      <top style="thin">
        <color theme="0" tint="-0.249977111117893"/>
      </top>
      <bottom/>
      <diagonal/>
    </border>
    <border>
      <left style="thin">
        <color auto="1"/>
      </left>
      <right/>
      <top style="thin">
        <color theme="0" tint="-0.249977111117893"/>
      </top>
      <bottom style="thin">
        <color auto="1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auto="1"/>
      </left>
      <right style="thin">
        <color auto="1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indexed="6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theme="0" tint="-0.249977111117893"/>
      </top>
      <bottom style="thin">
        <color auto="1"/>
      </bottom>
      <diagonal/>
    </border>
    <border>
      <left style="thin">
        <color auto="1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 style="thin">
        <color indexed="63"/>
      </top>
      <bottom style="double">
        <color auto="1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indexed="8"/>
      </bottom>
      <diagonal/>
    </border>
    <border>
      <left style="double">
        <color auto="1"/>
      </left>
      <right style="double">
        <color auto="1"/>
      </right>
      <top style="thin">
        <color indexed="8"/>
      </top>
      <bottom style="thin">
        <color theme="0" tint="-0.34998626667073579"/>
      </bottom>
      <diagonal/>
    </border>
    <border>
      <left style="double">
        <color auto="1"/>
      </left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indexed="8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indexed="8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medium">
        <color indexed="8"/>
      </top>
      <bottom/>
      <diagonal/>
    </border>
    <border>
      <left style="double">
        <color auto="1"/>
      </left>
      <right style="double">
        <color auto="1"/>
      </right>
      <top style="thin">
        <color indexed="8"/>
      </top>
      <bottom style="thin">
        <color indexed="8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indexed="8"/>
      </bottom>
      <diagonal/>
    </border>
    <border>
      <left style="double">
        <color auto="1"/>
      </left>
      <right style="double">
        <color auto="1"/>
      </right>
      <top/>
      <bottom style="thin">
        <color indexed="22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 style="double">
        <color auto="1"/>
      </right>
      <top/>
      <bottom style="thin">
        <color indexed="8"/>
      </bottom>
      <diagonal/>
    </border>
    <border>
      <left/>
      <right style="double">
        <color auto="1"/>
      </right>
      <top style="thin">
        <color indexed="8"/>
      </top>
      <bottom style="thin">
        <color theme="0" tint="-0.34998626667073579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 style="double">
        <color auto="1"/>
      </left>
      <right/>
      <top/>
      <bottom style="thin">
        <color indexed="8"/>
      </bottom>
      <diagonal/>
    </border>
    <border>
      <left style="double">
        <color auto="1"/>
      </left>
      <right/>
      <top style="medium">
        <color indexed="8"/>
      </top>
      <bottom/>
      <diagonal/>
    </border>
    <border>
      <left/>
      <right style="double">
        <color auto="1"/>
      </right>
      <top style="medium">
        <color indexed="8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indexed="63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double">
        <color auto="1"/>
      </top>
      <bottom style="thin">
        <color theme="0" tint="-0.34998626667073579"/>
      </bottom>
      <diagonal/>
    </border>
    <border>
      <left/>
      <right/>
      <top style="double">
        <color auto="1"/>
      </top>
      <bottom style="thin">
        <color theme="0" tint="-0.34998626667073579"/>
      </bottom>
      <diagonal/>
    </border>
    <border>
      <left/>
      <right style="thin">
        <color indexed="63"/>
      </right>
      <top style="double">
        <color auto="1"/>
      </top>
      <bottom style="thin">
        <color theme="0" tint="-0.34998626667073579"/>
      </bottom>
      <diagonal/>
    </border>
    <border>
      <left style="thin">
        <color indexed="63"/>
      </left>
      <right style="thin">
        <color auto="1"/>
      </right>
      <top style="double">
        <color auto="1"/>
      </top>
      <bottom style="thin">
        <color theme="0" tint="-0.34998626667073579"/>
      </bottom>
      <diagonal/>
    </border>
    <border>
      <left style="thin">
        <color indexed="63"/>
      </left>
      <right/>
      <top style="double">
        <color auto="1"/>
      </top>
      <bottom style="thin">
        <color theme="0" tint="-0.34998626667073579"/>
      </bottom>
      <diagonal/>
    </border>
    <border>
      <left style="thin">
        <color auto="1"/>
      </left>
      <right/>
      <top style="double">
        <color auto="1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indexed="63"/>
      </top>
      <bottom style="double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63"/>
      </right>
      <top style="thin">
        <color indexed="63"/>
      </top>
      <bottom style="double">
        <color auto="1"/>
      </bottom>
      <diagonal/>
    </border>
    <border>
      <left/>
      <right style="thin">
        <color indexed="63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auto="1"/>
      </bottom>
      <diagonal/>
    </border>
    <border>
      <left/>
      <right style="thin">
        <color auto="1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auto="1"/>
      </right>
      <top style="thin">
        <color theme="0" tint="-0.249977111117893"/>
      </top>
      <bottom/>
      <diagonal/>
    </border>
    <border>
      <left/>
      <right style="thin">
        <color auto="1"/>
      </right>
      <top style="thin">
        <color theme="0" tint="-0.249977111117893"/>
      </top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auto="1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 style="double">
        <color auto="1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indexed="63"/>
      </right>
      <top style="thin">
        <color theme="0" tint="-0.249977111117893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theme="0" tint="-0.249977111117893"/>
      </top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</borders>
  <cellStyleXfs count="47849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3" borderId="0" applyNumberFormat="0" applyBorder="0" applyAlignment="0" applyProtection="0"/>
    <xf numFmtId="0" fontId="49" fillId="20" borderId="1" applyNumberFormat="0" applyAlignment="0" applyProtection="0"/>
    <xf numFmtId="0" fontId="50" fillId="21" borderId="2" applyNumberFormat="0" applyAlignment="0" applyProtection="0"/>
    <xf numFmtId="43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4" borderId="0" applyNumberFormat="0" applyBorder="0" applyAlignment="0" applyProtection="0"/>
    <xf numFmtId="0" fontId="53" fillId="0" borderId="3" applyNumberFormat="0" applyFill="0" applyAlignment="0" applyProtection="0"/>
    <xf numFmtId="0" fontId="54" fillId="0" borderId="4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Border="0" applyAlignment="0" applyProtection="0"/>
    <xf numFmtId="0" fontId="56" fillId="7" borderId="1" applyNumberFormat="0" applyAlignment="0" applyProtection="0"/>
    <xf numFmtId="0" fontId="57" fillId="0" borderId="6" applyNumberFormat="0" applyFill="0" applyAlignment="0" applyProtection="0"/>
    <xf numFmtId="0" fontId="58" fillId="22" borderId="0" applyNumberFormat="0" applyBorder="0" applyAlignment="0" applyProtection="0"/>
    <xf numFmtId="0" fontId="21" fillId="0" borderId="0"/>
    <xf numFmtId="0" fontId="35" fillId="0" borderId="0"/>
    <xf numFmtId="0" fontId="21" fillId="23" borderId="7" applyNumberFormat="0" applyFont="0" applyAlignment="0" applyProtection="0"/>
    <xf numFmtId="0" fontId="59" fillId="20" borderId="8" applyNumberFormat="0" applyAlignment="0" applyProtection="0"/>
    <xf numFmtId="9" fontId="19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4" fillId="0" borderId="0"/>
    <xf numFmtId="0" fontId="35" fillId="0" borderId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9" fillId="0" borderId="0"/>
    <xf numFmtId="0" fontId="75" fillId="0" borderId="0"/>
    <xf numFmtId="43" fontId="12" fillId="0" borderId="0" applyFont="0" applyFill="0" applyBorder="0" applyAlignment="0" applyProtection="0"/>
    <xf numFmtId="0" fontId="56" fillId="7" borderId="79" applyNumberFormat="0" applyAlignment="0" applyProtection="0"/>
    <xf numFmtId="0" fontId="19" fillId="23" borderId="92" applyNumberFormat="0" applyFont="0" applyAlignment="0" applyProtection="0"/>
    <xf numFmtId="0" fontId="19" fillId="23" borderId="73" applyNumberFormat="0" applyFont="0" applyAlignment="0" applyProtection="0"/>
    <xf numFmtId="0" fontId="49" fillId="20" borderId="64" applyNumberFormat="0" applyAlignment="0" applyProtection="0"/>
    <xf numFmtId="0" fontId="61" fillId="0" borderId="75" applyNumberFormat="0" applyFill="0" applyAlignment="0" applyProtection="0"/>
    <xf numFmtId="0" fontId="49" fillId="20" borderId="79" applyNumberFormat="0" applyAlignment="0" applyProtection="0"/>
    <xf numFmtId="0" fontId="59" fillId="20" borderId="105" applyNumberFormat="0" applyAlignment="0" applyProtection="0"/>
    <xf numFmtId="0" fontId="59" fillId="20" borderId="101" applyNumberFormat="0" applyAlignment="0" applyProtection="0"/>
    <xf numFmtId="0" fontId="49" fillId="20" borderId="87" applyNumberFormat="0" applyAlignment="0" applyProtection="0"/>
    <xf numFmtId="0" fontId="56" fillId="7" borderId="68" applyNumberFormat="0" applyAlignment="0" applyProtection="0"/>
    <xf numFmtId="0" fontId="19" fillId="23" borderId="80" applyNumberFormat="0" applyFont="0" applyAlignment="0" applyProtection="0"/>
    <xf numFmtId="0" fontId="59" fillId="20" borderId="89" applyNumberFormat="0" applyAlignment="0" applyProtection="0"/>
    <xf numFmtId="0" fontId="19" fillId="23" borderId="69" applyNumberFormat="0" applyFont="0" applyAlignment="0" applyProtection="0"/>
    <xf numFmtId="0" fontId="59" fillId="20" borderId="70" applyNumberFormat="0" applyAlignment="0" applyProtection="0"/>
    <xf numFmtId="0" fontId="49" fillId="20" borderId="57" applyNumberFormat="0" applyAlignment="0" applyProtection="0"/>
    <xf numFmtId="0" fontId="61" fillId="0" borderId="71" applyNumberFormat="0" applyFill="0" applyAlignment="0" applyProtection="0"/>
    <xf numFmtId="0" fontId="49" fillId="20" borderId="91" applyNumberFormat="0" applyAlignment="0" applyProtection="0"/>
    <xf numFmtId="0" fontId="61" fillId="0" borderId="82" applyNumberFormat="0" applyFill="0" applyAlignment="0" applyProtection="0"/>
    <xf numFmtId="43" fontId="19" fillId="0" borderId="0" applyFont="0" applyFill="0" applyBorder="0" applyAlignment="0" applyProtection="0"/>
    <xf numFmtId="0" fontId="59" fillId="20" borderId="74" applyNumberFormat="0" applyAlignment="0" applyProtection="0"/>
    <xf numFmtId="0" fontId="56" fillId="7" borderId="57" applyNumberFormat="0" applyAlignment="0" applyProtection="0"/>
    <xf numFmtId="0" fontId="19" fillId="23" borderId="58" applyNumberFormat="0" applyFont="0" applyAlignment="0" applyProtection="0"/>
    <xf numFmtId="0" fontId="59" fillId="20" borderId="59" applyNumberFormat="0" applyAlignment="0" applyProtection="0"/>
    <xf numFmtId="0" fontId="61" fillId="0" borderId="6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9" fillId="23" borderId="84" applyNumberFormat="0" applyFont="0" applyAlignment="0" applyProtection="0"/>
    <xf numFmtId="0" fontId="56" fillId="7" borderId="64" applyNumberFormat="0" applyAlignment="0" applyProtection="0"/>
    <xf numFmtId="0" fontId="49" fillId="20" borderId="72" applyNumberFormat="0" applyAlignment="0" applyProtection="0"/>
    <xf numFmtId="0" fontId="59" fillId="20" borderId="85" applyNumberFormat="0" applyAlignment="0" applyProtection="0"/>
    <xf numFmtId="0" fontId="56" fillId="7" borderId="91" applyNumberFormat="0" applyAlignment="0" applyProtection="0"/>
    <xf numFmtId="0" fontId="19" fillId="23" borderId="65" applyNumberFormat="0" applyFont="0" applyAlignment="0" applyProtection="0"/>
    <xf numFmtId="0" fontId="59" fillId="20" borderId="66" applyNumberFormat="0" applyAlignment="0" applyProtection="0"/>
    <xf numFmtId="0" fontId="61" fillId="0" borderId="67" applyNumberFormat="0" applyFill="0" applyAlignment="0" applyProtection="0"/>
    <xf numFmtId="0" fontId="61" fillId="0" borderId="86" applyNumberFormat="0" applyFill="0" applyAlignment="0" applyProtection="0"/>
    <xf numFmtId="0" fontId="59" fillId="20" borderId="81" applyNumberFormat="0" applyAlignment="0" applyProtection="0"/>
    <xf numFmtId="0" fontId="49" fillId="20" borderId="103" applyNumberFormat="0" applyAlignment="0" applyProtection="0"/>
    <xf numFmtId="0" fontId="56" fillId="7" borderId="72" applyNumberFormat="0" applyAlignment="0" applyProtection="0"/>
    <xf numFmtId="0" fontId="61" fillId="0" borderId="94" applyNumberFormat="0" applyFill="0" applyAlignment="0" applyProtection="0"/>
    <xf numFmtId="0" fontId="49" fillId="20" borderId="68" applyNumberFormat="0" applyAlignment="0" applyProtection="0"/>
    <xf numFmtId="0" fontId="56" fillId="7" borderId="87" applyNumberFormat="0" applyAlignment="0" applyProtection="0"/>
    <xf numFmtId="0" fontId="59" fillId="20" borderId="93" applyNumberFormat="0" applyAlignment="0" applyProtection="0"/>
    <xf numFmtId="0" fontId="49" fillId="20" borderId="95" applyNumberFormat="0" applyAlignment="0" applyProtection="0"/>
    <xf numFmtId="0" fontId="49" fillId="20" borderId="83" applyNumberFormat="0" applyAlignment="0" applyProtection="0"/>
    <xf numFmtId="0" fontId="56" fillId="7" borderId="99" applyNumberFormat="0" applyAlignment="0" applyProtection="0"/>
    <xf numFmtId="0" fontId="56" fillId="7" borderId="83" applyNumberFormat="0" applyAlignment="0" applyProtection="0"/>
    <xf numFmtId="0" fontId="61" fillId="0" borderId="114" applyNumberFormat="0" applyFill="0" applyAlignment="0" applyProtection="0"/>
    <xf numFmtId="0" fontId="61" fillId="0" borderId="102" applyNumberFormat="0" applyFill="0" applyAlignment="0" applyProtection="0"/>
    <xf numFmtId="0" fontId="19" fillId="23" borderId="88" applyNumberFormat="0" applyFont="0" applyAlignment="0" applyProtection="0"/>
    <xf numFmtId="0" fontId="61" fillId="0" borderId="90" applyNumberFormat="0" applyFill="0" applyAlignment="0" applyProtection="0"/>
    <xf numFmtId="0" fontId="49" fillId="20" borderId="107" applyNumberFormat="0" applyAlignment="0" applyProtection="0"/>
    <xf numFmtId="0" fontId="19" fillId="23" borderId="112" applyNumberFormat="0" applyFont="0" applyAlignment="0" applyProtection="0"/>
    <xf numFmtId="0" fontId="56" fillId="7" borderId="95" applyNumberFormat="0" applyAlignment="0" applyProtection="0"/>
    <xf numFmtId="0" fontId="19" fillId="23" borderId="100" applyNumberFormat="0" applyFont="0" applyAlignment="0" applyProtection="0"/>
    <xf numFmtId="0" fontId="19" fillId="23" borderId="96" applyNumberFormat="0" applyFont="0" applyAlignment="0" applyProtection="0"/>
    <xf numFmtId="0" fontId="59" fillId="20" borderId="97" applyNumberFormat="0" applyAlignment="0" applyProtection="0"/>
    <xf numFmtId="0" fontId="61" fillId="0" borderId="98" applyNumberFormat="0" applyFill="0" applyAlignment="0" applyProtection="0"/>
    <xf numFmtId="0" fontId="56" fillId="7" borderId="123" applyNumberFormat="0" applyAlignment="0" applyProtection="0"/>
    <xf numFmtId="0" fontId="56" fillId="7" borderId="103" applyNumberFormat="0" applyAlignment="0" applyProtection="0"/>
    <xf numFmtId="0" fontId="61" fillId="0" borderId="118" applyNumberFormat="0" applyFill="0" applyAlignment="0" applyProtection="0"/>
    <xf numFmtId="0" fontId="49" fillId="20" borderId="99" applyNumberFormat="0" applyAlignment="0" applyProtection="0"/>
    <xf numFmtId="0" fontId="19" fillId="23" borderId="104" applyNumberFormat="0" applyFont="0" applyAlignment="0" applyProtection="0"/>
    <xf numFmtId="0" fontId="61" fillId="0" borderId="106" applyNumberFormat="0" applyFill="0" applyAlignment="0" applyProtection="0"/>
    <xf numFmtId="0" fontId="59" fillId="20" borderId="113" applyNumberFormat="0" applyAlignment="0" applyProtection="0"/>
    <xf numFmtId="0" fontId="19" fillId="23" borderId="116" applyNumberFormat="0" applyFont="0" applyAlignment="0" applyProtection="0"/>
    <xf numFmtId="0" fontId="49" fillId="20" borderId="115" applyNumberFormat="0" applyAlignment="0" applyProtection="0"/>
    <xf numFmtId="0" fontId="56" fillId="7" borderId="107" applyNumberFormat="0" applyAlignment="0" applyProtection="0"/>
    <xf numFmtId="0" fontId="56" fillId="7" borderId="119" applyNumberFormat="0" applyAlignment="0" applyProtection="0"/>
    <xf numFmtId="0" fontId="19" fillId="23" borderId="108" applyNumberFormat="0" applyFont="0" applyAlignment="0" applyProtection="0"/>
    <xf numFmtId="0" fontId="59" fillId="20" borderId="109" applyNumberFormat="0" applyAlignment="0" applyProtection="0"/>
    <xf numFmtId="0" fontId="61" fillId="0" borderId="110" applyNumberFormat="0" applyFill="0" applyAlignment="0" applyProtection="0"/>
    <xf numFmtId="0" fontId="59" fillId="20" borderId="117" applyNumberFormat="0" applyAlignment="0" applyProtection="0"/>
    <xf numFmtId="0" fontId="49" fillId="20" borderId="111" applyNumberFormat="0" applyAlignment="0" applyProtection="0"/>
    <xf numFmtId="0" fontId="19" fillId="23" borderId="124" applyNumberFormat="0" applyFont="0" applyAlignment="0" applyProtection="0"/>
    <xf numFmtId="0" fontId="49" fillId="20" borderId="119" applyNumberFormat="0" applyAlignment="0" applyProtection="0"/>
    <xf numFmtId="0" fontId="61" fillId="0" borderId="126" applyNumberFormat="0" applyFill="0" applyAlignment="0" applyProtection="0"/>
    <xf numFmtId="0" fontId="59" fillId="20" borderId="125" applyNumberFormat="0" applyAlignment="0" applyProtection="0"/>
    <xf numFmtId="0" fontId="56" fillId="7" borderId="111" applyNumberFormat="0" applyAlignment="0" applyProtection="0"/>
    <xf numFmtId="0" fontId="61" fillId="0" borderId="122" applyNumberFormat="0" applyFill="0" applyAlignment="0" applyProtection="0"/>
    <xf numFmtId="0" fontId="56" fillId="7" borderId="115" applyNumberFormat="0" applyAlignment="0" applyProtection="0"/>
    <xf numFmtId="0" fontId="19" fillId="23" borderId="120" applyNumberFormat="0" applyFont="0" applyAlignment="0" applyProtection="0"/>
    <xf numFmtId="0" fontId="59" fillId="20" borderId="121" applyNumberFormat="0" applyAlignment="0" applyProtection="0"/>
    <xf numFmtId="0" fontId="49" fillId="20" borderId="123" applyNumberFormat="0" applyAlignment="0" applyProtection="0"/>
    <xf numFmtId="0" fontId="56" fillId="7" borderId="139" applyNumberFormat="0" applyAlignment="0" applyProtection="0"/>
    <xf numFmtId="0" fontId="59" fillId="20" borderId="137" applyNumberFormat="0" applyAlignment="0" applyProtection="0"/>
    <xf numFmtId="0" fontId="56" fillId="7" borderId="134" applyNumberFormat="0" applyAlignment="0" applyProtection="0"/>
    <xf numFmtId="0" fontId="49" fillId="20" borderId="130" applyNumberFormat="0" applyAlignment="0" applyProtection="0"/>
    <xf numFmtId="0" fontId="56" fillId="7" borderId="135" applyNumberFormat="0" applyAlignment="0" applyProtection="0"/>
    <xf numFmtId="0" fontId="56" fillId="7" borderId="130" applyNumberFormat="0" applyAlignment="0" applyProtection="0"/>
    <xf numFmtId="0" fontId="19" fillId="23" borderId="136" applyNumberFormat="0" applyFont="0" applyAlignment="0" applyProtection="0"/>
    <xf numFmtId="0" fontId="19" fillId="23" borderId="131" applyNumberFormat="0" applyFont="0" applyAlignment="0" applyProtection="0"/>
    <xf numFmtId="0" fontId="59" fillId="20" borderId="132" applyNumberFormat="0" applyAlignment="0" applyProtection="0"/>
    <xf numFmtId="0" fontId="61" fillId="0" borderId="133" applyNumberFormat="0" applyFill="0" applyAlignment="0" applyProtection="0"/>
    <xf numFmtId="0" fontId="61" fillId="0" borderId="138" applyNumberFormat="0" applyFill="0" applyAlignment="0" applyProtection="0"/>
    <xf numFmtId="0" fontId="49" fillId="20" borderId="139" applyNumberFormat="0" applyAlignment="0" applyProtection="0"/>
    <xf numFmtId="0" fontId="49" fillId="20" borderId="134" applyNumberFormat="0" applyAlignment="0" applyProtection="0"/>
    <xf numFmtId="0" fontId="49" fillId="20" borderId="135" applyNumberFormat="0" applyAlignment="0" applyProtection="0"/>
    <xf numFmtId="0" fontId="19" fillId="23" borderId="140" applyNumberFormat="0" applyFont="0" applyAlignment="0" applyProtection="0"/>
    <xf numFmtId="0" fontId="59" fillId="20" borderId="141" applyNumberFormat="0" applyAlignment="0" applyProtection="0"/>
    <xf numFmtId="0" fontId="61" fillId="0" borderId="142" applyNumberFormat="0" applyFill="0" applyAlignment="0" applyProtection="0"/>
    <xf numFmtId="0" fontId="56" fillId="7" borderId="183" applyNumberFormat="0" applyAlignment="0" applyProtection="0"/>
    <xf numFmtId="0" fontId="59" fillId="20" borderId="157" applyNumberFormat="0" applyAlignment="0" applyProtection="0"/>
    <xf numFmtId="0" fontId="56" fillId="7" borderId="179" applyNumberFormat="0" applyAlignment="0" applyProtection="0"/>
    <xf numFmtId="0" fontId="19" fillId="23" borderId="156" applyNumberFormat="0" applyFont="0" applyAlignment="0" applyProtection="0"/>
    <xf numFmtId="0" fontId="61" fillId="0" borderId="193" applyNumberFormat="0" applyFill="0" applyAlignment="0" applyProtection="0"/>
    <xf numFmtId="0" fontId="19" fillId="23" borderId="148" applyNumberFormat="0" applyFont="0" applyAlignment="0" applyProtection="0"/>
    <xf numFmtId="0" fontId="61" fillId="0" borderId="174" applyNumberFormat="0" applyFill="0" applyAlignment="0" applyProtection="0"/>
    <xf numFmtId="0" fontId="56" fillId="7" borderId="147" applyNumberFormat="0" applyAlignment="0" applyProtection="0"/>
    <xf numFmtId="0" fontId="59" fillId="20" borderId="181" applyNumberFormat="0" applyAlignment="0" applyProtection="0"/>
    <xf numFmtId="0" fontId="49" fillId="20" borderId="179" applyNumberFormat="0" applyAlignment="0" applyProtection="0"/>
    <xf numFmtId="0" fontId="61" fillId="0" borderId="182" applyNumberFormat="0" applyFill="0" applyAlignment="0" applyProtection="0"/>
    <xf numFmtId="0" fontId="56" fillId="7" borderId="190" applyNumberFormat="0" applyAlignment="0" applyProtection="0"/>
    <xf numFmtId="0" fontId="56" fillId="7" borderId="167" applyNumberFormat="0" applyAlignment="0" applyProtection="0"/>
    <xf numFmtId="0" fontId="49" fillId="20" borderId="151" applyNumberFormat="0" applyAlignment="0" applyProtection="0"/>
    <xf numFmtId="0" fontId="59" fillId="20" borderId="165" applyNumberFormat="0" applyAlignment="0" applyProtection="0"/>
    <xf numFmtId="0" fontId="19" fillId="23" borderId="168" applyNumberFormat="0" applyFont="0" applyAlignment="0" applyProtection="0"/>
    <xf numFmtId="0" fontId="61" fillId="0" borderId="158" applyNumberFormat="0" applyFill="0" applyAlignment="0" applyProtection="0"/>
    <xf numFmtId="0" fontId="61" fillId="0" borderId="146" applyNumberFormat="0" applyFill="0" applyAlignment="0" applyProtection="0"/>
    <xf numFmtId="0" fontId="19" fillId="23" borderId="176" applyNumberFormat="0" applyFont="0" applyAlignment="0" applyProtection="0"/>
    <xf numFmtId="0" fontId="59" fillId="20" borderId="145" applyNumberFormat="0" applyAlignment="0" applyProtection="0"/>
    <xf numFmtId="0" fontId="19" fillId="23" borderId="144" applyNumberFormat="0" applyFont="0" applyAlignment="0" applyProtection="0"/>
    <xf numFmtId="0" fontId="56" fillId="7" borderId="155" applyNumberFormat="0" applyAlignment="0" applyProtection="0"/>
    <xf numFmtId="0" fontId="56" fillId="7" borderId="143" applyNumberFormat="0" applyAlignment="0" applyProtection="0"/>
    <xf numFmtId="0" fontId="19" fillId="23" borderId="191" applyNumberFormat="0" applyFont="0" applyAlignment="0" applyProtection="0"/>
    <xf numFmtId="0" fontId="61" fillId="0" borderId="166" applyNumberFormat="0" applyFill="0" applyAlignment="0" applyProtection="0"/>
    <xf numFmtId="0" fontId="19" fillId="23" borderId="164" applyNumberFormat="0" applyFont="0" applyAlignment="0" applyProtection="0"/>
    <xf numFmtId="0" fontId="59" fillId="20" borderId="173" applyNumberFormat="0" applyAlignment="0" applyProtection="0"/>
    <xf numFmtId="0" fontId="59" fillId="20" borderId="149" applyNumberFormat="0" applyAlignment="0" applyProtection="0"/>
    <xf numFmtId="0" fontId="49" fillId="20" borderId="143" applyNumberFormat="0" applyAlignment="0" applyProtection="0"/>
    <xf numFmtId="0" fontId="61" fillId="0" borderId="150" applyNumberFormat="0" applyFill="0" applyAlignment="0" applyProtection="0"/>
    <xf numFmtId="0" fontId="19" fillId="23" borderId="172" applyNumberFormat="0" applyFont="0" applyAlignment="0" applyProtection="0"/>
    <xf numFmtId="0" fontId="19" fillId="23" borderId="152" applyNumberFormat="0" applyFont="0" applyAlignment="0" applyProtection="0"/>
    <xf numFmtId="0" fontId="61" fillId="0" borderId="178" applyNumberFormat="0" applyFill="0" applyAlignment="0" applyProtection="0"/>
    <xf numFmtId="0" fontId="61" fillId="0" borderId="154" applyNumberFormat="0" applyFill="0" applyAlignment="0" applyProtection="0"/>
    <xf numFmtId="0" fontId="49" fillId="20" borderId="147" applyNumberFormat="0" applyAlignment="0" applyProtection="0"/>
    <xf numFmtId="0" fontId="49" fillId="20" borderId="167" applyNumberFormat="0" applyAlignment="0" applyProtection="0"/>
    <xf numFmtId="0" fontId="59" fillId="20" borderId="177" applyNumberFormat="0" applyAlignment="0" applyProtection="0"/>
    <xf numFmtId="0" fontId="56" fillId="7" borderId="159" applyNumberFormat="0" applyAlignment="0" applyProtection="0"/>
    <xf numFmtId="0" fontId="59" fillId="20" borderId="192" applyNumberFormat="0" applyAlignment="0" applyProtection="0"/>
    <xf numFmtId="0" fontId="56" fillId="7" borderId="151" applyNumberFormat="0" applyAlignment="0" applyProtection="0"/>
    <xf numFmtId="0" fontId="49" fillId="20" borderId="16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9" fillId="20" borderId="186" applyNumberFormat="0" applyAlignment="0" applyProtection="0"/>
    <xf numFmtId="0" fontId="49" fillId="20" borderId="159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9" fillId="20" borderId="155" applyNumberFormat="0" applyAlignment="0" applyProtection="0"/>
    <xf numFmtId="0" fontId="59" fillId="20" borderId="153" applyNumberFormat="0" applyAlignment="0" applyProtection="0"/>
    <xf numFmtId="0" fontId="49" fillId="20" borderId="190" applyNumberFormat="0" applyAlignment="0" applyProtection="0"/>
    <xf numFmtId="0" fontId="19" fillId="23" borderId="187" applyNumberFormat="0" applyFont="0" applyAlignment="0" applyProtection="0"/>
    <xf numFmtId="0" fontId="59" fillId="20" borderId="169" applyNumberFormat="0" applyAlignment="0" applyProtection="0"/>
    <xf numFmtId="0" fontId="56" fillId="7" borderId="175" applyNumberFormat="0" applyAlignment="0" applyProtection="0"/>
    <xf numFmtId="0" fontId="56" fillId="7" borderId="163" applyNumberFormat="0" applyAlignment="0" applyProtection="0"/>
    <xf numFmtId="0" fontId="56" fillId="7" borderId="171" applyNumberFormat="0" applyAlignment="0" applyProtection="0"/>
    <xf numFmtId="0" fontId="19" fillId="23" borderId="160" applyNumberFormat="0" applyFont="0" applyAlignment="0" applyProtection="0"/>
    <xf numFmtId="0" fontId="59" fillId="20" borderId="161" applyNumberFormat="0" applyAlignment="0" applyProtection="0"/>
    <xf numFmtId="0" fontId="61" fillId="0" borderId="162" applyNumberFormat="0" applyFill="0" applyAlignment="0" applyProtection="0"/>
    <xf numFmtId="0" fontId="19" fillId="23" borderId="180" applyNumberFormat="0" applyFont="0" applyAlignment="0" applyProtection="0"/>
    <xf numFmtId="0" fontId="49" fillId="20" borderId="175" applyNumberFormat="0" applyAlignment="0" applyProtection="0"/>
    <xf numFmtId="0" fontId="56" fillId="7" borderId="186" applyNumberFormat="0" applyAlignment="0" applyProtection="0"/>
    <xf numFmtId="0" fontId="61" fillId="0" borderId="185" applyNumberFormat="0" applyFill="0" applyAlignment="0" applyProtection="0"/>
    <xf numFmtId="0" fontId="49" fillId="20" borderId="171" applyNumberFormat="0" applyAlignment="0" applyProtection="0"/>
    <xf numFmtId="0" fontId="49" fillId="20" borderId="183" applyNumberFormat="0" applyAlignment="0" applyProtection="0"/>
    <xf numFmtId="0" fontId="61" fillId="0" borderId="170" applyNumberFormat="0" applyFill="0" applyAlignment="0" applyProtection="0"/>
    <xf numFmtId="0" fontId="59" fillId="20" borderId="188" applyNumberFormat="0" applyAlignment="0" applyProtection="0"/>
    <xf numFmtId="0" fontId="19" fillId="23" borderId="184" applyNumberFormat="0" applyFont="0" applyAlignment="0" applyProtection="0"/>
    <xf numFmtId="0" fontId="61" fillId="0" borderId="189" applyNumberFormat="0" applyFill="0" applyAlignment="0" applyProtection="0"/>
    <xf numFmtId="0" fontId="11" fillId="0" borderId="0"/>
    <xf numFmtId="0" fontId="19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3" borderId="0" applyNumberFormat="0" applyBorder="0" applyAlignment="0" applyProtection="0"/>
    <xf numFmtId="0" fontId="49" fillId="20" borderId="190" applyNumberFormat="0" applyAlignment="0" applyProtection="0"/>
    <xf numFmtId="0" fontId="50" fillId="21" borderId="2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4" borderId="0" applyNumberFormat="0" applyBorder="0" applyAlignment="0" applyProtection="0"/>
    <xf numFmtId="0" fontId="53" fillId="0" borderId="3" applyNumberFormat="0" applyFill="0" applyAlignment="0" applyProtection="0"/>
    <xf numFmtId="0" fontId="54" fillId="0" borderId="4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Border="0" applyAlignment="0" applyProtection="0"/>
    <xf numFmtId="0" fontId="56" fillId="7" borderId="190" applyNumberFormat="0" applyAlignment="0" applyProtection="0"/>
    <xf numFmtId="0" fontId="57" fillId="0" borderId="6" applyNumberFormat="0" applyFill="0" applyAlignment="0" applyProtection="0"/>
    <xf numFmtId="0" fontId="58" fillId="22" borderId="0" applyNumberFormat="0" applyBorder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9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93" applyNumberFormat="0" applyFill="0" applyAlignment="0" applyProtection="0"/>
    <xf numFmtId="0" fontId="62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9" fillId="23" borderId="191" applyNumberFormat="0" applyFon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49" fillId="20" borderId="190" applyNumberFormat="0" applyAlignment="0" applyProtection="0"/>
    <xf numFmtId="0" fontId="49" fillId="20" borderId="190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59" fillId="20" borderId="192" applyNumberFormat="0" applyAlignment="0" applyProtection="0"/>
    <xf numFmtId="0" fontId="49" fillId="20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56" fillId="7" borderId="190" applyNumberFormat="0" applyAlignment="0" applyProtection="0"/>
    <xf numFmtId="0" fontId="19" fillId="23" borderId="191" applyNumberFormat="0" applyFont="0" applyAlignment="0" applyProtection="0"/>
    <xf numFmtId="0" fontId="59" fillId="20" borderId="192" applyNumberFormat="0" applyAlignment="0" applyProtection="0"/>
    <xf numFmtId="0" fontId="61" fillId="0" borderId="193" applyNumberFormat="0" applyFill="0" applyAlignment="0" applyProtection="0"/>
    <xf numFmtId="0" fontId="19" fillId="23" borderId="191" applyNumberFormat="0" applyFont="0" applyAlignment="0" applyProtection="0"/>
    <xf numFmtId="0" fontId="49" fillId="20" borderId="190" applyNumberFormat="0" applyAlignment="0" applyProtection="0"/>
    <xf numFmtId="0" fontId="56" fillId="7" borderId="190" applyNumberFormat="0" applyAlignment="0" applyProtection="0"/>
    <xf numFmtId="0" fontId="61" fillId="0" borderId="193" applyNumberFormat="0" applyFill="0" applyAlignment="0" applyProtection="0"/>
    <xf numFmtId="0" fontId="49" fillId="20" borderId="190" applyNumberFormat="0" applyAlignment="0" applyProtection="0"/>
    <xf numFmtId="0" fontId="49" fillId="20" borderId="190" applyNumberFormat="0" applyAlignment="0" applyProtection="0"/>
    <xf numFmtId="0" fontId="61" fillId="0" borderId="193" applyNumberFormat="0" applyFill="0" applyAlignment="0" applyProtection="0"/>
    <xf numFmtId="0" fontId="59" fillId="20" borderId="192" applyNumberFormat="0" applyAlignment="0" applyProtection="0"/>
    <xf numFmtId="0" fontId="19" fillId="23" borderId="191" applyNumberFormat="0" applyFont="0" applyAlignment="0" applyProtection="0"/>
    <xf numFmtId="0" fontId="61" fillId="0" borderId="193" applyNumberFormat="0" applyFill="0" applyAlignment="0" applyProtection="0"/>
    <xf numFmtId="0" fontId="61" fillId="0" borderId="198" applyNumberFormat="0" applyFill="0" applyAlignment="0" applyProtection="0"/>
    <xf numFmtId="0" fontId="59" fillId="20" borderId="197" applyNumberFormat="0" applyAlignment="0" applyProtection="0"/>
    <xf numFmtId="0" fontId="19" fillId="23" borderId="196" applyNumberFormat="0" applyFont="0" applyAlignment="0" applyProtection="0"/>
    <xf numFmtId="0" fontId="56" fillId="7" borderId="195" applyNumberFormat="0" applyAlignment="0" applyProtection="0"/>
    <xf numFmtId="0" fontId="49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9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3" borderId="0" applyNumberFormat="0" applyBorder="0" applyAlignment="0" applyProtection="0"/>
    <xf numFmtId="0" fontId="49" fillId="20" borderId="199" applyNumberFormat="0" applyAlignment="0" applyProtection="0"/>
    <xf numFmtId="0" fontId="50" fillId="21" borderId="2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4" borderId="0" applyNumberFormat="0" applyBorder="0" applyAlignment="0" applyProtection="0"/>
    <xf numFmtId="0" fontId="53" fillId="0" borderId="3" applyNumberFormat="0" applyFill="0" applyAlignment="0" applyProtection="0"/>
    <xf numFmtId="0" fontId="54" fillId="0" borderId="4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Border="0" applyAlignment="0" applyProtection="0"/>
    <xf numFmtId="0" fontId="56" fillId="7" borderId="199" applyNumberFormat="0" applyAlignment="0" applyProtection="0"/>
    <xf numFmtId="0" fontId="57" fillId="0" borderId="6" applyNumberFormat="0" applyFill="0" applyAlignment="0" applyProtection="0"/>
    <xf numFmtId="0" fontId="58" fillId="22" borderId="0" applyNumberFormat="0" applyBorder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9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01" applyNumberFormat="0" applyFill="0" applyAlignment="0" applyProtection="0"/>
    <xf numFmtId="0" fontId="62" fillId="0" borderId="0" applyNumberFormat="0" applyFill="0" applyBorder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9" fillId="20" borderId="199" applyNumberFormat="0" applyAlignment="0" applyProtection="0"/>
    <xf numFmtId="0" fontId="49" fillId="20" borderId="199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0" fillId="0" borderId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9" fillId="20" borderId="199" applyNumberFormat="0" applyAlignment="0" applyProtection="0"/>
    <xf numFmtId="0" fontId="49" fillId="20" borderId="199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2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2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2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9" fillId="0" borderId="0"/>
    <xf numFmtId="0" fontId="59" fillId="20" borderId="197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9" fillId="0" borderId="0"/>
    <xf numFmtId="0" fontId="59" fillId="20" borderId="197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19" fillId="0" borderId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9" fillId="20" borderId="197" applyNumberFormat="0" applyAlignment="0" applyProtection="0"/>
    <xf numFmtId="0" fontId="49" fillId="20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19" fillId="23" borderId="200" applyNumberFormat="0" applyFon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61" fillId="0" borderId="201" applyNumberFormat="0" applyFill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59" fillId="20" borderId="197" applyNumberFormat="0" applyAlignment="0" applyProtection="0"/>
    <xf numFmtId="0" fontId="19" fillId="23" borderId="200" applyNumberFormat="0" applyFont="0" applyAlignment="0" applyProtection="0"/>
    <xf numFmtId="0" fontId="56" fillId="7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49" fillId="20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56" fillId="7" borderId="199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19" fillId="23" borderId="200" applyNumberFormat="0" applyFon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59" fillId="20" borderId="197" applyNumberFormat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61" fillId="0" borderId="201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9" fontId="8" fillId="0" borderId="0" applyFont="0" applyFill="0" applyBorder="0" applyAlignment="0" applyProtection="0"/>
    <xf numFmtId="0" fontId="49" fillId="20" borderId="203" applyNumberFormat="0" applyAlignment="0" applyProtection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8" fillId="0" borderId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9" fillId="20" borderId="203" applyNumberFormat="0" applyAlignment="0" applyProtection="0"/>
    <xf numFmtId="0" fontId="49" fillId="20" borderId="203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8" fillId="0" borderId="0"/>
    <xf numFmtId="0" fontId="59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8" fillId="0" borderId="0"/>
    <xf numFmtId="0" fontId="59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9" fillId="20" borderId="205" applyNumberFormat="0" applyAlignment="0" applyProtection="0"/>
    <xf numFmtId="0" fontId="49" fillId="20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61" fillId="0" borderId="206" applyNumberFormat="0" applyFill="0" applyAlignment="0" applyProtection="0"/>
    <xf numFmtId="0" fontId="19" fillId="23" borderId="204" applyNumberFormat="0" applyFon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61" fillId="0" borderId="206" applyNumberFormat="0" applyFill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61" fillId="0" borderId="206" applyNumberFormat="0" applyFill="0" applyAlignment="0" applyProtection="0"/>
    <xf numFmtId="0" fontId="61" fillId="0" borderId="206" applyNumberFormat="0" applyFill="0" applyAlignment="0" applyProtection="0"/>
    <xf numFmtId="0" fontId="59" fillId="20" borderId="205" applyNumberFormat="0" applyAlignment="0" applyProtection="0"/>
    <xf numFmtId="0" fontId="19" fillId="23" borderId="204" applyNumberFormat="0" applyFont="0" applyAlignment="0" applyProtection="0"/>
    <xf numFmtId="0" fontId="56" fillId="7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49" fillId="20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56" fillId="7" borderId="203" applyNumberForma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19" fillId="23" borderId="204" applyNumberFormat="0" applyFon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59" fillId="20" borderId="205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" fillId="0" borderId="0"/>
    <xf numFmtId="0" fontId="76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3" borderId="0" applyNumberFormat="0" applyBorder="0" applyAlignment="0" applyProtection="0"/>
    <xf numFmtId="0" fontId="49" fillId="20" borderId="207" applyNumberFormat="0" applyAlignment="0" applyProtection="0"/>
    <xf numFmtId="0" fontId="50" fillId="21" borderId="2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4" borderId="0" applyNumberFormat="0" applyBorder="0" applyAlignment="0" applyProtection="0"/>
    <xf numFmtId="0" fontId="53" fillId="0" borderId="3" applyNumberFormat="0" applyFill="0" applyAlignment="0" applyProtection="0"/>
    <xf numFmtId="0" fontId="54" fillId="0" borderId="4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Border="0" applyAlignment="0" applyProtection="0"/>
    <xf numFmtId="0" fontId="56" fillId="7" borderId="207" applyNumberFormat="0" applyAlignment="0" applyProtection="0"/>
    <xf numFmtId="0" fontId="57" fillId="0" borderId="6" applyNumberFormat="0" applyFill="0" applyAlignment="0" applyProtection="0"/>
    <xf numFmtId="0" fontId="58" fillId="22" borderId="0" applyNumberFormat="0" applyBorder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9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10" applyNumberFormat="0" applyFill="0" applyAlignment="0" applyProtection="0"/>
    <xf numFmtId="0" fontId="62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9" fillId="0" borderId="0"/>
    <xf numFmtId="0" fontId="76" fillId="0" borderId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76" fillId="0" borderId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59" fillId="20" borderId="209" applyNumberFormat="0" applyAlignment="0" applyProtection="0"/>
    <xf numFmtId="0" fontId="49" fillId="20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56" fillId="7" borderId="207" applyNumberFormat="0" applyAlignment="0" applyProtection="0"/>
    <xf numFmtId="0" fontId="19" fillId="23" borderId="208" applyNumberFormat="0" applyFont="0" applyAlignment="0" applyProtection="0"/>
    <xf numFmtId="0" fontId="59" fillId="20" borderId="209" applyNumberFormat="0" applyAlignment="0" applyProtection="0"/>
    <xf numFmtId="0" fontId="61" fillId="0" borderId="210" applyNumberFormat="0" applyFill="0" applyAlignment="0" applyProtection="0"/>
    <xf numFmtId="0" fontId="19" fillId="23" borderId="208" applyNumberFormat="0" applyFont="0" applyAlignment="0" applyProtection="0"/>
    <xf numFmtId="0" fontId="49" fillId="20" borderId="207" applyNumberFormat="0" applyAlignment="0" applyProtection="0"/>
    <xf numFmtId="0" fontId="56" fillId="7" borderId="207" applyNumberFormat="0" applyAlignment="0" applyProtection="0"/>
    <xf numFmtId="0" fontId="61" fillId="0" borderId="210" applyNumberFormat="0" applyFill="0" applyAlignment="0" applyProtection="0"/>
    <xf numFmtId="0" fontId="49" fillId="20" borderId="207" applyNumberFormat="0" applyAlignment="0" applyProtection="0"/>
    <xf numFmtId="0" fontId="49" fillId="20" borderId="207" applyNumberFormat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61" fillId="0" borderId="210" applyNumberFormat="0" applyFill="0" applyAlignment="0" applyProtection="0"/>
    <xf numFmtId="0" fontId="61" fillId="0" borderId="210" applyNumberFormat="0" applyFill="0" applyAlignment="0" applyProtection="0"/>
    <xf numFmtId="0" fontId="59" fillId="20" borderId="209" applyNumberFormat="0" applyAlignment="0" applyProtection="0"/>
    <xf numFmtId="0" fontId="19" fillId="23" borderId="208" applyNumberFormat="0" applyFont="0" applyAlignment="0" applyProtection="0"/>
    <xf numFmtId="0" fontId="56" fillId="7" borderId="207" applyNumberFormat="0" applyAlignment="0" applyProtection="0"/>
    <xf numFmtId="0" fontId="49" fillId="20" borderId="207" applyNumberFormat="0" applyAlignment="0" applyProtection="0"/>
    <xf numFmtId="0" fontId="76" fillId="0" borderId="0"/>
    <xf numFmtId="0" fontId="19" fillId="0" borderId="0"/>
    <xf numFmtId="0" fontId="19" fillId="0" borderId="0"/>
    <xf numFmtId="0" fontId="1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" fillId="0" borderId="0"/>
    <xf numFmtId="0" fontId="59" fillId="20" borderId="213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" fillId="0" borderId="0"/>
    <xf numFmtId="0" fontId="59" fillId="20" borderId="213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49" fillId="20" borderId="211" applyNumberFormat="0" applyAlignment="0" applyProtection="0"/>
    <xf numFmtId="0" fontId="49" fillId="20" borderId="211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" fillId="0" borderId="0"/>
    <xf numFmtId="0" fontId="59" fillId="20" borderId="213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" fillId="0" borderId="0"/>
    <xf numFmtId="0" fontId="59" fillId="20" borderId="213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" fillId="0" borderId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59" fillId="20" borderId="213" applyNumberFormat="0" applyAlignment="0" applyProtection="0"/>
    <xf numFmtId="0" fontId="49" fillId="20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56" fillId="7" borderId="211" applyNumberFormat="0" applyAlignment="0" applyProtection="0"/>
    <xf numFmtId="0" fontId="19" fillId="23" borderId="212" applyNumberFormat="0" applyFont="0" applyAlignment="0" applyProtection="0"/>
    <xf numFmtId="0" fontId="59" fillId="20" borderId="213" applyNumberFormat="0" applyAlignment="0" applyProtection="0"/>
    <xf numFmtId="0" fontId="61" fillId="0" borderId="214" applyNumberFormat="0" applyFill="0" applyAlignment="0" applyProtection="0"/>
    <xf numFmtId="0" fontId="19" fillId="23" borderId="212" applyNumberFormat="0" applyFont="0" applyAlignment="0" applyProtection="0"/>
    <xf numFmtId="0" fontId="49" fillId="20" borderId="211" applyNumberFormat="0" applyAlignment="0" applyProtection="0"/>
    <xf numFmtId="0" fontId="56" fillId="7" borderId="211" applyNumberFormat="0" applyAlignment="0" applyProtection="0"/>
    <xf numFmtId="0" fontId="61" fillId="0" borderId="214" applyNumberFormat="0" applyFill="0" applyAlignment="0" applyProtection="0"/>
    <xf numFmtId="0" fontId="49" fillId="20" borderId="211" applyNumberFormat="0" applyAlignment="0" applyProtection="0"/>
    <xf numFmtId="0" fontId="49" fillId="20" borderId="211" applyNumberFormat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61" fillId="0" borderId="214" applyNumberFormat="0" applyFill="0" applyAlignment="0" applyProtection="0"/>
    <xf numFmtId="0" fontId="61" fillId="0" borderId="214" applyNumberFormat="0" applyFill="0" applyAlignment="0" applyProtection="0"/>
    <xf numFmtId="0" fontId="59" fillId="20" borderId="213" applyNumberFormat="0" applyAlignment="0" applyProtection="0"/>
    <xf numFmtId="0" fontId="19" fillId="23" borderId="212" applyNumberFormat="0" applyFont="0" applyAlignment="0" applyProtection="0"/>
    <xf numFmtId="0" fontId="56" fillId="7" borderId="211" applyNumberFormat="0" applyAlignment="0" applyProtection="0"/>
    <xf numFmtId="0" fontId="49" fillId="20" borderId="211" applyNumberFormat="0" applyAlignment="0" applyProtection="0"/>
    <xf numFmtId="0" fontId="19" fillId="0" borderId="0"/>
    <xf numFmtId="0" fontId="49" fillId="20" borderId="229" applyNumberFormat="0" applyAlignment="0" applyProtection="0"/>
    <xf numFmtId="0" fontId="56" fillId="7" borderId="229" applyNumberFormat="0" applyAlignment="0" applyProtection="0"/>
    <xf numFmtId="0" fontId="19" fillId="23" borderId="230" applyNumberFormat="0" applyFont="0" applyAlignment="0" applyProtection="0"/>
    <xf numFmtId="0" fontId="59" fillId="20" borderId="231" applyNumberFormat="0" applyAlignment="0" applyProtection="0"/>
    <xf numFmtId="0" fontId="61" fillId="0" borderId="23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6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</cellStyleXfs>
  <cellXfs count="1733">
    <xf numFmtId="0" fontId="0" fillId="0" borderId="0" xfId="0"/>
    <xf numFmtId="0" fontId="21" fillId="0" borderId="0" xfId="0" applyFont="1" applyBorder="1" applyAlignment="1" applyProtection="1">
      <alignment horizontal="center"/>
    </xf>
    <xf numFmtId="0" fontId="21" fillId="0" borderId="22" xfId="0" applyFont="1" applyFill="1" applyBorder="1" applyProtection="1"/>
    <xf numFmtId="0" fontId="21" fillId="0" borderId="23" xfId="0" applyFont="1" applyFill="1" applyBorder="1" applyProtection="1"/>
    <xf numFmtId="0" fontId="21" fillId="0" borderId="36" xfId="0" applyFont="1" applyFill="1" applyBorder="1" applyProtection="1"/>
    <xf numFmtId="0" fontId="21" fillId="0" borderId="37" xfId="0" applyFont="1" applyFill="1" applyBorder="1" applyProtection="1"/>
    <xf numFmtId="1" fontId="26" fillId="26" borderId="39" xfId="0" quotePrefix="1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/>
    <xf numFmtId="165" fontId="19" fillId="0" borderId="49" xfId="53" applyNumberFormat="1" applyFont="1" applyFill="1" applyBorder="1" applyAlignment="1" applyProtection="1">
      <alignment horizontal="right"/>
    </xf>
    <xf numFmtId="165" fontId="19" fillId="0" borderId="51" xfId="53" applyNumberFormat="1" applyFont="1" applyFill="1" applyBorder="1" applyAlignment="1" applyProtection="1">
      <alignment horizontal="right"/>
    </xf>
    <xf numFmtId="165" fontId="19" fillId="0" borderId="47" xfId="53" applyNumberFormat="1" applyFont="1" applyFill="1" applyBorder="1" applyAlignment="1" applyProtection="1">
      <alignment horizontal="right"/>
    </xf>
    <xf numFmtId="165" fontId="19" fillId="32" borderId="49" xfId="53" applyNumberFormat="1" applyFont="1" applyFill="1" applyBorder="1" applyAlignment="1" applyProtection="1">
      <alignment horizontal="right"/>
    </xf>
    <xf numFmtId="165" fontId="19" fillId="32" borderId="51" xfId="53" applyNumberFormat="1" applyFont="1" applyFill="1" applyBorder="1" applyAlignment="1" applyProtection="1">
      <alignment horizontal="right"/>
    </xf>
    <xf numFmtId="3" fontId="19" fillId="32" borderId="48" xfId="53" applyNumberFormat="1" applyFont="1" applyFill="1" applyBorder="1" applyAlignment="1" applyProtection="1">
      <alignment horizontal="right"/>
    </xf>
    <xf numFmtId="3" fontId="19" fillId="32" borderId="50" xfId="53" applyNumberFormat="1" applyFont="1" applyFill="1" applyBorder="1" applyAlignment="1" applyProtection="1">
      <alignment horizontal="right"/>
    </xf>
    <xf numFmtId="1" fontId="26" fillId="26" borderId="56" xfId="0" applyNumberFormat="1" applyFont="1" applyFill="1" applyBorder="1" applyAlignment="1" applyProtection="1">
      <alignment horizontal="center" vertical="center"/>
    </xf>
    <xf numFmtId="6" fontId="19" fillId="0" borderId="47" xfId="54" applyNumberFormat="1" applyFont="1" applyFill="1" applyBorder="1" applyAlignment="1" applyProtection="1">
      <alignment horizontal="right"/>
    </xf>
    <xf numFmtId="6" fontId="19" fillId="0" borderId="47" xfId="53" applyNumberFormat="1" applyFont="1" applyFill="1" applyBorder="1" applyAlignment="1" applyProtection="1">
      <alignment horizontal="right"/>
    </xf>
    <xf numFmtId="6" fontId="19" fillId="0" borderId="61" xfId="53" applyNumberFormat="1" applyFont="1" applyFill="1" applyBorder="1" applyAlignment="1" applyProtection="1">
      <alignment horizontal="right"/>
    </xf>
    <xf numFmtId="6" fontId="19" fillId="0" borderId="62" xfId="53" applyNumberFormat="1" applyFont="1" applyFill="1" applyBorder="1" applyAlignment="1" applyProtection="1">
      <alignment horizontal="right"/>
    </xf>
    <xf numFmtId="6" fontId="19" fillId="0" borderId="194" xfId="54" applyNumberFormat="1" applyFont="1" applyFill="1" applyBorder="1" applyAlignment="1" applyProtection="1">
      <alignment horizontal="right"/>
    </xf>
    <xf numFmtId="6" fontId="19" fillId="0" borderId="77" xfId="53" applyNumberFormat="1" applyFont="1" applyFill="1" applyBorder="1" applyAlignment="1" applyProtection="1">
      <alignment horizontal="right"/>
    </xf>
    <xf numFmtId="6" fontId="19" fillId="0" borderId="78" xfId="53" applyNumberFormat="1" applyFont="1" applyFill="1" applyBorder="1" applyAlignment="1" applyProtection="1">
      <alignment horizontal="right"/>
    </xf>
    <xf numFmtId="5" fontId="28" fillId="32" borderId="0" xfId="0" applyNumberFormat="1" applyFont="1" applyFill="1" applyBorder="1" applyAlignment="1" applyProtection="1">
      <alignment vertical="center"/>
    </xf>
    <xf numFmtId="1" fontId="22" fillId="26" borderId="221" xfId="0" applyNumberFormat="1" applyFont="1" applyFill="1" applyBorder="1" applyAlignment="1" applyProtection="1">
      <alignment horizontal="center" vertical="center"/>
    </xf>
    <xf numFmtId="1" fontId="21" fillId="26" borderId="221" xfId="0" applyNumberFormat="1" applyFont="1" applyFill="1" applyBorder="1" applyAlignment="1" applyProtection="1">
      <alignment horizontal="center" vertical="center"/>
    </xf>
    <xf numFmtId="1" fontId="26" fillId="26" borderId="221" xfId="0" applyNumberFormat="1" applyFont="1" applyFill="1" applyBorder="1" applyAlignment="1" applyProtection="1">
      <alignment horizontal="center" vertical="center"/>
    </xf>
    <xf numFmtId="164" fontId="19" fillId="0" borderId="38" xfId="28" applyNumberFormat="1" applyFont="1" applyFill="1" applyBorder="1" applyProtection="1"/>
    <xf numFmtId="165" fontId="19" fillId="0" borderId="38" xfId="28" applyNumberFormat="1" applyFont="1" applyFill="1" applyBorder="1" applyProtection="1"/>
    <xf numFmtId="5" fontId="19" fillId="0" borderId="38" xfId="0" applyNumberFormat="1" applyFont="1" applyFill="1" applyBorder="1" applyProtection="1"/>
    <xf numFmtId="1" fontId="21" fillId="26" borderId="221" xfId="0" applyNumberFormat="1" applyFont="1" applyFill="1" applyBorder="1" applyProtection="1"/>
    <xf numFmtId="1" fontId="22" fillId="26" borderId="221" xfId="0" applyNumberFormat="1" applyFont="1" applyFill="1" applyBorder="1" applyProtection="1"/>
    <xf numFmtId="5" fontId="19" fillId="0" borderId="56" xfId="0" applyNumberFormat="1" applyFont="1" applyFill="1" applyBorder="1" applyProtection="1"/>
    <xf numFmtId="6" fontId="22" fillId="0" borderId="52" xfId="53" applyNumberFormat="1" applyFont="1" applyFill="1" applyBorder="1" applyAlignment="1" applyProtection="1">
      <alignment horizontal="right"/>
    </xf>
    <xf numFmtId="6" fontId="19" fillId="0" borderId="53" xfId="53" applyNumberFormat="1" applyFont="1" applyFill="1" applyBorder="1" applyAlignment="1" applyProtection="1">
      <alignment horizontal="right"/>
    </xf>
    <xf numFmtId="6" fontId="19" fillId="0" borderId="54" xfId="53" applyNumberFormat="1" applyFont="1" applyFill="1" applyBorder="1" applyAlignment="1" applyProtection="1">
      <alignment horizontal="right"/>
    </xf>
    <xf numFmtId="6" fontId="19" fillId="0" borderId="236" xfId="53" applyNumberFormat="1" applyFont="1" applyFill="1" applyBorder="1" applyAlignment="1" applyProtection="1">
      <alignment horizontal="right"/>
    </xf>
    <xf numFmtId="6" fontId="19" fillId="35" borderId="47" xfId="53" applyNumberFormat="1" applyFont="1" applyFill="1" applyBorder="1" applyAlignment="1" applyProtection="1">
      <alignment horizontal="right"/>
    </xf>
    <xf numFmtId="6" fontId="19" fillId="35" borderId="62" xfId="53" applyNumberFormat="1" applyFont="1" applyFill="1" applyBorder="1" applyAlignment="1" applyProtection="1">
      <alignment horizontal="right"/>
    </xf>
    <xf numFmtId="1" fontId="21" fillId="26" borderId="241" xfId="0" applyNumberFormat="1" applyFont="1" applyFill="1" applyBorder="1" applyAlignment="1" applyProtection="1">
      <alignment horizontal="center"/>
    </xf>
    <xf numFmtId="1" fontId="22" fillId="26" borderId="241" xfId="0" applyNumberFormat="1" applyFont="1" applyFill="1" applyBorder="1" applyAlignment="1" applyProtection="1">
      <alignment horizontal="center"/>
    </xf>
    <xf numFmtId="1" fontId="26" fillId="26" borderId="241" xfId="0" quotePrefix="1" applyNumberFormat="1" applyFont="1" applyFill="1" applyBorder="1" applyAlignment="1" applyProtection="1">
      <alignment horizontal="center"/>
    </xf>
    <xf numFmtId="1" fontId="21" fillId="26" borderId="56" xfId="0" applyNumberFormat="1" applyFont="1" applyFill="1" applyBorder="1" applyAlignment="1" applyProtection="1">
      <alignment horizontal="center"/>
    </xf>
    <xf numFmtId="1" fontId="22" fillId="26" borderId="56" xfId="0" applyNumberFormat="1" applyFont="1" applyFill="1" applyBorder="1" applyAlignment="1" applyProtection="1">
      <alignment horizontal="center"/>
    </xf>
    <xf numFmtId="0" fontId="21" fillId="0" borderId="28" xfId="0" applyFont="1" applyFill="1" applyBorder="1" applyProtection="1"/>
    <xf numFmtId="0" fontId="21" fillId="0" borderId="249" xfId="0" applyFont="1" applyFill="1" applyBorder="1" applyProtection="1"/>
    <xf numFmtId="170" fontId="21" fillId="32" borderId="249" xfId="30" applyNumberFormat="1" applyFont="1" applyFill="1" applyBorder="1" applyAlignment="1" applyProtection="1">
      <alignment horizontal="right"/>
    </xf>
    <xf numFmtId="165" fontId="21" fillId="0" borderId="217" xfId="30" applyNumberFormat="1" applyFont="1" applyFill="1" applyBorder="1" applyAlignment="1" applyProtection="1">
      <alignment horizontal="right"/>
    </xf>
    <xf numFmtId="165" fontId="21" fillId="0" borderId="235" xfId="0" applyNumberFormat="1" applyFont="1" applyFill="1" applyBorder="1" applyAlignment="1" applyProtection="1">
      <alignment horizontal="right"/>
    </xf>
    <xf numFmtId="3" fontId="21" fillId="32" borderId="249" xfId="30" applyNumberFormat="1" applyFont="1" applyFill="1" applyBorder="1" applyAlignment="1" applyProtection="1">
      <alignment horizontal="right"/>
    </xf>
    <xf numFmtId="165" fontId="21" fillId="0" borderId="249" xfId="0" applyNumberFormat="1" applyFont="1" applyFill="1" applyBorder="1" applyAlignment="1" applyProtection="1">
      <alignment horizontal="right"/>
    </xf>
    <xf numFmtId="0" fontId="21" fillId="0" borderId="251" xfId="0" applyFont="1" applyFill="1" applyBorder="1" applyProtection="1"/>
    <xf numFmtId="170" fontId="21" fillId="32" borderId="251" xfId="30" applyNumberFormat="1" applyFont="1" applyFill="1" applyBorder="1" applyAlignment="1" applyProtection="1">
      <alignment horizontal="right"/>
    </xf>
    <xf numFmtId="165" fontId="21" fillId="0" borderId="252" xfId="30" applyNumberFormat="1" applyFont="1" applyFill="1" applyBorder="1" applyAlignment="1" applyProtection="1">
      <alignment horizontal="right"/>
    </xf>
    <xf numFmtId="165" fontId="19" fillId="0" borderId="252" xfId="30" applyNumberFormat="1" applyFont="1" applyFill="1" applyBorder="1" applyAlignment="1" applyProtection="1">
      <alignment horizontal="right"/>
    </xf>
    <xf numFmtId="165" fontId="21" fillId="0" borderId="250" xfId="0" applyNumberFormat="1" applyFont="1" applyFill="1" applyBorder="1" applyAlignment="1" applyProtection="1">
      <alignment horizontal="right"/>
    </xf>
    <xf numFmtId="3" fontId="21" fillId="32" borderId="251" xfId="30" applyNumberFormat="1" applyFont="1" applyFill="1" applyBorder="1" applyAlignment="1" applyProtection="1">
      <alignment horizontal="right"/>
    </xf>
    <xf numFmtId="165" fontId="21" fillId="0" borderId="251" xfId="0" applyNumberFormat="1" applyFont="1" applyFill="1" applyBorder="1" applyAlignment="1" applyProtection="1">
      <alignment horizontal="right"/>
    </xf>
    <xf numFmtId="0" fontId="21" fillId="0" borderId="254" xfId="0" applyFont="1" applyFill="1" applyBorder="1" applyProtection="1"/>
    <xf numFmtId="170" fontId="21" fillId="32" borderId="254" xfId="30" applyNumberFormat="1" applyFont="1" applyFill="1" applyBorder="1" applyAlignment="1" applyProtection="1">
      <alignment horizontal="right"/>
    </xf>
    <xf numFmtId="165" fontId="21" fillId="0" borderId="255" xfId="30" applyNumberFormat="1" applyFont="1" applyFill="1" applyBorder="1" applyAlignment="1" applyProtection="1">
      <alignment horizontal="right"/>
    </xf>
    <xf numFmtId="165" fontId="21" fillId="0" borderId="253" xfId="0" applyNumberFormat="1" applyFont="1" applyFill="1" applyBorder="1" applyAlignment="1" applyProtection="1">
      <alignment horizontal="right"/>
    </xf>
    <xf numFmtId="3" fontId="21" fillId="32" borderId="254" xfId="30" applyNumberFormat="1" applyFont="1" applyFill="1" applyBorder="1" applyAlignment="1" applyProtection="1">
      <alignment horizontal="right"/>
    </xf>
    <xf numFmtId="165" fontId="21" fillId="0" borderId="254" xfId="0" applyNumberFormat="1" applyFont="1" applyFill="1" applyBorder="1" applyAlignment="1" applyProtection="1">
      <alignment horizontal="right"/>
    </xf>
    <xf numFmtId="0" fontId="21" fillId="0" borderId="256" xfId="0" applyFont="1" applyFill="1" applyBorder="1" applyProtection="1"/>
    <xf numFmtId="0" fontId="21" fillId="0" borderId="257" xfId="0" applyFont="1" applyFill="1" applyBorder="1" applyProtection="1"/>
    <xf numFmtId="3" fontId="19" fillId="32" borderId="261" xfId="53" applyNumberFormat="1" applyFont="1" applyFill="1" applyBorder="1" applyAlignment="1" applyProtection="1">
      <alignment horizontal="right"/>
    </xf>
    <xf numFmtId="0" fontId="21" fillId="0" borderId="263" xfId="0" applyFont="1" applyFill="1" applyBorder="1" applyProtection="1"/>
    <xf numFmtId="0" fontId="19" fillId="0" borderId="28" xfId="53" applyFont="1" applyFill="1" applyBorder="1" applyProtection="1"/>
    <xf numFmtId="0" fontId="19" fillId="0" borderId="249" xfId="53" applyFont="1" applyFill="1" applyBorder="1" applyProtection="1"/>
    <xf numFmtId="6" fontId="19" fillId="0" borderId="217" xfId="54" applyNumberFormat="1" applyFont="1" applyFill="1" applyBorder="1" applyAlignment="1" applyProtection="1">
      <alignment horizontal="right"/>
    </xf>
    <xf numFmtId="6" fontId="19" fillId="34" borderId="217" xfId="54" applyNumberFormat="1" applyFont="1" applyFill="1" applyBorder="1" applyAlignment="1" applyProtection="1">
      <alignment horizontal="right"/>
    </xf>
    <xf numFmtId="6" fontId="19" fillId="0" borderId="216" xfId="54" applyNumberFormat="1" applyFont="1" applyFill="1" applyBorder="1" applyAlignment="1" applyProtection="1">
      <alignment horizontal="right"/>
    </xf>
    <xf numFmtId="0" fontId="19" fillId="0" borderId="266" xfId="53" applyFont="1" applyFill="1" applyBorder="1" applyProtection="1"/>
    <xf numFmtId="0" fontId="19" fillId="0" borderId="267" xfId="53" applyFont="1" applyFill="1" applyBorder="1" applyProtection="1"/>
    <xf numFmtId="6" fontId="19" fillId="0" borderId="268" xfId="54" applyNumberFormat="1" applyFont="1" applyFill="1" applyBorder="1" applyAlignment="1" applyProtection="1">
      <alignment horizontal="right"/>
    </xf>
    <xf numFmtId="6" fontId="19" fillId="34" borderId="268" xfId="54" applyNumberFormat="1" applyFont="1" applyFill="1" applyBorder="1" applyAlignment="1" applyProtection="1">
      <alignment horizontal="right"/>
    </xf>
    <xf numFmtId="0" fontId="19" fillId="0" borderId="269" xfId="53" applyFont="1" applyFill="1" applyBorder="1" applyProtection="1"/>
    <xf numFmtId="0" fontId="19" fillId="0" borderId="270" xfId="53" applyFont="1" applyFill="1" applyBorder="1" applyProtection="1"/>
    <xf numFmtId="6" fontId="19" fillId="0" borderId="271" xfId="54" applyNumberFormat="1" applyFont="1" applyFill="1" applyBorder="1" applyAlignment="1" applyProtection="1">
      <alignment horizontal="right"/>
    </xf>
    <xf numFmtId="6" fontId="19" fillId="34" borderId="271" xfId="54" applyNumberFormat="1" applyFont="1" applyFill="1" applyBorder="1" applyAlignment="1" applyProtection="1">
      <alignment horizontal="right"/>
    </xf>
    <xf numFmtId="0" fontId="21" fillId="0" borderId="267" xfId="0" applyFont="1" applyFill="1" applyBorder="1" applyProtection="1"/>
    <xf numFmtId="0" fontId="21" fillId="0" borderId="274" xfId="0" applyFont="1" applyFill="1" applyBorder="1" applyProtection="1"/>
    <xf numFmtId="0" fontId="22" fillId="0" borderId="237" xfId="0" applyFont="1" applyFill="1" applyBorder="1" applyProtection="1"/>
    <xf numFmtId="1" fontId="21" fillId="26" borderId="241" xfId="0" applyNumberFormat="1" applyFont="1" applyFill="1" applyBorder="1" applyAlignment="1" applyProtection="1">
      <alignment horizontal="center" vertical="center"/>
    </xf>
    <xf numFmtId="1" fontId="22" fillId="26" borderId="241" xfId="0" applyNumberFormat="1" applyFont="1" applyFill="1" applyBorder="1" applyAlignment="1" applyProtection="1">
      <alignment horizontal="center" vertical="center"/>
    </xf>
    <xf numFmtId="1" fontId="26" fillId="26" borderId="241" xfId="0" applyNumberFormat="1" applyFont="1" applyFill="1" applyBorder="1" applyAlignment="1" applyProtection="1">
      <alignment horizontal="center" vertical="center"/>
    </xf>
    <xf numFmtId="5" fontId="19" fillId="0" borderId="265" xfId="0" applyNumberFormat="1" applyFont="1" applyFill="1" applyBorder="1" applyProtection="1"/>
    <xf numFmtId="6" fontId="19" fillId="0" borderId="282" xfId="0" applyNumberFormat="1" applyFont="1" applyFill="1" applyBorder="1" applyProtection="1"/>
    <xf numFmtId="165" fontId="19" fillId="0" borderId="265" xfId="28" applyNumberFormat="1" applyFont="1" applyFill="1" applyBorder="1" applyProtection="1"/>
    <xf numFmtId="164" fontId="19" fillId="0" borderId="265" xfId="28" applyNumberFormat="1" applyFont="1" applyFill="1" applyBorder="1" applyProtection="1"/>
    <xf numFmtId="6" fontId="19" fillId="43" borderId="282" xfId="0" applyNumberFormat="1" applyFont="1" applyFill="1" applyBorder="1" applyProtection="1"/>
    <xf numFmtId="165" fontId="19" fillId="0" borderId="56" xfId="28" applyNumberFormat="1" applyFont="1" applyFill="1" applyBorder="1" applyProtection="1"/>
    <xf numFmtId="164" fontId="19" fillId="0" borderId="56" xfId="28" applyNumberFormat="1" applyFont="1" applyFill="1" applyBorder="1" applyProtection="1"/>
    <xf numFmtId="6" fontId="19" fillId="32" borderId="271" xfId="54" applyNumberFormat="1" applyFont="1" applyFill="1" applyBorder="1" applyAlignment="1" applyProtection="1">
      <alignment horizontal="right"/>
    </xf>
    <xf numFmtId="6" fontId="19" fillId="0" borderId="285" xfId="53" applyNumberFormat="1" applyFont="1" applyFill="1" applyBorder="1" applyAlignment="1" applyProtection="1">
      <alignment horizontal="right"/>
    </xf>
    <xf numFmtId="6" fontId="19" fillId="34" borderId="270" xfId="53" applyNumberFormat="1" applyFont="1" applyFill="1" applyBorder="1" applyAlignment="1" applyProtection="1">
      <alignment horizontal="right"/>
    </xf>
    <xf numFmtId="6" fontId="19" fillId="0" borderId="270" xfId="53" applyNumberFormat="1" applyFont="1" applyFill="1" applyBorder="1" applyAlignment="1" applyProtection="1">
      <alignment horizontal="right"/>
    </xf>
    <xf numFmtId="6" fontId="19" fillId="32" borderId="270" xfId="53" applyNumberFormat="1" applyFont="1" applyFill="1" applyBorder="1" applyAlignment="1" applyProtection="1">
      <alignment horizontal="right"/>
    </xf>
    <xf numFmtId="6" fontId="19" fillId="0" borderId="235" xfId="53" applyNumberFormat="1" applyFont="1" applyFill="1" applyBorder="1" applyAlignment="1" applyProtection="1">
      <alignment horizontal="right"/>
    </xf>
    <xf numFmtId="6" fontId="19" fillId="0" borderId="249" xfId="53" applyNumberFormat="1" applyFont="1" applyFill="1" applyBorder="1" applyAlignment="1" applyProtection="1">
      <alignment horizontal="right"/>
    </xf>
    <xf numFmtId="6" fontId="19" fillId="34" borderId="249" xfId="53" applyNumberFormat="1" applyFont="1" applyFill="1" applyBorder="1" applyAlignment="1" applyProtection="1">
      <alignment horizontal="right"/>
    </xf>
    <xf numFmtId="6" fontId="19" fillId="32" borderId="268" xfId="54" applyNumberFormat="1" applyFont="1" applyFill="1" applyBorder="1" applyAlignment="1" applyProtection="1">
      <alignment horizontal="right"/>
    </xf>
    <xf numFmtId="6" fontId="19" fillId="0" borderId="286" xfId="53" applyNumberFormat="1" applyFont="1" applyFill="1" applyBorder="1" applyAlignment="1" applyProtection="1">
      <alignment horizontal="right"/>
    </xf>
    <xf numFmtId="6" fontId="19" fillId="34" borderId="267" xfId="53" applyNumberFormat="1" applyFont="1" applyFill="1" applyBorder="1" applyAlignment="1" applyProtection="1">
      <alignment horizontal="right"/>
    </xf>
    <xf numFmtId="6" fontId="19" fillId="0" borderId="267" xfId="53" applyNumberFormat="1" applyFont="1" applyFill="1" applyBorder="1" applyAlignment="1" applyProtection="1">
      <alignment horizontal="right"/>
    </xf>
    <xf numFmtId="6" fontId="19" fillId="32" borderId="267" xfId="53" applyNumberFormat="1" applyFont="1" applyFill="1" applyBorder="1" applyAlignment="1" applyProtection="1">
      <alignment horizontal="right"/>
    </xf>
    <xf numFmtId="6" fontId="19" fillId="32" borderId="217" xfId="54" applyNumberFormat="1" applyFont="1" applyFill="1" applyBorder="1" applyAlignment="1" applyProtection="1">
      <alignment horizontal="right"/>
    </xf>
    <xf numFmtId="6" fontId="19" fillId="32" borderId="249" xfId="53" applyNumberFormat="1" applyFont="1" applyFill="1" applyBorder="1" applyAlignment="1" applyProtection="1">
      <alignment horizontal="right"/>
    </xf>
    <xf numFmtId="6" fontId="22" fillId="0" borderId="287" xfId="53" applyNumberFormat="1" applyFont="1" applyFill="1" applyBorder="1" applyAlignment="1" applyProtection="1">
      <alignment horizontal="right"/>
    </xf>
    <xf numFmtId="6" fontId="19" fillId="46" borderId="270" xfId="53" applyNumberFormat="1" applyFont="1" applyFill="1" applyBorder="1" applyAlignment="1" applyProtection="1">
      <alignment horizontal="right"/>
    </xf>
    <xf numFmtId="6" fontId="19" fillId="46" borderId="267" xfId="53" applyNumberFormat="1" applyFont="1" applyFill="1" applyBorder="1" applyAlignment="1" applyProtection="1">
      <alignment horizontal="right"/>
    </xf>
    <xf numFmtId="6" fontId="19" fillId="46" borderId="249" xfId="53" applyNumberFormat="1" applyFont="1" applyFill="1" applyBorder="1" applyAlignment="1" applyProtection="1">
      <alignment horizontal="right"/>
    </xf>
    <xf numFmtId="6" fontId="19" fillId="35" borderId="271" xfId="54" applyNumberFormat="1" applyFont="1" applyFill="1" applyBorder="1" applyAlignment="1" applyProtection="1">
      <alignment horizontal="right"/>
    </xf>
    <xf numFmtId="6" fontId="19" fillId="35" borderId="268" xfId="54" applyNumberFormat="1" applyFont="1" applyFill="1" applyBorder="1" applyAlignment="1" applyProtection="1">
      <alignment horizontal="right"/>
    </xf>
    <xf numFmtId="6" fontId="19" fillId="35" borderId="217" xfId="54" applyNumberFormat="1" applyFont="1" applyFill="1" applyBorder="1" applyAlignment="1" applyProtection="1">
      <alignment horizontal="right"/>
    </xf>
    <xf numFmtId="6" fontId="19" fillId="35" borderId="216" xfId="54" applyNumberFormat="1" applyFont="1" applyFill="1" applyBorder="1" applyAlignment="1" applyProtection="1">
      <alignment horizontal="right"/>
    </xf>
    <xf numFmtId="6" fontId="19" fillId="35" borderId="264" xfId="54" applyNumberFormat="1" applyFont="1" applyFill="1" applyBorder="1" applyAlignment="1" applyProtection="1">
      <alignment horizontal="right"/>
    </xf>
    <xf numFmtId="6" fontId="19" fillId="35" borderId="265" xfId="54" applyNumberFormat="1" applyFont="1" applyFill="1" applyBorder="1" applyAlignment="1" applyProtection="1">
      <alignment horizontal="right"/>
    </xf>
    <xf numFmtId="165" fontId="21" fillId="35" borderId="252" xfId="30" applyNumberFormat="1" applyFont="1" applyFill="1" applyBorder="1" applyAlignment="1" applyProtection="1">
      <alignment horizontal="right"/>
    </xf>
    <xf numFmtId="165" fontId="21" fillId="35" borderId="255" xfId="30" applyNumberFormat="1" applyFont="1" applyFill="1" applyBorder="1" applyAlignment="1" applyProtection="1">
      <alignment horizontal="right"/>
    </xf>
    <xf numFmtId="165" fontId="21" fillId="35" borderId="217" xfId="30" applyNumberFormat="1" applyFont="1" applyFill="1" applyBorder="1" applyAlignment="1" applyProtection="1">
      <alignment horizontal="right"/>
    </xf>
    <xf numFmtId="165" fontId="19" fillId="35" borderId="252" xfId="30" applyNumberFormat="1" applyFont="1" applyFill="1" applyBorder="1" applyAlignment="1" applyProtection="1">
      <alignment horizontal="right"/>
    </xf>
    <xf numFmtId="6" fontId="19" fillId="35" borderId="128" xfId="53" applyNumberFormat="1" applyFont="1" applyFill="1" applyBorder="1" applyAlignment="1" applyProtection="1">
      <alignment horizontal="right"/>
    </xf>
    <xf numFmtId="6" fontId="19" fillId="35" borderId="129" xfId="53" applyNumberFormat="1" applyFont="1" applyFill="1" applyBorder="1" applyAlignment="1" applyProtection="1">
      <alignment horizontal="right"/>
    </xf>
    <xf numFmtId="165" fontId="21" fillId="46" borderId="251" xfId="0" applyNumberFormat="1" applyFont="1" applyFill="1" applyBorder="1" applyAlignment="1" applyProtection="1">
      <alignment horizontal="right"/>
    </xf>
    <xf numFmtId="165" fontId="21" fillId="46" borderId="254" xfId="0" applyNumberFormat="1" applyFont="1" applyFill="1" applyBorder="1" applyAlignment="1" applyProtection="1">
      <alignment horizontal="right"/>
    </xf>
    <xf numFmtId="165" fontId="21" fillId="46" borderId="249" xfId="0" applyNumberFormat="1" applyFont="1" applyFill="1" applyBorder="1" applyAlignment="1" applyProtection="1">
      <alignment horizontal="right"/>
    </xf>
    <xf numFmtId="0" fontId="42" fillId="31" borderId="14" xfId="0" applyFont="1" applyFill="1" applyBorder="1" applyAlignment="1" applyProtection="1">
      <alignment vertical="center" wrapText="1"/>
    </xf>
    <xf numFmtId="0" fontId="42" fillId="31" borderId="14" xfId="0" quotePrefix="1" applyFont="1" applyFill="1" applyBorder="1" applyAlignment="1" applyProtection="1">
      <alignment vertical="center" wrapText="1"/>
    </xf>
    <xf numFmtId="10" fontId="34" fillId="32" borderId="0" xfId="0" applyNumberFormat="1" applyFont="1" applyFill="1" applyBorder="1" applyAlignment="1" applyProtection="1">
      <alignment vertical="center"/>
    </xf>
    <xf numFmtId="0" fontId="21" fillId="0" borderId="0" xfId="0" applyFont="1" applyProtection="1"/>
    <xf numFmtId="0" fontId="0" fillId="0" borderId="0" xfId="0" applyProtection="1"/>
    <xf numFmtId="9" fontId="26" fillId="27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5" fontId="0" fillId="0" borderId="0" xfId="0" applyNumberFormat="1" applyProtection="1"/>
    <xf numFmtId="0" fontId="0" fillId="0" borderId="0" xfId="0" applyBorder="1" applyProtection="1"/>
    <xf numFmtId="5" fontId="24" fillId="0" borderId="297" xfId="0" applyNumberFormat="1" applyFont="1" applyFill="1" applyBorder="1" applyAlignment="1" applyProtection="1">
      <alignment horizontal="center" vertical="center"/>
    </xf>
    <xf numFmtId="164" fontId="23" fillId="0" borderId="295" xfId="28" applyNumberFormat="1" applyFont="1" applyFill="1" applyBorder="1" applyAlignment="1" applyProtection="1">
      <alignment vertical="center"/>
    </xf>
    <xf numFmtId="164" fontId="24" fillId="0" borderId="296" xfId="28" applyNumberFormat="1" applyFont="1" applyFill="1" applyBorder="1" applyAlignment="1" applyProtection="1">
      <alignment vertical="center"/>
    </xf>
    <xf numFmtId="164" fontId="24" fillId="0" borderId="297" xfId="28" applyNumberFormat="1" applyFont="1" applyFill="1" applyBorder="1" applyAlignment="1" applyProtection="1">
      <alignment vertical="center"/>
    </xf>
    <xf numFmtId="5" fontId="24" fillId="0" borderId="297" xfId="0" applyNumberFormat="1" applyFont="1" applyFill="1" applyBorder="1" applyAlignment="1" applyProtection="1">
      <alignment vertical="center"/>
    </xf>
    <xf numFmtId="5" fontId="24" fillId="0" borderId="298" xfId="0" applyNumberFormat="1" applyFont="1" applyFill="1" applyBorder="1" applyAlignment="1" applyProtection="1">
      <alignment vertical="center"/>
    </xf>
    <xf numFmtId="5" fontId="24" fillId="0" borderId="301" xfId="0" applyNumberFormat="1" applyFont="1" applyFill="1" applyBorder="1" applyAlignment="1" applyProtection="1">
      <alignment vertical="center"/>
    </xf>
    <xf numFmtId="5" fontId="24" fillId="0" borderId="296" xfId="0" applyNumberFormat="1" applyFont="1" applyFill="1" applyBorder="1" applyAlignment="1" applyProtection="1">
      <alignment vertical="center"/>
    </xf>
    <xf numFmtId="43" fontId="24" fillId="0" borderId="296" xfId="28" applyFont="1" applyFill="1" applyBorder="1" applyAlignment="1" applyProtection="1">
      <alignment horizontal="right" vertical="center"/>
    </xf>
    <xf numFmtId="10" fontId="24" fillId="0" borderId="296" xfId="48" applyNumberFormat="1" applyFont="1" applyFill="1" applyBorder="1" applyAlignment="1" applyProtection="1">
      <alignment horizontal="right" vertical="center"/>
    </xf>
    <xf numFmtId="5" fontId="24" fillId="0" borderId="302" xfId="0" applyNumberFormat="1" applyFont="1" applyFill="1" applyBorder="1" applyAlignment="1" applyProtection="1">
      <alignment vertical="center"/>
    </xf>
    <xf numFmtId="164" fontId="23" fillId="0" borderId="305" xfId="28" applyNumberFormat="1" applyFont="1" applyFill="1" applyBorder="1" applyAlignment="1" applyProtection="1">
      <alignment vertical="center"/>
    </xf>
    <xf numFmtId="164" fontId="24" fillId="0" borderId="294" xfId="28" applyNumberFormat="1" applyFont="1" applyFill="1" applyBorder="1" applyAlignment="1" applyProtection="1">
      <alignment vertical="center"/>
    </xf>
    <xf numFmtId="164" fontId="24" fillId="0" borderId="299" xfId="28" applyNumberFormat="1" applyFont="1" applyFill="1" applyBorder="1" applyAlignment="1" applyProtection="1">
      <alignment vertical="center"/>
    </xf>
    <xf numFmtId="5" fontId="24" fillId="0" borderId="294" xfId="0" applyNumberFormat="1" applyFont="1" applyFill="1" applyBorder="1" applyAlignment="1" applyProtection="1">
      <alignment vertical="center"/>
    </xf>
    <xf numFmtId="43" fontId="24" fillId="0" borderId="305" xfId="28" applyFont="1" applyFill="1" applyBorder="1" applyAlignment="1" applyProtection="1">
      <alignment horizontal="right" vertical="center"/>
    </xf>
    <xf numFmtId="10" fontId="24" fillId="0" borderId="294" xfId="48" applyNumberFormat="1" applyFont="1" applyFill="1" applyBorder="1" applyAlignment="1" applyProtection="1">
      <alignment vertical="center"/>
    </xf>
    <xf numFmtId="5" fontId="24" fillId="0" borderId="299" xfId="0" applyNumberFormat="1" applyFont="1" applyFill="1" applyBorder="1" applyAlignment="1" applyProtection="1">
      <alignment vertical="center"/>
    </xf>
    <xf numFmtId="5" fontId="24" fillId="0" borderId="305" xfId="0" applyNumberFormat="1" applyFont="1" applyFill="1" applyBorder="1" applyAlignment="1" applyProtection="1">
      <alignment vertical="center"/>
    </xf>
    <xf numFmtId="10" fontId="24" fillId="0" borderId="294" xfId="0" applyNumberFormat="1" applyFont="1" applyFill="1" applyBorder="1" applyAlignment="1" applyProtection="1">
      <alignment vertical="center"/>
    </xf>
    <xf numFmtId="10" fontId="24" fillId="0" borderId="299" xfId="0" applyNumberFormat="1" applyFont="1" applyFill="1" applyBorder="1" applyAlignment="1" applyProtection="1">
      <alignment vertical="center"/>
    </xf>
    <xf numFmtId="10" fontId="24" fillId="0" borderId="297" xfId="0" applyNumberFormat="1" applyFont="1" applyFill="1" applyBorder="1" applyAlignment="1" applyProtection="1">
      <alignment vertical="center"/>
    </xf>
    <xf numFmtId="5" fontId="24" fillId="32" borderId="296" xfId="0" applyNumberFormat="1" applyFont="1" applyFill="1" applyBorder="1" applyAlignment="1" applyProtection="1">
      <alignment vertical="center"/>
    </xf>
    <xf numFmtId="5" fontId="24" fillId="0" borderId="315" xfId="0" applyNumberFormat="1" applyFont="1" applyFill="1" applyBorder="1" applyAlignment="1" applyProtection="1">
      <alignment vertical="center"/>
    </xf>
    <xf numFmtId="10" fontId="24" fillId="0" borderId="315" xfId="0" applyNumberFormat="1" applyFont="1" applyFill="1" applyBorder="1" applyAlignment="1" applyProtection="1">
      <alignment vertical="center"/>
    </xf>
    <xf numFmtId="10" fontId="24" fillId="32" borderId="294" xfId="0" applyNumberFormat="1" applyFont="1" applyFill="1" applyBorder="1" applyAlignment="1" applyProtection="1">
      <alignment vertical="center"/>
    </xf>
    <xf numFmtId="164" fontId="23" fillId="0" borderId="294" xfId="28" applyNumberFormat="1" applyFont="1" applyFill="1" applyBorder="1" applyAlignment="1" applyProtection="1">
      <alignment vertical="center"/>
    </xf>
    <xf numFmtId="0" fontId="31" fillId="25" borderId="10" xfId="0" applyFont="1" applyFill="1" applyBorder="1" applyAlignment="1" applyProtection="1">
      <alignment horizontal="center" vertical="center" wrapText="1"/>
    </xf>
    <xf numFmtId="0" fontId="28" fillId="40" borderId="328" xfId="0" quotePrefix="1" applyFont="1" applyFill="1" applyBorder="1" applyAlignment="1" applyProtection="1">
      <alignment horizontal="center" vertical="center" wrapText="1"/>
    </xf>
    <xf numFmtId="0" fontId="28" fillId="0" borderId="328" xfId="0" applyFont="1" applyFill="1" applyBorder="1" applyAlignment="1" applyProtection="1">
      <alignment horizontal="center" vertical="center" wrapText="1"/>
    </xf>
    <xf numFmtId="0" fontId="23" fillId="0" borderId="317" xfId="0" applyFont="1" applyFill="1" applyBorder="1" applyAlignment="1" applyProtection="1">
      <alignment horizontal="center" vertical="center"/>
    </xf>
    <xf numFmtId="0" fontId="24" fillId="0" borderId="294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3" fillId="0" borderId="288" xfId="0" applyFont="1" applyFill="1" applyBorder="1" applyAlignment="1" applyProtection="1">
      <alignment horizontal="center" vertical="center"/>
    </xf>
    <xf numFmtId="0" fontId="23" fillId="0" borderId="320" xfId="0" applyFont="1" applyFill="1" applyBorder="1" applyAlignment="1" applyProtection="1">
      <alignment horizontal="left" vertical="center" wrapText="1"/>
    </xf>
    <xf numFmtId="0" fontId="24" fillId="0" borderId="295" xfId="0" applyFont="1" applyFill="1" applyBorder="1" applyAlignment="1" applyProtection="1">
      <alignment horizontal="center" vertical="center"/>
    </xf>
    <xf numFmtId="0" fontId="23" fillId="0" borderId="289" xfId="0" quotePrefix="1" applyFont="1" applyFill="1" applyBorder="1" applyAlignment="1" applyProtection="1">
      <alignment horizontal="center" vertical="center"/>
    </xf>
    <xf numFmtId="0" fontId="23" fillId="0" borderId="308" xfId="0" applyFont="1" applyFill="1" applyBorder="1" applyAlignment="1" applyProtection="1">
      <alignment horizontal="left" vertical="center"/>
    </xf>
    <xf numFmtId="0" fontId="24" fillId="0" borderId="296" xfId="0" applyFont="1" applyFill="1" applyBorder="1" applyAlignment="1" applyProtection="1">
      <alignment horizontal="center" vertical="center"/>
    </xf>
    <xf numFmtId="0" fontId="23" fillId="0" borderId="289" xfId="0" applyFont="1" applyFill="1" applyBorder="1" applyAlignment="1" applyProtection="1">
      <alignment horizontal="center" vertical="center"/>
    </xf>
    <xf numFmtId="0" fontId="23" fillId="0" borderId="318" xfId="0" applyFont="1" applyFill="1" applyBorder="1" applyAlignment="1" applyProtection="1">
      <alignment horizontal="center" vertical="center"/>
    </xf>
    <xf numFmtId="0" fontId="23" fillId="0" borderId="17" xfId="0" quotePrefix="1" applyFont="1" applyFill="1" applyBorder="1" applyAlignment="1" applyProtection="1">
      <alignment horizontal="center" vertical="center"/>
    </xf>
    <xf numFmtId="0" fontId="23" fillId="0" borderId="309" xfId="0" applyFont="1" applyFill="1" applyBorder="1" applyAlignment="1" applyProtection="1">
      <alignment horizontal="left" vertical="center"/>
    </xf>
    <xf numFmtId="0" fontId="24" fillId="0" borderId="297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left" vertical="center"/>
    </xf>
    <xf numFmtId="0" fontId="23" fillId="0" borderId="15" xfId="0" applyFont="1" applyFill="1" applyBorder="1" applyAlignment="1" applyProtection="1">
      <alignment horizontal="left" vertical="center"/>
    </xf>
    <xf numFmtId="0" fontId="24" fillId="0" borderId="310" xfId="0" applyFont="1" applyFill="1" applyBorder="1" applyAlignment="1" applyProtection="1">
      <alignment vertical="center"/>
    </xf>
    <xf numFmtId="0" fontId="24" fillId="0" borderId="298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center" vertical="center"/>
    </xf>
    <xf numFmtId="0" fontId="23" fillId="0" borderId="321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left" vertical="center"/>
    </xf>
    <xf numFmtId="0" fontId="24" fillId="0" borderId="310" xfId="0" applyFont="1" applyFill="1" applyBorder="1" applyAlignment="1" applyProtection="1">
      <alignment horizontal="left" vertical="center"/>
    </xf>
    <xf numFmtId="0" fontId="23" fillId="0" borderId="289" xfId="0" applyFont="1" applyFill="1" applyBorder="1" applyAlignment="1" applyProtection="1">
      <alignment horizontal="left" vertical="center"/>
    </xf>
    <xf numFmtId="0" fontId="24" fillId="0" borderId="308" xfId="0" applyFont="1" applyFill="1" applyBorder="1" applyAlignment="1" applyProtection="1">
      <alignment horizontal="left" vertical="center"/>
    </xf>
    <xf numFmtId="0" fontId="77" fillId="0" borderId="308" xfId="0" applyFont="1" applyFill="1" applyBorder="1" applyAlignment="1" applyProtection="1">
      <alignment horizontal="left" vertical="center"/>
    </xf>
    <xf numFmtId="0" fontId="23" fillId="0" borderId="15" xfId="0" applyFont="1" applyFill="1" applyBorder="1" applyAlignment="1" applyProtection="1">
      <alignment vertical="center"/>
    </xf>
    <xf numFmtId="0" fontId="23" fillId="0" borderId="319" xfId="0" applyFont="1" applyFill="1" applyBorder="1" applyAlignment="1" applyProtection="1">
      <alignment horizontal="left" vertical="center"/>
    </xf>
    <xf numFmtId="0" fontId="24" fillId="0" borderId="294" xfId="0" applyFont="1" applyFill="1" applyBorder="1" applyAlignment="1" applyProtection="1">
      <alignment horizontal="center" vertical="center"/>
    </xf>
    <xf numFmtId="0" fontId="23" fillId="0" borderId="289" xfId="0" quotePrefix="1" applyFont="1" applyFill="1" applyBorder="1" applyAlignment="1" applyProtection="1">
      <alignment horizontal="center" vertical="center" wrapText="1"/>
    </xf>
    <xf numFmtId="0" fontId="23" fillId="0" borderId="308" xfId="0" applyFont="1" applyFill="1" applyBorder="1" applyAlignment="1" applyProtection="1">
      <alignment horizontal="left" vertical="center" wrapText="1"/>
    </xf>
    <xf numFmtId="0" fontId="34" fillId="32" borderId="0" xfId="0" applyFont="1" applyFill="1" applyBorder="1" applyAlignment="1" applyProtection="1">
      <alignment vertical="center"/>
    </xf>
    <xf numFmtId="0" fontId="28" fillId="32" borderId="0" xfId="0" applyFont="1" applyFill="1" applyBorder="1" applyAlignment="1" applyProtection="1">
      <alignment horizontal="left" vertical="center" wrapText="1"/>
    </xf>
    <xf numFmtId="0" fontId="24" fillId="32" borderId="0" xfId="0" applyFont="1" applyFill="1" applyBorder="1" applyAlignment="1" applyProtection="1">
      <alignment horizontal="center" vertical="center"/>
    </xf>
    <xf numFmtId="0" fontId="0" fillId="32" borderId="0" xfId="0" applyFill="1" applyBorder="1" applyAlignment="1" applyProtection="1">
      <alignment vertical="center"/>
    </xf>
    <xf numFmtId="0" fontId="28" fillId="0" borderId="317" xfId="0" applyFont="1" applyFill="1" applyBorder="1" applyAlignment="1" applyProtection="1">
      <alignment horizontal="center" vertical="center"/>
    </xf>
    <xf numFmtId="0" fontId="28" fillId="0" borderId="318" xfId="0" applyFont="1" applyFill="1" applyBorder="1" applyAlignment="1" applyProtection="1">
      <alignment horizontal="center" vertical="center"/>
    </xf>
    <xf numFmtId="0" fontId="23" fillId="0" borderId="17" xfId="0" quotePrefix="1" applyFont="1" applyFill="1" applyBorder="1" applyAlignment="1" applyProtection="1">
      <alignment horizontal="center" vertical="center" wrapText="1"/>
    </xf>
    <xf numFmtId="0" fontId="24" fillId="0" borderId="317" xfId="0" applyFont="1" applyFill="1" applyBorder="1" applyAlignment="1" applyProtection="1">
      <alignment vertical="center"/>
    </xf>
    <xf numFmtId="0" fontId="0" fillId="0" borderId="317" xfId="0" applyBorder="1" applyAlignment="1" applyProtection="1">
      <alignment vertical="center"/>
    </xf>
    <xf numFmtId="0" fontId="23" fillId="0" borderId="30" xfId="0" applyFont="1" applyFill="1" applyBorder="1" applyAlignment="1" applyProtection="1">
      <alignment horizontal="center" vertical="center"/>
    </xf>
    <xf numFmtId="0" fontId="23" fillId="0" borderId="312" xfId="0" applyFont="1" applyFill="1" applyBorder="1" applyAlignment="1" applyProtection="1">
      <alignment horizontal="left" vertical="center"/>
    </xf>
    <xf numFmtId="0" fontId="24" fillId="0" borderId="301" xfId="0" applyFont="1" applyFill="1" applyBorder="1" applyAlignment="1" applyProtection="1">
      <alignment horizontal="center" vertical="center"/>
    </xf>
    <xf numFmtId="0" fontId="23" fillId="32" borderId="289" xfId="0" applyFont="1" applyFill="1" applyBorder="1" applyAlignment="1" applyProtection="1">
      <alignment horizontal="left" vertical="center"/>
    </xf>
    <xf numFmtId="0" fontId="0" fillId="0" borderId="308" xfId="0" applyBorder="1" applyAlignment="1" applyProtection="1">
      <alignment vertical="center"/>
    </xf>
    <xf numFmtId="0" fontId="23" fillId="32" borderId="308" xfId="0" applyFont="1" applyFill="1" applyBorder="1" applyAlignment="1" applyProtection="1">
      <alignment horizontal="left" vertical="center"/>
    </xf>
    <xf numFmtId="0" fontId="23" fillId="32" borderId="309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1" fillId="47" borderId="240" xfId="0" applyFont="1" applyFill="1" applyBorder="1" applyAlignment="1" applyProtection="1">
      <alignment horizontal="center" vertical="center" wrapText="1"/>
    </xf>
    <xf numFmtId="0" fontId="31" fillId="46" borderId="240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/>
    </xf>
    <xf numFmtId="6" fontId="22" fillId="0" borderId="12" xfId="0" applyNumberFormat="1" applyFont="1" applyBorder="1" applyProtection="1"/>
    <xf numFmtId="1" fontId="21" fillId="0" borderId="0" xfId="0" applyNumberFormat="1" applyFont="1" applyProtection="1"/>
    <xf numFmtId="0" fontId="19" fillId="0" borderId="0" xfId="0" applyFont="1" applyProtection="1"/>
    <xf numFmtId="0" fontId="22" fillId="0" borderId="0" xfId="0" applyFont="1" applyProtection="1"/>
    <xf numFmtId="0" fontId="19" fillId="0" borderId="0" xfId="64" applyProtection="1"/>
    <xf numFmtId="0" fontId="19" fillId="0" borderId="0" xfId="64" applyBorder="1" applyProtection="1"/>
    <xf numFmtId="0" fontId="19" fillId="0" borderId="0" xfId="64" applyFont="1" applyProtection="1"/>
    <xf numFmtId="0" fontId="19" fillId="0" borderId="0" xfId="64" applyFont="1" applyAlignment="1" applyProtection="1">
      <alignment horizontal="center"/>
    </xf>
    <xf numFmtId="0" fontId="32" fillId="31" borderId="215" xfId="0" applyFont="1" applyFill="1" applyBorder="1" applyAlignment="1" applyProtection="1">
      <alignment horizontal="center" wrapText="1"/>
    </xf>
    <xf numFmtId="0" fontId="31" fillId="34" borderId="202" xfId="0" applyFont="1" applyFill="1" applyBorder="1" applyAlignment="1" applyProtection="1">
      <alignment horizontal="center" vertical="center" wrapText="1"/>
    </xf>
    <xf numFmtId="0" fontId="31" fillId="41" borderId="56" xfId="0" applyFont="1" applyFill="1" applyBorder="1" applyAlignment="1" applyProtection="1">
      <alignment horizontal="center" vertical="center" wrapText="1"/>
    </xf>
    <xf numFmtId="0" fontId="31" fillId="35" borderId="56" xfId="0" applyFont="1" applyFill="1" applyBorder="1" applyAlignment="1" applyProtection="1">
      <alignment horizontal="center" vertical="center" wrapText="1"/>
    </xf>
    <xf numFmtId="49" fontId="42" fillId="31" borderId="215" xfId="53" applyNumberFormat="1" applyFont="1" applyFill="1" applyBorder="1" applyAlignment="1" applyProtection="1">
      <alignment horizontal="center" vertical="center" wrapText="1"/>
    </xf>
    <xf numFmtId="49" fontId="42" fillId="31" borderId="14" xfId="53" applyNumberFormat="1" applyFont="1" applyFill="1" applyBorder="1" applyAlignment="1" applyProtection="1">
      <alignment horizontal="center" vertical="center" wrapText="1"/>
    </xf>
    <xf numFmtId="49" fontId="42" fillId="31" borderId="42" xfId="53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center"/>
    </xf>
    <xf numFmtId="49" fontId="31" fillId="35" borderId="241" xfId="0" applyNumberFormat="1" applyFont="1" applyFill="1" applyBorder="1" applyAlignment="1" applyProtection="1">
      <alignment horizontal="center" vertical="center" wrapText="1"/>
    </xf>
    <xf numFmtId="10" fontId="31" fillId="31" borderId="241" xfId="49" applyNumberFormat="1" applyFont="1" applyFill="1" applyBorder="1" applyAlignment="1" applyProtection="1">
      <alignment horizontal="center" vertical="center" wrapText="1"/>
    </xf>
    <xf numFmtId="6" fontId="31" fillId="31" borderId="241" xfId="49" applyNumberFormat="1" applyFont="1" applyFill="1" applyBorder="1" applyAlignment="1" applyProtection="1">
      <alignment horizontal="center" vertical="center" wrapText="1"/>
    </xf>
    <xf numFmtId="1" fontId="21" fillId="0" borderId="0" xfId="0" applyNumberFormat="1" applyFont="1" applyAlignment="1" applyProtection="1">
      <alignment horizontal="center"/>
    </xf>
    <xf numFmtId="1" fontId="21" fillId="0" borderId="16" xfId="0" applyNumberFormat="1" applyFont="1" applyBorder="1" applyAlignment="1" applyProtection="1">
      <alignment horizontal="center"/>
    </xf>
    <xf numFmtId="0" fontId="21" fillId="32" borderId="0" xfId="0" applyFont="1" applyFill="1" applyBorder="1" applyAlignment="1" applyProtection="1">
      <alignment horizontal="center"/>
    </xf>
    <xf numFmtId="0" fontId="21" fillId="0" borderId="26" xfId="0" applyFont="1" applyBorder="1" applyAlignment="1" applyProtection="1">
      <alignment horizontal="center"/>
    </xf>
    <xf numFmtId="0" fontId="19" fillId="26" borderId="16" xfId="0" applyFont="1" applyFill="1" applyBorder="1" applyAlignment="1" applyProtection="1">
      <alignment vertical="center"/>
    </xf>
    <xf numFmtId="0" fontId="19" fillId="0" borderId="0" xfId="0" applyFont="1" applyAlignment="1" applyProtection="1">
      <alignment vertical="center"/>
    </xf>
    <xf numFmtId="1" fontId="19" fillId="0" borderId="264" xfId="0" applyNumberFormat="1" applyFont="1" applyFill="1" applyBorder="1" applyAlignment="1" applyProtection="1">
      <alignment horizontal="left" vertical="center" wrapText="1"/>
    </xf>
    <xf numFmtId="0" fontId="79" fillId="0" borderId="264" xfId="0" applyFont="1" applyFill="1" applyBorder="1" applyAlignment="1" applyProtection="1">
      <alignment horizontal="left" vertical="center" wrapText="1"/>
    </xf>
    <xf numFmtId="38" fontId="19" fillId="32" borderId="264" xfId="0" applyNumberFormat="1" applyFont="1" applyFill="1" applyBorder="1" applyAlignment="1" applyProtection="1">
      <alignment vertical="center" wrapText="1"/>
    </xf>
    <xf numFmtId="6" fontId="19" fillId="0" borderId="272" xfId="0" applyNumberFormat="1" applyFont="1" applyFill="1" applyBorder="1" applyAlignment="1" applyProtection="1">
      <alignment vertical="center"/>
    </xf>
    <xf numFmtId="6" fontId="19" fillId="0" borderId="264" xfId="0" applyNumberFormat="1" applyFont="1" applyFill="1" applyBorder="1" applyAlignment="1" applyProtection="1">
      <alignment vertical="center"/>
    </xf>
    <xf numFmtId="6" fontId="19" fillId="34" borderId="264" xfId="0" applyNumberFormat="1" applyFont="1" applyFill="1" applyBorder="1" applyAlignment="1" applyProtection="1">
      <alignment vertical="center"/>
    </xf>
    <xf numFmtId="6" fontId="19" fillId="32" borderId="264" xfId="0" applyNumberFormat="1" applyFont="1" applyFill="1" applyBorder="1" applyAlignment="1" applyProtection="1">
      <alignment vertical="center"/>
    </xf>
    <xf numFmtId="6" fontId="19" fillId="46" borderId="272" xfId="0" applyNumberFormat="1" applyFont="1" applyFill="1" applyBorder="1" applyAlignment="1" applyProtection="1">
      <alignment vertical="center"/>
    </xf>
    <xf numFmtId="38" fontId="19" fillId="0" borderId="264" xfId="0" applyNumberFormat="1" applyFont="1" applyFill="1" applyBorder="1" applyAlignment="1" applyProtection="1">
      <alignment vertical="center"/>
    </xf>
    <xf numFmtId="1" fontId="19" fillId="0" borderId="265" xfId="0" applyNumberFormat="1" applyFont="1" applyFill="1" applyBorder="1" applyAlignment="1" applyProtection="1">
      <alignment horizontal="left" vertical="center" wrapText="1"/>
    </xf>
    <xf numFmtId="0" fontId="79" fillId="0" borderId="265" xfId="0" applyFont="1" applyFill="1" applyBorder="1" applyAlignment="1" applyProtection="1">
      <alignment horizontal="left" vertical="center" wrapText="1"/>
    </xf>
    <xf numFmtId="38" fontId="19" fillId="32" borderId="265" xfId="0" applyNumberFormat="1" applyFont="1" applyFill="1" applyBorder="1" applyAlignment="1" applyProtection="1">
      <alignment vertical="center" wrapText="1"/>
    </xf>
    <xf numFmtId="6" fontId="19" fillId="0" borderId="265" xfId="0" applyNumberFormat="1" applyFont="1" applyBorder="1" applyAlignment="1" applyProtection="1">
      <alignment vertical="center"/>
    </xf>
    <xf numFmtId="6" fontId="19" fillId="35" borderId="265" xfId="0" applyNumberFormat="1" applyFont="1" applyFill="1" applyBorder="1" applyAlignment="1" applyProtection="1">
      <alignment vertical="center"/>
    </xf>
    <xf numFmtId="6" fontId="19" fillId="0" borderId="273" xfId="0" applyNumberFormat="1" applyFont="1" applyFill="1" applyBorder="1" applyAlignment="1" applyProtection="1">
      <alignment vertical="center"/>
    </xf>
    <xf numFmtId="6" fontId="19" fillId="0" borderId="265" xfId="0" applyNumberFormat="1" applyFont="1" applyFill="1" applyBorder="1" applyAlignment="1" applyProtection="1">
      <alignment vertical="center"/>
    </xf>
    <xf numFmtId="6" fontId="19" fillId="34" borderId="265" xfId="0" applyNumberFormat="1" applyFont="1" applyFill="1" applyBorder="1" applyAlignment="1" applyProtection="1">
      <alignment vertical="center"/>
    </xf>
    <xf numFmtId="6" fontId="19" fillId="32" borderId="265" xfId="0" applyNumberFormat="1" applyFont="1" applyFill="1" applyBorder="1" applyAlignment="1" applyProtection="1">
      <alignment vertical="center"/>
    </xf>
    <xf numFmtId="6" fontId="19" fillId="46" borderId="273" xfId="0" applyNumberFormat="1" applyFont="1" applyFill="1" applyBorder="1" applyAlignment="1" applyProtection="1">
      <alignment vertical="center"/>
    </xf>
    <xf numFmtId="38" fontId="19" fillId="0" borderId="265" xfId="0" applyNumberFormat="1" applyFont="1" applyFill="1" applyBorder="1" applyAlignment="1" applyProtection="1">
      <alignment vertical="center"/>
    </xf>
    <xf numFmtId="6" fontId="19" fillId="46" borderId="265" xfId="0" applyNumberFormat="1" applyFont="1" applyFill="1" applyBorder="1" applyAlignment="1" applyProtection="1">
      <alignment vertical="center"/>
    </xf>
    <xf numFmtId="1" fontId="19" fillId="0" borderId="216" xfId="0" applyNumberFormat="1" applyFont="1" applyFill="1" applyBorder="1" applyAlignment="1" applyProtection="1">
      <alignment horizontal="left" vertical="center" wrapText="1"/>
    </xf>
    <xf numFmtId="0" fontId="79" fillId="0" borderId="216" xfId="0" applyFont="1" applyFill="1" applyBorder="1" applyAlignment="1" applyProtection="1">
      <alignment horizontal="left" vertical="center" wrapText="1"/>
    </xf>
    <xf numFmtId="6" fontId="19" fillId="0" borderId="216" xfId="0" applyNumberFormat="1" applyFont="1" applyBorder="1" applyAlignment="1" applyProtection="1">
      <alignment vertical="center"/>
    </xf>
    <xf numFmtId="6" fontId="19" fillId="32" borderId="216" xfId="0" applyNumberFormat="1" applyFont="1" applyFill="1" applyBorder="1" applyAlignment="1" applyProtection="1">
      <alignment vertical="center"/>
    </xf>
    <xf numFmtId="6" fontId="19" fillId="35" borderId="216" xfId="0" applyNumberFormat="1" applyFont="1" applyFill="1" applyBorder="1" applyAlignment="1" applyProtection="1">
      <alignment vertical="center"/>
    </xf>
    <xf numFmtId="6" fontId="19" fillId="0" borderId="42" xfId="0" applyNumberFormat="1" applyFont="1" applyFill="1" applyBorder="1" applyAlignment="1" applyProtection="1">
      <alignment vertical="center"/>
    </xf>
    <xf numFmtId="6" fontId="19" fillId="0" borderId="216" xfId="0" applyNumberFormat="1" applyFont="1" applyFill="1" applyBorder="1" applyAlignment="1" applyProtection="1">
      <alignment vertical="center"/>
    </xf>
    <xf numFmtId="6" fontId="19" fillId="34" borderId="216" xfId="0" applyNumberFormat="1" applyFont="1" applyFill="1" applyBorder="1" applyAlignment="1" applyProtection="1">
      <alignment vertical="center"/>
    </xf>
    <xf numFmtId="6" fontId="19" fillId="46" borderId="42" xfId="0" applyNumberFormat="1" applyFont="1" applyFill="1" applyBorder="1" applyAlignment="1" applyProtection="1">
      <alignment vertical="center"/>
    </xf>
    <xf numFmtId="38" fontId="19" fillId="0" borderId="216" xfId="0" applyNumberFormat="1" applyFont="1" applyFill="1" applyBorder="1" applyAlignment="1" applyProtection="1">
      <alignment vertical="center"/>
    </xf>
    <xf numFmtId="6" fontId="19" fillId="46" borderId="216" xfId="0" applyNumberFormat="1" applyFont="1" applyFill="1" applyBorder="1" applyAlignment="1" applyProtection="1">
      <alignment vertical="center"/>
    </xf>
    <xf numFmtId="0" fontId="19" fillId="36" borderId="0" xfId="0" applyFont="1" applyFill="1" applyAlignment="1" applyProtection="1">
      <alignment vertical="center"/>
    </xf>
    <xf numFmtId="6" fontId="19" fillId="0" borderId="0" xfId="0" applyNumberFormat="1" applyFont="1" applyBorder="1" applyAlignment="1" applyProtection="1">
      <alignment vertical="center"/>
    </xf>
    <xf numFmtId="0" fontId="22" fillId="0" borderId="216" xfId="0" applyFont="1" applyBorder="1" applyAlignment="1" applyProtection="1">
      <alignment vertical="center" wrapText="1"/>
    </xf>
    <xf numFmtId="6" fontId="22" fillId="0" borderId="216" xfId="0" applyNumberFormat="1" applyFont="1" applyFill="1" applyBorder="1" applyAlignment="1" applyProtection="1">
      <alignment vertical="center"/>
    </xf>
    <xf numFmtId="6" fontId="22" fillId="35" borderId="216" xfId="0" applyNumberFormat="1" applyFont="1" applyFill="1" applyBorder="1" applyAlignment="1" applyProtection="1">
      <alignment vertical="center"/>
    </xf>
    <xf numFmtId="0" fontId="22" fillId="0" borderId="0" xfId="0" applyFont="1" applyAlignment="1" applyProtection="1">
      <alignment vertical="center"/>
    </xf>
    <xf numFmtId="8" fontId="22" fillId="0" borderId="12" xfId="0" applyNumberFormat="1" applyFont="1" applyBorder="1" applyAlignment="1" applyProtection="1">
      <alignment vertical="center"/>
    </xf>
    <xf numFmtId="6" fontId="22" fillId="0" borderId="12" xfId="0" applyNumberFormat="1" applyFont="1" applyBorder="1" applyAlignment="1" applyProtection="1">
      <alignment vertical="center"/>
    </xf>
    <xf numFmtId="6" fontId="22" fillId="35" borderId="12" xfId="0" applyNumberFormat="1" applyFont="1" applyFill="1" applyBorder="1" applyAlignment="1" applyProtection="1">
      <alignment vertical="center"/>
    </xf>
    <xf numFmtId="6" fontId="22" fillId="0" borderId="12" xfId="0" applyNumberFormat="1" applyFont="1" applyFill="1" applyBorder="1" applyAlignment="1" applyProtection="1">
      <alignment vertical="center"/>
    </xf>
    <xf numFmtId="6" fontId="22" fillId="34" borderId="12" xfId="0" applyNumberFormat="1" applyFont="1" applyFill="1" applyBorder="1" applyAlignment="1" applyProtection="1">
      <alignment vertical="center"/>
    </xf>
    <xf numFmtId="0" fontId="22" fillId="0" borderId="0" xfId="0" applyFont="1" applyBorder="1" applyAlignment="1" applyProtection="1">
      <alignment vertical="center" wrapText="1"/>
    </xf>
    <xf numFmtId="165" fontId="27" fillId="31" borderId="14" xfId="28" applyNumberFormat="1" applyFont="1" applyFill="1" applyBorder="1" applyAlignment="1" applyProtection="1">
      <alignment horizontal="center"/>
    </xf>
    <xf numFmtId="0" fontId="0" fillId="31" borderId="14" xfId="0" applyFill="1" applyBorder="1" applyAlignment="1" applyProtection="1">
      <alignment horizontal="center"/>
    </xf>
    <xf numFmtId="0" fontId="0" fillId="31" borderId="42" xfId="0" applyFill="1" applyBorder="1" applyProtection="1"/>
    <xf numFmtId="0" fontId="0" fillId="31" borderId="14" xfId="0" applyFill="1" applyBorder="1" applyProtection="1"/>
    <xf numFmtId="0" fontId="37" fillId="31" borderId="14" xfId="0" applyFont="1" applyFill="1" applyBorder="1" applyAlignment="1" applyProtection="1">
      <alignment vertical="center"/>
    </xf>
    <xf numFmtId="0" fontId="37" fillId="31" borderId="14" xfId="0" applyFont="1" applyFill="1" applyBorder="1" applyAlignment="1" applyProtection="1">
      <alignment horizontal="center" vertical="center"/>
    </xf>
    <xf numFmtId="0" fontId="0" fillId="33" borderId="215" xfId="0" applyFill="1" applyBorder="1" applyProtection="1"/>
    <xf numFmtId="0" fontId="0" fillId="33" borderId="14" xfId="0" applyFill="1" applyBorder="1" applyProtection="1"/>
    <xf numFmtId="0" fontId="37" fillId="33" borderId="14" xfId="0" applyFont="1" applyFill="1" applyBorder="1" applyAlignment="1" applyProtection="1">
      <alignment vertical="center"/>
    </xf>
    <xf numFmtId="0" fontId="0" fillId="33" borderId="42" xfId="0" applyFill="1" applyBorder="1" applyProtection="1"/>
    <xf numFmtId="0" fontId="64" fillId="0" borderId="0" xfId="0" applyFont="1" applyBorder="1" applyAlignment="1" applyProtection="1">
      <alignment wrapText="1"/>
    </xf>
    <xf numFmtId="0" fontId="45" fillId="0" borderId="0" xfId="0" applyFont="1" applyAlignment="1" applyProtection="1">
      <alignment horizontal="right" vertical="top"/>
    </xf>
    <xf numFmtId="0" fontId="22" fillId="0" borderId="0" xfId="0" applyFont="1" applyBorder="1" applyAlignment="1" applyProtection="1">
      <alignment horizontal="left" vertical="top" wrapText="1"/>
    </xf>
    <xf numFmtId="6" fontId="21" fillId="0" borderId="0" xfId="0" applyNumberFormat="1" applyFont="1" applyFill="1" applyBorder="1" applyAlignment="1" applyProtection="1">
      <alignment horizontal="right"/>
    </xf>
    <xf numFmtId="165" fontId="21" fillId="0" borderId="0" xfId="0" applyNumberFormat="1" applyFont="1" applyFill="1" applyBorder="1" applyAlignment="1" applyProtection="1">
      <alignment horizontal="right"/>
    </xf>
    <xf numFmtId="0" fontId="31" fillId="35" borderId="333" xfId="64" applyFont="1" applyFill="1" applyBorder="1" applyAlignment="1" applyProtection="1">
      <alignment horizontal="center" vertical="center" wrapText="1"/>
    </xf>
    <xf numFmtId="0" fontId="2" fillId="0" borderId="0" xfId="47830" applyAlignment="1">
      <alignment horizontal="center" vertical="center"/>
    </xf>
    <xf numFmtId="0" fontId="2" fillId="0" borderId="0" xfId="47830"/>
    <xf numFmtId="0" fontId="46" fillId="0" borderId="333" xfId="45" applyFont="1" applyFill="1" applyBorder="1" applyAlignment="1">
      <alignment horizontal="center" vertical="center" wrapText="1"/>
    </xf>
    <xf numFmtId="0" fontId="19" fillId="0" borderId="269" xfId="64" applyFont="1" applyFill="1" applyBorder="1" applyAlignment="1" applyProtection="1">
      <alignment horizontal="center" vertical="center"/>
    </xf>
    <xf numFmtId="0" fontId="19" fillId="0" borderId="266" xfId="64" applyFont="1" applyFill="1" applyBorder="1" applyAlignment="1" applyProtection="1">
      <alignment horizontal="center" vertical="center"/>
    </xf>
    <xf numFmtId="38" fontId="19" fillId="0" borderId="265" xfId="252" applyNumberFormat="1" applyFont="1" applyBorder="1" applyAlignment="1" applyProtection="1">
      <alignment vertical="center"/>
    </xf>
    <xf numFmtId="5" fontId="19" fillId="0" borderId="265" xfId="64" applyNumberFormat="1" applyFont="1" applyFill="1" applyBorder="1" applyAlignment="1" applyProtection="1">
      <alignment vertical="center"/>
    </xf>
    <xf numFmtId="5" fontId="22" fillId="41" borderId="265" xfId="64" applyNumberFormat="1" applyFont="1" applyFill="1" applyBorder="1" applyAlignment="1" applyProtection="1">
      <alignment vertical="center"/>
    </xf>
    <xf numFmtId="0" fontId="19" fillId="0" borderId="28" xfId="64" applyFont="1" applyFill="1" applyBorder="1" applyAlignment="1" applyProtection="1">
      <alignment horizontal="center" vertical="center"/>
    </xf>
    <xf numFmtId="38" fontId="19" fillId="0" borderId="216" xfId="252" applyNumberFormat="1" applyFont="1" applyBorder="1" applyAlignment="1" applyProtection="1">
      <alignment vertical="center"/>
    </xf>
    <xf numFmtId="5" fontId="19" fillId="0" borderId="216" xfId="64" applyNumberFormat="1" applyFont="1" applyFill="1" applyBorder="1" applyAlignment="1" applyProtection="1">
      <alignment vertical="center"/>
    </xf>
    <xf numFmtId="5" fontId="22" fillId="41" borderId="216" xfId="64" applyNumberFormat="1" applyFont="1" applyFill="1" applyBorder="1" applyAlignment="1" applyProtection="1">
      <alignment vertical="center"/>
    </xf>
    <xf numFmtId="0" fontId="19" fillId="0" borderId="277" xfId="64" applyNumberFormat="1" applyFont="1" applyFill="1" applyBorder="1" applyAlignment="1" applyProtection="1">
      <alignment horizontal="center" vertical="center"/>
    </xf>
    <xf numFmtId="38" fontId="19" fillId="0" borderId="277" xfId="252" applyNumberFormat="1" applyFont="1" applyBorder="1" applyAlignment="1" applyProtection="1">
      <alignment vertical="center"/>
    </xf>
    <xf numFmtId="5" fontId="19" fillId="0" borderId="277" xfId="64" applyNumberFormat="1" applyFont="1" applyFill="1" applyBorder="1" applyAlignment="1" applyProtection="1">
      <alignment vertical="center"/>
    </xf>
    <xf numFmtId="5" fontId="22" fillId="41" borderId="277" xfId="64" applyNumberFormat="1" applyFont="1" applyFill="1" applyBorder="1" applyAlignment="1" applyProtection="1">
      <alignment vertical="center"/>
    </xf>
    <xf numFmtId="0" fontId="19" fillId="0" borderId="265" xfId="64" applyNumberFormat="1" applyFont="1" applyFill="1" applyBorder="1" applyAlignment="1" applyProtection="1">
      <alignment horizontal="center" vertical="center"/>
    </xf>
    <xf numFmtId="0" fontId="19" fillId="0" borderId="216" xfId="64" applyNumberFormat="1" applyFont="1" applyFill="1" applyBorder="1" applyAlignment="1" applyProtection="1">
      <alignment horizontal="center" vertical="center"/>
    </xf>
    <xf numFmtId="0" fontId="19" fillId="28" borderId="215" xfId="64" applyFont="1" applyFill="1" applyBorder="1" applyAlignment="1" applyProtection="1">
      <alignment horizontal="center" vertical="center"/>
    </xf>
    <xf numFmtId="0" fontId="19" fillId="36" borderId="218" xfId="64" applyFont="1" applyFill="1" applyBorder="1" applyAlignment="1" applyProtection="1">
      <alignment horizontal="center" vertical="center"/>
    </xf>
    <xf numFmtId="1" fontId="26" fillId="26" borderId="333" xfId="0" applyNumberFormat="1" applyFont="1" applyFill="1" applyBorder="1" applyAlignment="1" applyProtection="1">
      <alignment horizontal="center" vertical="center" wrapText="1"/>
    </xf>
    <xf numFmtId="5" fontId="24" fillId="32" borderId="296" xfId="0" applyNumberFormat="1" applyFont="1" applyFill="1" applyBorder="1" applyAlignment="1" applyProtection="1">
      <alignment horizontal="center" vertical="center"/>
    </xf>
    <xf numFmtId="5" fontId="24" fillId="32" borderId="297" xfId="0" applyNumberFormat="1" applyFont="1" applyFill="1" applyBorder="1" applyAlignment="1" applyProtection="1">
      <alignment horizontal="center" vertical="center"/>
    </xf>
    <xf numFmtId="3" fontId="19" fillId="0" borderId="46" xfId="53" applyNumberFormat="1" applyFont="1" applyFill="1" applyBorder="1" applyAlignment="1" applyProtection="1">
      <alignment horizontal="right"/>
    </xf>
    <xf numFmtId="165" fontId="31" fillId="0" borderId="343" xfId="54" applyNumberFormat="1" applyFont="1" applyFill="1" applyBorder="1" applyAlignment="1" applyProtection="1">
      <alignment horizontal="right"/>
    </xf>
    <xf numFmtId="6" fontId="31" fillId="0" borderId="343" xfId="54" applyNumberFormat="1" applyFont="1" applyFill="1" applyBorder="1" applyAlignment="1" applyProtection="1">
      <alignment horizontal="right"/>
    </xf>
    <xf numFmtId="6" fontId="31" fillId="0" borderId="340" xfId="54" applyNumberFormat="1" applyFont="1" applyFill="1" applyBorder="1" applyAlignment="1" applyProtection="1">
      <alignment horizontal="right"/>
    </xf>
    <xf numFmtId="6" fontId="31" fillId="0" borderId="344" xfId="54" applyNumberFormat="1" applyFont="1" applyFill="1" applyBorder="1" applyAlignment="1" applyProtection="1">
      <alignment horizontal="right"/>
    </xf>
    <xf numFmtId="6" fontId="22" fillId="0" borderId="341" xfId="53" applyNumberFormat="1" applyFont="1" applyFill="1" applyBorder="1" applyAlignment="1" applyProtection="1">
      <alignment horizontal="right"/>
    </xf>
    <xf numFmtId="170" fontId="31" fillId="0" borderId="342" xfId="54" applyNumberFormat="1" applyFont="1" applyFill="1" applyBorder="1" applyAlignment="1" applyProtection="1">
      <alignment horizontal="right"/>
    </xf>
    <xf numFmtId="6" fontId="19" fillId="0" borderId="265" xfId="53" applyNumberFormat="1" applyFont="1" applyFill="1" applyBorder="1" applyAlignment="1" applyProtection="1">
      <alignment horizontal="right"/>
    </xf>
    <xf numFmtId="6" fontId="19" fillId="0" borderId="38" xfId="53" applyNumberFormat="1" applyFont="1" applyFill="1" applyBorder="1" applyAlignment="1" applyProtection="1">
      <alignment horizontal="right"/>
    </xf>
    <xf numFmtId="38" fontId="19" fillId="0" borderId="265" xfId="53" applyNumberFormat="1" applyFont="1" applyFill="1" applyBorder="1" applyAlignment="1" applyProtection="1">
      <alignment horizontal="right"/>
    </xf>
    <xf numFmtId="38" fontId="19" fillId="0" borderId="38" xfId="53" applyNumberFormat="1" applyFont="1" applyFill="1" applyBorder="1" applyAlignment="1" applyProtection="1">
      <alignment horizontal="right"/>
    </xf>
    <xf numFmtId="6" fontId="19" fillId="32" borderId="265" xfId="54" applyNumberFormat="1" applyFont="1" applyFill="1" applyBorder="1" applyAlignment="1" applyProtection="1">
      <alignment horizontal="right"/>
    </xf>
    <xf numFmtId="6" fontId="19" fillId="0" borderId="265" xfId="54" applyNumberFormat="1" applyFont="1" applyFill="1" applyBorder="1" applyAlignment="1" applyProtection="1">
      <alignment horizontal="right"/>
    </xf>
    <xf numFmtId="6" fontId="22" fillId="0" borderId="351" xfId="53" applyNumberFormat="1" applyFont="1" applyFill="1" applyBorder="1" applyAlignment="1" applyProtection="1">
      <alignment horizontal="right"/>
    </xf>
    <xf numFmtId="3" fontId="21" fillId="0" borderId="265" xfId="0" applyNumberFormat="1" applyFont="1" applyBorder="1" applyAlignment="1" applyProtection="1">
      <alignment horizontal="center" vertical="center"/>
    </xf>
    <xf numFmtId="3" fontId="21" fillId="0" borderId="284" xfId="0" applyNumberFormat="1" applyFont="1" applyBorder="1" applyAlignment="1" applyProtection="1">
      <alignment vertical="center"/>
    </xf>
    <xf numFmtId="165" fontId="21" fillId="0" borderId="265" xfId="0" applyNumberFormat="1" applyFont="1" applyBorder="1" applyAlignment="1" applyProtection="1">
      <alignment vertical="center"/>
    </xf>
    <xf numFmtId="10" fontId="21" fillId="0" borderId="265" xfId="48" applyNumberFormat="1" applyFont="1" applyFill="1" applyBorder="1" applyAlignment="1" applyProtection="1">
      <alignment vertical="center"/>
    </xf>
    <xf numFmtId="6" fontId="21" fillId="0" borderId="265" xfId="32" applyNumberFormat="1" applyFont="1" applyFill="1" applyBorder="1" applyAlignment="1" applyProtection="1">
      <alignment vertical="center"/>
    </xf>
    <xf numFmtId="2" fontId="35" fillId="0" borderId="265" xfId="45" applyNumberFormat="1" applyFont="1" applyFill="1" applyBorder="1" applyAlignment="1" applyProtection="1">
      <alignment horizontal="right" vertical="center" wrapText="1"/>
    </xf>
    <xf numFmtId="165" fontId="35" fillId="0" borderId="265" xfId="45" applyNumberFormat="1" applyFont="1" applyFill="1" applyBorder="1" applyAlignment="1" applyProtection="1">
      <alignment horizontal="right" vertical="center" wrapText="1"/>
    </xf>
    <xf numFmtId="0" fontId="35" fillId="0" borderId="265" xfId="45" applyFont="1" applyFill="1" applyBorder="1" applyAlignment="1" applyProtection="1">
      <alignment horizontal="right" vertical="center" wrapText="1"/>
    </xf>
    <xf numFmtId="1" fontId="35" fillId="0" borderId="265" xfId="45" applyNumberFormat="1" applyFont="1" applyFill="1" applyBorder="1" applyAlignment="1" applyProtection="1">
      <alignment horizontal="right" vertical="center" wrapText="1"/>
    </xf>
    <xf numFmtId="2" fontId="21" fillId="0" borderId="265" xfId="0" applyNumberFormat="1" applyFont="1" applyBorder="1" applyAlignment="1" applyProtection="1">
      <alignment vertical="center"/>
    </xf>
    <xf numFmtId="4" fontId="21" fillId="0" borderId="265" xfId="28" applyNumberFormat="1" applyFont="1" applyBorder="1" applyAlignment="1" applyProtection="1">
      <alignment vertical="center"/>
    </xf>
    <xf numFmtId="4" fontId="21" fillId="0" borderId="284" xfId="28" applyNumberFormat="1" applyFont="1" applyBorder="1" applyAlignment="1" applyProtection="1">
      <alignment vertical="center"/>
    </xf>
    <xf numFmtId="40" fontId="21" fillId="0" borderId="265" xfId="0" applyNumberFormat="1" applyFont="1" applyFill="1" applyBorder="1" applyAlignment="1" applyProtection="1">
      <alignment vertical="center"/>
    </xf>
    <xf numFmtId="165" fontId="21" fillId="0" borderId="265" xfId="0" applyNumberFormat="1" applyFont="1" applyFill="1" applyBorder="1" applyAlignment="1" applyProtection="1">
      <alignment vertical="center"/>
    </xf>
    <xf numFmtId="10" fontId="21" fillId="0" borderId="265" xfId="0" applyNumberFormat="1" applyFont="1" applyFill="1" applyBorder="1" applyAlignment="1" applyProtection="1">
      <alignment vertical="center"/>
    </xf>
    <xf numFmtId="6" fontId="21" fillId="0" borderId="265" xfId="0" applyNumberFormat="1" applyFont="1" applyFill="1" applyBorder="1" applyAlignment="1" applyProtection="1">
      <alignment vertical="center"/>
    </xf>
    <xf numFmtId="167" fontId="21" fillId="0" borderId="265" xfId="48" applyNumberFormat="1" applyFont="1" applyFill="1" applyBorder="1" applyAlignment="1" applyProtection="1">
      <alignment vertical="center"/>
    </xf>
    <xf numFmtId="10" fontId="21" fillId="32" borderId="265" xfId="0" applyNumberFormat="1" applyFont="1" applyFill="1" applyBorder="1" applyAlignment="1" applyProtection="1">
      <alignment vertical="center"/>
    </xf>
    <xf numFmtId="165" fontId="21" fillId="32" borderId="265" xfId="0" applyNumberFormat="1" applyFont="1" applyFill="1" applyBorder="1" applyAlignment="1" applyProtection="1">
      <alignment vertical="center"/>
    </xf>
    <xf numFmtId="3" fontId="21" fillId="0" borderId="13" xfId="0" applyNumberFormat="1" applyFont="1" applyBorder="1" applyAlignment="1" applyProtection="1">
      <alignment horizontal="center" vertical="center"/>
    </xf>
    <xf numFmtId="3" fontId="21" fillId="0" borderId="19" xfId="0" applyNumberFormat="1" applyFont="1" applyBorder="1" applyAlignment="1" applyProtection="1">
      <alignment vertical="center"/>
    </xf>
    <xf numFmtId="165" fontId="21" fillId="0" borderId="13" xfId="0" applyNumberFormat="1" applyFont="1" applyBorder="1" applyAlignment="1" applyProtection="1">
      <alignment vertical="center"/>
    </xf>
    <xf numFmtId="10" fontId="21" fillId="0" borderId="13" xfId="48" applyNumberFormat="1" applyFont="1" applyFill="1" applyBorder="1" applyAlignment="1" applyProtection="1">
      <alignment vertical="center"/>
    </xf>
    <xf numFmtId="6" fontId="21" fillId="0" borderId="13" xfId="32" applyNumberFormat="1" applyFont="1" applyFill="1" applyBorder="1" applyAlignment="1" applyProtection="1">
      <alignment vertical="center"/>
    </xf>
    <xf numFmtId="2" fontId="35" fillId="0" borderId="13" xfId="45" applyNumberFormat="1" applyFont="1" applyFill="1" applyBorder="1" applyAlignment="1" applyProtection="1">
      <alignment horizontal="right" vertical="center" wrapText="1"/>
    </xf>
    <xf numFmtId="165" fontId="35" fillId="0" borderId="13" xfId="45" applyNumberFormat="1" applyFont="1" applyFill="1" applyBorder="1" applyAlignment="1" applyProtection="1">
      <alignment horizontal="right" vertical="center" wrapText="1"/>
    </xf>
    <xf numFmtId="0" fontId="35" fillId="0" borderId="13" xfId="45" applyFont="1" applyFill="1" applyBorder="1" applyAlignment="1" applyProtection="1">
      <alignment horizontal="right" vertical="center" wrapText="1"/>
    </xf>
    <xf numFmtId="2" fontId="21" fillId="0" borderId="13" xfId="0" applyNumberFormat="1" applyFont="1" applyBorder="1" applyAlignment="1" applyProtection="1">
      <alignment vertical="center"/>
    </xf>
    <xf numFmtId="4" fontId="21" fillId="0" borderId="13" xfId="28" applyNumberFormat="1" applyFont="1" applyBorder="1" applyAlignment="1" applyProtection="1">
      <alignment vertical="center"/>
    </xf>
    <xf numFmtId="4" fontId="21" fillId="0" borderId="19" xfId="28" applyNumberFormat="1" applyFont="1" applyBorder="1" applyAlignment="1" applyProtection="1">
      <alignment vertical="center"/>
    </xf>
    <xf numFmtId="40" fontId="21" fillId="0" borderId="13" xfId="0" applyNumberFormat="1" applyFont="1" applyFill="1" applyBorder="1" applyAlignment="1" applyProtection="1">
      <alignment vertical="center"/>
    </xf>
    <xf numFmtId="165" fontId="21" fillId="0" borderId="13" xfId="0" applyNumberFormat="1" applyFont="1" applyFill="1" applyBorder="1" applyAlignment="1" applyProtection="1">
      <alignment vertical="center"/>
    </xf>
    <xf numFmtId="10" fontId="21" fillId="0" borderId="13" xfId="0" applyNumberFormat="1" applyFont="1" applyFill="1" applyBorder="1" applyAlignment="1" applyProtection="1">
      <alignment vertical="center"/>
    </xf>
    <xf numFmtId="6" fontId="21" fillId="0" borderId="13" xfId="0" applyNumberFormat="1" applyFont="1" applyFill="1" applyBorder="1" applyAlignment="1" applyProtection="1">
      <alignment vertical="center"/>
    </xf>
    <xf numFmtId="167" fontId="21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1" fillId="0" borderId="11" xfId="0" applyNumberFormat="1" applyFont="1" applyFill="1" applyBorder="1" applyAlignment="1" applyProtection="1">
      <alignment horizontal="center" vertical="center"/>
    </xf>
    <xf numFmtId="3" fontId="21" fillId="0" borderId="18" xfId="0" applyNumberFormat="1" applyFont="1" applyFill="1" applyBorder="1" applyAlignment="1" applyProtection="1">
      <alignment vertical="center"/>
    </xf>
    <xf numFmtId="165" fontId="21" fillId="0" borderId="11" xfId="0" applyNumberFormat="1" applyFont="1" applyFill="1" applyBorder="1" applyAlignment="1" applyProtection="1">
      <alignment vertical="center"/>
    </xf>
    <xf numFmtId="165" fontId="21" fillId="0" borderId="18" xfId="0" applyNumberFormat="1" applyFont="1" applyFill="1" applyBorder="1" applyAlignment="1" applyProtection="1">
      <alignment vertical="center"/>
    </xf>
    <xf numFmtId="10" fontId="21" fillId="0" borderId="18" xfId="48" applyNumberFormat="1" applyFont="1" applyFill="1" applyBorder="1" applyAlignment="1" applyProtection="1">
      <alignment vertical="center"/>
    </xf>
    <xf numFmtId="6" fontId="21" fillId="0" borderId="11" xfId="32" applyNumberFormat="1" applyFont="1" applyFill="1" applyBorder="1" applyAlignment="1" applyProtection="1">
      <alignment vertical="center"/>
    </xf>
    <xf numFmtId="2" fontId="21" fillId="0" borderId="11" xfId="0" applyNumberFormat="1" applyFont="1" applyFill="1" applyBorder="1" applyAlignment="1" applyProtection="1">
      <alignment vertical="center"/>
    </xf>
    <xf numFmtId="1" fontId="21" fillId="0" borderId="11" xfId="0" applyNumberFormat="1" applyFont="1" applyFill="1" applyBorder="1" applyAlignment="1" applyProtection="1">
      <alignment vertical="center"/>
    </xf>
    <xf numFmtId="3" fontId="21" fillId="0" borderId="11" xfId="0" applyNumberFormat="1" applyFont="1" applyFill="1" applyBorder="1" applyAlignment="1" applyProtection="1">
      <alignment vertical="center"/>
    </xf>
    <xf numFmtId="165" fontId="21" fillId="30" borderId="11" xfId="0" applyNumberFormat="1" applyFont="1" applyFill="1" applyBorder="1" applyAlignment="1" applyProtection="1">
      <alignment vertical="center"/>
    </xf>
    <xf numFmtId="4" fontId="21" fillId="30" borderId="11" xfId="28" applyNumberFormat="1" applyFont="1" applyFill="1" applyBorder="1" applyAlignment="1" applyProtection="1">
      <alignment vertical="center"/>
    </xf>
    <xf numFmtId="4" fontId="21" fillId="30" borderId="18" xfId="28" applyNumberFormat="1" applyFont="1" applyFill="1" applyBorder="1" applyAlignment="1" applyProtection="1">
      <alignment vertical="center"/>
    </xf>
    <xf numFmtId="40" fontId="21" fillId="30" borderId="11" xfId="0" applyNumberFormat="1" applyFont="1" applyFill="1" applyBorder="1" applyAlignment="1" applyProtection="1">
      <alignment vertical="center"/>
    </xf>
    <xf numFmtId="10" fontId="21" fillId="0" borderId="11" xfId="0" applyNumberFormat="1" applyFont="1" applyFill="1" applyBorder="1" applyAlignment="1" applyProtection="1">
      <alignment vertical="center"/>
    </xf>
    <xf numFmtId="6" fontId="21" fillId="0" borderId="11" xfId="0" applyNumberFormat="1" applyFont="1" applyFill="1" applyBorder="1" applyAlignment="1" applyProtection="1">
      <alignment vertical="center"/>
    </xf>
    <xf numFmtId="167" fontId="21" fillId="0" borderId="11" xfId="48" applyNumberFormat="1" applyFont="1" applyFill="1" applyBorder="1" applyAlignment="1" applyProtection="1">
      <alignment vertical="center"/>
    </xf>
    <xf numFmtId="10" fontId="21" fillId="0" borderId="11" xfId="48" applyNumberFormat="1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vertical="center"/>
    </xf>
    <xf numFmtId="0" fontId="22" fillId="0" borderId="238" xfId="0" applyFont="1" applyFill="1" applyBorder="1" applyAlignment="1" applyProtection="1">
      <alignment horizontal="center"/>
    </xf>
    <xf numFmtId="6" fontId="22" fillId="0" borderId="12" xfId="28" applyNumberFormat="1" applyFont="1" applyFill="1" applyBorder="1" applyProtection="1"/>
    <xf numFmtId="5" fontId="67" fillId="0" borderId="12" xfId="0" applyNumberFormat="1" applyFont="1" applyFill="1" applyBorder="1" applyProtection="1"/>
    <xf numFmtId="164" fontId="67" fillId="0" borderId="12" xfId="28" applyNumberFormat="1" applyFont="1" applyFill="1" applyBorder="1" applyProtection="1"/>
    <xf numFmtId="5" fontId="22" fillId="0" borderId="12" xfId="0" applyNumberFormat="1" applyFont="1" applyFill="1" applyBorder="1" applyProtection="1"/>
    <xf numFmtId="38" fontId="19" fillId="0" borderId="265" xfId="28" applyNumberFormat="1" applyFont="1" applyFill="1" applyBorder="1" applyProtection="1"/>
    <xf numFmtId="38" fontId="19" fillId="0" borderId="38" xfId="28" applyNumberFormat="1" applyFont="1" applyFill="1" applyBorder="1" applyProtection="1"/>
    <xf numFmtId="38" fontId="19" fillId="0" borderId="56" xfId="28" applyNumberFormat="1" applyFont="1" applyFill="1" applyBorder="1" applyProtection="1"/>
    <xf numFmtId="38" fontId="22" fillId="0" borderId="12" xfId="28" applyNumberFormat="1" applyFont="1" applyFill="1" applyBorder="1" applyProtection="1"/>
    <xf numFmtId="0" fontId="79" fillId="0" borderId="0" xfId="47822" applyFont="1" applyProtection="1"/>
    <xf numFmtId="3" fontId="31" fillId="0" borderId="342" xfId="54" applyNumberFormat="1" applyFont="1" applyFill="1" applyBorder="1" applyAlignment="1" applyProtection="1">
      <alignment horizontal="right"/>
    </xf>
    <xf numFmtId="0" fontId="22" fillId="24" borderId="238" xfId="64" applyFont="1" applyFill="1" applyBorder="1" applyAlignment="1" applyProtection="1">
      <alignment horizontal="left" vertical="center"/>
    </xf>
    <xf numFmtId="38" fontId="22" fillId="0" borderId="12" xfId="28" applyNumberFormat="1" applyFont="1" applyFill="1" applyBorder="1" applyAlignment="1" applyProtection="1">
      <alignment vertical="center"/>
    </xf>
    <xf numFmtId="5" fontId="22" fillId="34" borderId="12" xfId="252" applyNumberFormat="1" applyFont="1" applyFill="1" applyBorder="1" applyAlignment="1" applyProtection="1">
      <alignment vertical="center"/>
    </xf>
    <xf numFmtId="5" fontId="22" fillId="35" borderId="12" xfId="64" applyNumberFormat="1" applyFont="1" applyFill="1" applyBorder="1" applyAlignment="1" applyProtection="1">
      <alignment vertical="center"/>
    </xf>
    <xf numFmtId="5" fontId="22" fillId="39" borderId="12" xfId="64" applyNumberFormat="1" applyFont="1" applyFill="1" applyBorder="1" applyAlignment="1" applyProtection="1">
      <alignment vertical="center"/>
    </xf>
    <xf numFmtId="5" fontId="22" fillId="0" borderId="12" xfId="64" applyNumberFormat="1" applyFont="1" applyFill="1" applyBorder="1" applyAlignment="1" applyProtection="1">
      <alignment vertical="center"/>
    </xf>
    <xf numFmtId="5" fontId="22" fillId="41" borderId="12" xfId="64" applyNumberFormat="1" applyFont="1" applyFill="1" applyBorder="1" applyAlignment="1" applyProtection="1">
      <alignment vertical="center"/>
    </xf>
    <xf numFmtId="0" fontId="22" fillId="28" borderId="42" xfId="64" applyFont="1" applyFill="1" applyBorder="1" applyAlignment="1" applyProtection="1">
      <alignment vertical="center"/>
    </xf>
    <xf numFmtId="38" fontId="22" fillId="28" borderId="42" xfId="64" applyNumberFormat="1" applyFont="1" applyFill="1" applyBorder="1" applyAlignment="1" applyProtection="1">
      <alignment horizontal="left" vertical="center"/>
    </xf>
    <xf numFmtId="0" fontId="22" fillId="28" borderId="42" xfId="64" applyFont="1" applyFill="1" applyBorder="1" applyAlignment="1" applyProtection="1">
      <alignment horizontal="left" vertical="center"/>
    </xf>
    <xf numFmtId="0" fontId="19" fillId="28" borderId="42" xfId="64" applyFont="1" applyFill="1" applyBorder="1" applyAlignment="1" applyProtection="1">
      <alignment horizontal="left" vertical="center"/>
    </xf>
    <xf numFmtId="0" fontId="22" fillId="36" borderId="219" xfId="64" applyFont="1" applyFill="1" applyBorder="1" applyAlignment="1" applyProtection="1">
      <alignment horizontal="left" vertical="center"/>
    </xf>
    <xf numFmtId="0" fontId="22" fillId="28" borderId="332" xfId="64" applyFont="1" applyFill="1" applyBorder="1" applyAlignment="1" applyProtection="1">
      <alignment horizontal="left" vertical="center"/>
    </xf>
    <xf numFmtId="6" fontId="22" fillId="28" borderId="42" xfId="64" applyNumberFormat="1" applyFont="1" applyFill="1" applyBorder="1" applyAlignment="1" applyProtection="1">
      <alignment horizontal="left" vertical="center"/>
    </xf>
    <xf numFmtId="6" fontId="19" fillId="28" borderId="42" xfId="64" applyNumberFormat="1" applyFont="1" applyFill="1" applyBorder="1" applyAlignment="1" applyProtection="1">
      <alignment horizontal="left" vertical="center"/>
    </xf>
    <xf numFmtId="38" fontId="19" fillId="28" borderId="42" xfId="64" applyNumberFormat="1" applyFont="1" applyFill="1" applyBorder="1" applyAlignment="1" applyProtection="1">
      <alignment horizontal="left" vertical="center"/>
    </xf>
    <xf numFmtId="5" fontId="19" fillId="34" borderId="265" xfId="64" applyNumberFormat="1" applyFont="1" applyFill="1" applyBorder="1" applyAlignment="1" applyProtection="1">
      <alignment vertical="center"/>
    </xf>
    <xf numFmtId="5" fontId="19" fillId="35" borderId="265" xfId="64" applyNumberFormat="1" applyFont="1" applyFill="1" applyBorder="1" applyAlignment="1" applyProtection="1">
      <alignment vertical="center"/>
    </xf>
    <xf numFmtId="5" fontId="19" fillId="39" borderId="265" xfId="64" applyNumberFormat="1" applyFont="1" applyFill="1" applyBorder="1" applyAlignment="1" applyProtection="1">
      <alignment vertical="center"/>
    </xf>
    <xf numFmtId="5" fontId="19" fillId="34" borderId="216" xfId="64" applyNumberFormat="1" applyFont="1" applyFill="1" applyBorder="1" applyAlignment="1" applyProtection="1">
      <alignment vertical="center"/>
    </xf>
    <xf numFmtId="5" fontId="19" fillId="35" borderId="216" xfId="64" applyNumberFormat="1" applyFont="1" applyFill="1" applyBorder="1" applyAlignment="1" applyProtection="1">
      <alignment vertical="center"/>
    </xf>
    <xf numFmtId="5" fontId="19" fillId="39" borderId="216" xfId="64" applyNumberFormat="1" applyFont="1" applyFill="1" applyBorder="1" applyAlignment="1" applyProtection="1">
      <alignment vertical="center"/>
    </xf>
    <xf numFmtId="6" fontId="19" fillId="34" borderId="277" xfId="252" applyNumberFormat="1" applyFont="1" applyFill="1" applyBorder="1" applyAlignment="1" applyProtection="1">
      <alignment vertical="center"/>
    </xf>
    <xf numFmtId="5" fontId="19" fillId="35" borderId="277" xfId="64" applyNumberFormat="1" applyFont="1" applyFill="1" applyBorder="1" applyAlignment="1" applyProtection="1">
      <alignment vertical="center"/>
    </xf>
    <xf numFmtId="5" fontId="19" fillId="39" borderId="277" xfId="64" applyNumberFormat="1" applyFont="1" applyFill="1" applyBorder="1" applyAlignment="1" applyProtection="1">
      <alignment vertical="center"/>
    </xf>
    <xf numFmtId="6" fontId="19" fillId="34" borderId="265" xfId="252" applyNumberFormat="1" applyFont="1" applyFill="1" applyBorder="1" applyAlignment="1" applyProtection="1">
      <alignment vertical="center"/>
    </xf>
    <xf numFmtId="6" fontId="19" fillId="34" borderId="216" xfId="252" applyNumberFormat="1" applyFont="1" applyFill="1" applyBorder="1" applyAlignment="1" applyProtection="1">
      <alignment vertical="center"/>
    </xf>
    <xf numFmtId="0" fontId="22" fillId="0" borderId="0" xfId="64" applyFont="1" applyProtection="1"/>
    <xf numFmtId="5" fontId="22" fillId="43" borderId="12" xfId="64" applyNumberFormat="1" applyFont="1" applyFill="1" applyBorder="1" applyAlignment="1" applyProtection="1">
      <alignment vertical="center"/>
    </xf>
    <xf numFmtId="5" fontId="19" fillId="43" borderId="265" xfId="64" applyNumberFormat="1" applyFont="1" applyFill="1" applyBorder="1" applyAlignment="1" applyProtection="1">
      <alignment vertical="center"/>
    </xf>
    <xf numFmtId="5" fontId="19" fillId="43" borderId="216" xfId="64" applyNumberFormat="1" applyFont="1" applyFill="1" applyBorder="1" applyAlignment="1" applyProtection="1">
      <alignment vertical="center"/>
    </xf>
    <xf numFmtId="5" fontId="19" fillId="43" borderId="277" xfId="64" applyNumberFormat="1" applyFont="1" applyFill="1" applyBorder="1" applyAlignment="1" applyProtection="1">
      <alignment vertical="center"/>
    </xf>
    <xf numFmtId="3" fontId="22" fillId="32" borderId="43" xfId="54" applyNumberFormat="1" applyFont="1" applyFill="1" applyBorder="1" applyAlignment="1" applyProtection="1">
      <alignment horizontal="right"/>
    </xf>
    <xf numFmtId="165" fontId="22" fillId="0" borderId="44" xfId="54" applyNumberFormat="1" applyFont="1" applyFill="1" applyBorder="1" applyAlignment="1" applyProtection="1">
      <alignment horizontal="right"/>
    </xf>
    <xf numFmtId="165" fontId="22" fillId="32" borderId="44" xfId="54" applyNumberFormat="1" applyFont="1" applyFill="1" applyBorder="1" applyAlignment="1" applyProtection="1">
      <alignment horizontal="right"/>
    </xf>
    <xf numFmtId="6" fontId="22" fillId="0" borderId="63" xfId="54" applyNumberFormat="1" applyFont="1" applyFill="1" applyBorder="1" applyAlignment="1" applyProtection="1">
      <alignment horizontal="right"/>
    </xf>
    <xf numFmtId="165" fontId="22" fillId="35" borderId="63" xfId="54" applyNumberFormat="1" applyFont="1" applyFill="1" applyBorder="1" applyAlignment="1" applyProtection="1">
      <alignment horizontal="right"/>
    </xf>
    <xf numFmtId="6" fontId="22" fillId="0" borderId="44" xfId="54" applyNumberFormat="1" applyFont="1" applyFill="1" applyBorder="1" applyAlignment="1" applyProtection="1">
      <alignment horizontal="right"/>
    </xf>
    <xf numFmtId="6" fontId="22" fillId="0" borderId="76" xfId="54" applyNumberFormat="1" applyFont="1" applyFill="1" applyBorder="1" applyAlignment="1" applyProtection="1">
      <alignment horizontal="right"/>
    </xf>
    <xf numFmtId="6" fontId="22" fillId="46" borderId="43" xfId="54" applyNumberFormat="1" applyFont="1" applyFill="1" applyBorder="1" applyAlignment="1" applyProtection="1">
      <alignment horizontal="right"/>
    </xf>
    <xf numFmtId="6" fontId="22" fillId="0" borderId="43" xfId="54" applyNumberFormat="1" applyFont="1" applyFill="1" applyBorder="1" applyAlignment="1" applyProtection="1">
      <alignment horizontal="right"/>
    </xf>
    <xf numFmtId="165" fontId="22" fillId="35" borderId="127" xfId="54" applyNumberFormat="1" applyFont="1" applyFill="1" applyBorder="1" applyAlignment="1" applyProtection="1">
      <alignment horizontal="right"/>
    </xf>
    <xf numFmtId="6" fontId="22" fillId="0" borderId="351" xfId="54" applyNumberFormat="1" applyFont="1" applyFill="1" applyBorder="1" applyAlignment="1" applyProtection="1">
      <alignment horizontal="right"/>
    </xf>
    <xf numFmtId="38" fontId="22" fillId="32" borderId="351" xfId="54" applyNumberFormat="1" applyFont="1" applyFill="1" applyBorder="1" applyAlignment="1" applyProtection="1">
      <alignment horizontal="right"/>
    </xf>
    <xf numFmtId="6" fontId="22" fillId="35" borderId="351" xfId="54" applyNumberFormat="1" applyFont="1" applyFill="1" applyBorder="1" applyAlignment="1" applyProtection="1">
      <alignment horizontal="right"/>
    </xf>
    <xf numFmtId="170" fontId="22" fillId="32" borderId="43" xfId="54" applyNumberFormat="1" applyFont="1" applyFill="1" applyBorder="1" applyAlignment="1" applyProtection="1">
      <alignment horizontal="right"/>
    </xf>
    <xf numFmtId="6" fontId="22" fillId="32" borderId="228" xfId="54" applyNumberFormat="1" applyFont="1" applyFill="1" applyBorder="1" applyAlignment="1" applyProtection="1">
      <alignment horizontal="right"/>
    </xf>
    <xf numFmtId="6" fontId="22" fillId="0" borderId="258" xfId="54" applyNumberFormat="1" applyFont="1" applyFill="1" applyBorder="1" applyAlignment="1" applyProtection="1">
      <alignment horizontal="right"/>
    </xf>
    <xf numFmtId="6" fontId="22" fillId="35" borderId="63" xfId="54" applyNumberFormat="1" applyFont="1" applyFill="1" applyBorder="1" applyAlignment="1" applyProtection="1">
      <alignment horizontal="right"/>
    </xf>
    <xf numFmtId="6" fontId="22" fillId="0" borderId="228" xfId="54" applyNumberFormat="1" applyFont="1" applyFill="1" applyBorder="1" applyAlignment="1" applyProtection="1">
      <alignment horizontal="right"/>
    </xf>
    <xf numFmtId="6" fontId="22" fillId="0" borderId="234" xfId="54" applyNumberFormat="1" applyFont="1" applyFill="1" applyBorder="1" applyAlignment="1" applyProtection="1">
      <alignment horizontal="right"/>
    </xf>
    <xf numFmtId="0" fontId="19" fillId="0" borderId="333" xfId="0" applyFont="1" applyBorder="1" applyAlignment="1" applyProtection="1">
      <alignment horizontal="right" vertical="center"/>
    </xf>
    <xf numFmtId="0" fontId="22" fillId="0" borderId="333" xfId="0" applyFont="1" applyBorder="1" applyAlignment="1" applyProtection="1">
      <alignment horizontal="right" vertical="center"/>
    </xf>
    <xf numFmtId="5" fontId="22" fillId="0" borderId="333" xfId="32" applyNumberFormat="1" applyFont="1" applyBorder="1" applyAlignment="1" applyProtection="1">
      <alignment horizontal="right" vertical="center"/>
    </xf>
    <xf numFmtId="10" fontId="22" fillId="32" borderId="333" xfId="48" applyNumberFormat="1" applyFont="1" applyFill="1" applyBorder="1" applyAlignment="1" applyProtection="1">
      <alignment horizontal="right" vertical="center"/>
    </xf>
    <xf numFmtId="6" fontId="22" fillId="32" borderId="333" xfId="32" applyNumberFormat="1" applyFont="1" applyFill="1" applyBorder="1" applyAlignment="1" applyProtection="1">
      <alignment horizontal="right" vertical="center"/>
    </xf>
    <xf numFmtId="0" fontId="22" fillId="0" borderId="333" xfId="0" applyFont="1" applyFill="1" applyBorder="1" applyAlignment="1" applyProtection="1">
      <alignment horizontal="right" vertical="center"/>
    </xf>
    <xf numFmtId="5" fontId="22" fillId="0" borderId="333" xfId="32" applyNumberFormat="1" applyFont="1" applyFill="1" applyBorder="1" applyAlignment="1" applyProtection="1">
      <alignment horizontal="right" vertical="center"/>
    </xf>
    <xf numFmtId="43" fontId="22" fillId="0" borderId="333" xfId="28" applyNumberFormat="1" applyFont="1" applyBorder="1" applyAlignment="1" applyProtection="1">
      <alignment horizontal="right" vertical="center"/>
    </xf>
    <xf numFmtId="43" fontId="22" fillId="0" borderId="333" xfId="28" applyFont="1" applyBorder="1" applyAlignment="1" applyProtection="1">
      <alignment horizontal="right" vertical="center"/>
    </xf>
    <xf numFmtId="10" fontId="22" fillId="0" borderId="333" xfId="32" applyNumberFormat="1" applyFont="1" applyFill="1" applyBorder="1" applyAlignment="1" applyProtection="1">
      <alignment horizontal="right" vertical="center"/>
    </xf>
    <xf numFmtId="6" fontId="22" fillId="0" borderId="333" xfId="32" applyNumberFormat="1" applyFont="1" applyBorder="1" applyAlignment="1" applyProtection="1">
      <alignment horizontal="right" vertical="center"/>
    </xf>
    <xf numFmtId="10" fontId="22" fillId="0" borderId="333" xfId="0" applyNumberFormat="1" applyFont="1" applyBorder="1" applyAlignment="1" applyProtection="1">
      <alignment horizontal="right" vertical="center"/>
    </xf>
    <xf numFmtId="0" fontId="19" fillId="0" borderId="0" xfId="0" applyFont="1" applyAlignment="1" applyProtection="1">
      <alignment horizontal="right" vertical="center"/>
    </xf>
    <xf numFmtId="0" fontId="45" fillId="0" borderId="0" xfId="0" applyFont="1" applyAlignment="1" applyProtection="1">
      <alignment horizontal="center" vertical="top"/>
    </xf>
    <xf numFmtId="0" fontId="22" fillId="0" borderId="333" xfId="0" applyFont="1" applyBorder="1" applyAlignment="1" applyProtection="1">
      <alignment horizontal="left" vertical="center"/>
    </xf>
    <xf numFmtId="0" fontId="31" fillId="43" borderId="334" xfId="64" applyFont="1" applyFill="1" applyBorder="1" applyAlignment="1" applyProtection="1">
      <alignment horizontal="center" vertical="center" wrapText="1"/>
    </xf>
    <xf numFmtId="38" fontId="19" fillId="32" borderId="270" xfId="54" applyNumberFormat="1" applyFont="1" applyFill="1" applyBorder="1" applyAlignment="1" applyProtection="1">
      <alignment horizontal="right"/>
    </xf>
    <xf numFmtId="38" fontId="19" fillId="32" borderId="267" xfId="54" applyNumberFormat="1" applyFont="1" applyFill="1" applyBorder="1" applyAlignment="1" applyProtection="1">
      <alignment horizontal="right"/>
    </xf>
    <xf numFmtId="38" fontId="19" fillId="32" borderId="249" xfId="54" applyNumberFormat="1" applyFont="1" applyFill="1" applyBorder="1" applyAlignment="1" applyProtection="1">
      <alignment horizontal="right"/>
    </xf>
    <xf numFmtId="6" fontId="22" fillId="32" borderId="351" xfId="54" applyNumberFormat="1" applyFont="1" applyFill="1" applyBorder="1" applyAlignment="1" applyProtection="1">
      <alignment horizontal="right"/>
    </xf>
    <xf numFmtId="6" fontId="19" fillId="0" borderId="0" xfId="0" applyNumberFormat="1" applyFont="1" applyProtection="1"/>
    <xf numFmtId="1" fontId="26" fillId="26" borderId="333" xfId="64" quotePrefix="1" applyNumberFormat="1" applyFont="1" applyFill="1" applyBorder="1" applyAlignment="1" applyProtection="1">
      <alignment horizontal="center"/>
    </xf>
    <xf numFmtId="0" fontId="31" fillId="34" borderId="334" xfId="252" applyFont="1" applyFill="1" applyBorder="1" applyAlignment="1" applyProtection="1">
      <alignment horizontal="center" vertical="center" wrapText="1"/>
    </xf>
    <xf numFmtId="165" fontId="80" fillId="49" borderId="333" xfId="252" applyNumberFormat="1" applyFont="1" applyFill="1" applyBorder="1" applyAlignment="1" applyProtection="1">
      <alignment horizontal="center" vertical="center" wrapText="1"/>
    </xf>
    <xf numFmtId="1" fontId="22" fillId="26" borderId="333" xfId="64" applyNumberFormat="1" applyFont="1" applyFill="1" applyBorder="1" applyProtection="1"/>
    <xf numFmtId="0" fontId="19" fillId="0" borderId="271" xfId="64" applyFont="1" applyFill="1" applyBorder="1" applyAlignment="1" applyProtection="1">
      <alignment vertical="center"/>
    </xf>
    <xf numFmtId="0" fontId="19" fillId="0" borderId="268" xfId="64" applyFont="1" applyFill="1" applyBorder="1" applyAlignment="1" applyProtection="1">
      <alignment vertical="center"/>
    </xf>
    <xf numFmtId="0" fontId="19" fillId="0" borderId="217" xfId="64" applyFont="1" applyFill="1" applyBorder="1" applyAlignment="1" applyProtection="1">
      <alignment vertical="center"/>
    </xf>
    <xf numFmtId="3" fontId="19" fillId="0" borderId="277" xfId="64" applyNumberFormat="1" applyFont="1" applyFill="1" applyBorder="1" applyAlignment="1" applyProtection="1">
      <alignment horizontal="left" vertical="center"/>
    </xf>
    <xf numFmtId="0" fontId="19" fillId="28" borderId="335" xfId="64" applyFont="1" applyFill="1" applyBorder="1" applyAlignment="1" applyProtection="1">
      <alignment horizontal="center" vertical="center"/>
    </xf>
    <xf numFmtId="38" fontId="22" fillId="28" borderId="216" xfId="64" applyNumberFormat="1" applyFont="1" applyFill="1" applyBorder="1" applyAlignment="1" applyProtection="1">
      <alignment horizontal="left" vertical="center"/>
    </xf>
    <xf numFmtId="1" fontId="19" fillId="26" borderId="333" xfId="64" applyNumberFormat="1" applyFont="1" applyFill="1" applyBorder="1" applyAlignment="1" applyProtection="1">
      <alignment horizontal="center"/>
    </xf>
    <xf numFmtId="0" fontId="22" fillId="0" borderId="352" xfId="64" applyFont="1" applyFill="1" applyBorder="1" applyAlignment="1" applyProtection="1">
      <alignment horizontal="center" vertical="center"/>
    </xf>
    <xf numFmtId="6" fontId="22" fillId="28" borderId="216" xfId="64" applyNumberFormat="1" applyFont="1" applyFill="1" applyBorder="1" applyAlignment="1" applyProtection="1">
      <alignment horizontal="left" vertical="center"/>
    </xf>
    <xf numFmtId="0" fontId="31" fillId="46" borderId="334" xfId="64" applyFont="1" applyFill="1" applyBorder="1" applyAlignment="1" applyProtection="1">
      <alignment horizontal="center" vertical="center" wrapText="1"/>
    </xf>
    <xf numFmtId="165" fontId="80" fillId="33" borderId="333" xfId="64" applyNumberFormat="1" applyFont="1" applyFill="1" applyBorder="1" applyAlignment="1" applyProtection="1">
      <alignment horizontal="center" vertical="center" wrapText="1"/>
    </xf>
    <xf numFmtId="38" fontId="19" fillId="28" borderId="216" xfId="64" applyNumberFormat="1" applyFont="1" applyFill="1" applyBorder="1" applyAlignment="1" applyProtection="1">
      <alignment horizontal="left" vertical="center"/>
    </xf>
    <xf numFmtId="6" fontId="31" fillId="31" borderId="333" xfId="64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6" fontId="80" fillId="25" borderId="221" xfId="0" applyNumberFormat="1" applyFont="1" applyFill="1" applyBorder="1" applyAlignment="1" applyProtection="1">
      <alignment horizontal="center" wrapText="1"/>
    </xf>
    <xf numFmtId="8" fontId="80" fillId="25" borderId="221" xfId="0" applyNumberFormat="1" applyFont="1" applyFill="1" applyBorder="1" applyAlignment="1" applyProtection="1">
      <alignment horizontal="center" wrapText="1"/>
    </xf>
    <xf numFmtId="0" fontId="44" fillId="0" borderId="0" xfId="0" applyFont="1" applyProtection="1"/>
    <xf numFmtId="0" fontId="80" fillId="25" borderId="10" xfId="0" applyFont="1" applyFill="1" applyBorder="1" applyAlignment="1" applyProtection="1">
      <alignment horizontal="center" vertical="center" wrapText="1"/>
    </xf>
    <xf numFmtId="6" fontId="22" fillId="0" borderId="356" xfId="54" applyNumberFormat="1" applyFont="1" applyFill="1" applyBorder="1" applyAlignment="1" applyProtection="1">
      <alignment horizontal="right"/>
    </xf>
    <xf numFmtId="38" fontId="19" fillId="32" borderId="216" xfId="0" applyNumberFormat="1" applyFont="1" applyFill="1" applyBorder="1" applyAlignment="1" applyProtection="1">
      <alignment vertical="center" wrapText="1"/>
    </xf>
    <xf numFmtId="6" fontId="19" fillId="36" borderId="264" xfId="0" applyNumberFormat="1" applyFont="1" applyFill="1" applyBorder="1" applyAlignment="1" applyProtection="1">
      <alignment vertical="center"/>
    </xf>
    <xf numFmtId="1" fontId="67" fillId="26" borderId="333" xfId="53" applyNumberFormat="1" applyFont="1" applyFill="1" applyBorder="1" applyAlignment="1" applyProtection="1">
      <alignment horizontal="center"/>
    </xf>
    <xf numFmtId="6" fontId="22" fillId="32" borderId="258" xfId="54" applyNumberFormat="1" applyFont="1" applyFill="1" applyBorder="1" applyAlignment="1" applyProtection="1">
      <alignment horizontal="right"/>
    </xf>
    <xf numFmtId="1" fontId="19" fillId="26" borderId="216" xfId="53" applyNumberFormat="1" applyFont="1" applyFill="1" applyBorder="1" applyAlignment="1" applyProtection="1">
      <alignment horizontal="center"/>
    </xf>
    <xf numFmtId="1" fontId="22" fillId="26" borderId="216" xfId="53" applyNumberFormat="1" applyFont="1" applyFill="1" applyBorder="1" applyAlignment="1" applyProtection="1">
      <alignment horizontal="center"/>
    </xf>
    <xf numFmtId="1" fontId="26" fillId="26" borderId="216" xfId="53" quotePrefix="1" applyNumberFormat="1" applyFont="1" applyFill="1" applyBorder="1" applyAlignment="1" applyProtection="1">
      <alignment horizontal="center"/>
    </xf>
    <xf numFmtId="1" fontId="33" fillId="26" borderId="333" xfId="53" applyNumberFormat="1" applyFont="1" applyFill="1" applyBorder="1" applyAlignment="1" applyProtection="1">
      <alignment horizontal="center"/>
    </xf>
    <xf numFmtId="38" fontId="19" fillId="0" borderId="270" xfId="54" applyNumberFormat="1" applyFont="1" applyFill="1" applyBorder="1" applyAlignment="1" applyProtection="1">
      <alignment horizontal="right"/>
    </xf>
    <xf numFmtId="38" fontId="19" fillId="0" borderId="267" xfId="54" applyNumberFormat="1" applyFont="1" applyFill="1" applyBorder="1" applyAlignment="1" applyProtection="1">
      <alignment horizontal="right"/>
    </xf>
    <xf numFmtId="38" fontId="19" fillId="0" borderId="249" xfId="54" applyNumberFormat="1" applyFont="1" applyFill="1" applyBorder="1" applyAlignment="1" applyProtection="1">
      <alignment horizontal="right"/>
    </xf>
    <xf numFmtId="38" fontId="22" fillId="32" borderId="357" xfId="54" applyNumberFormat="1" applyFont="1" applyFill="1" applyBorder="1" applyAlignment="1" applyProtection="1">
      <alignment horizontal="right"/>
    </xf>
    <xf numFmtId="6" fontId="22" fillId="35" borderId="258" xfId="54" applyNumberFormat="1" applyFont="1" applyFill="1" applyBorder="1" applyAlignment="1" applyProtection="1">
      <alignment horizontal="right"/>
    </xf>
    <xf numFmtId="6" fontId="22" fillId="34" borderId="258" xfId="54" applyNumberFormat="1" applyFont="1" applyFill="1" applyBorder="1" applyAlignment="1" applyProtection="1">
      <alignment horizontal="right"/>
    </xf>
    <xf numFmtId="6" fontId="22" fillId="0" borderId="354" xfId="53" applyNumberFormat="1" applyFont="1" applyFill="1" applyBorder="1" applyAlignment="1" applyProtection="1">
      <alignment horizontal="right"/>
    </xf>
    <xf numFmtId="6" fontId="22" fillId="46" borderId="357" xfId="54" applyNumberFormat="1" applyFont="1" applyFill="1" applyBorder="1" applyAlignment="1" applyProtection="1">
      <alignment horizontal="right"/>
    </xf>
    <xf numFmtId="6" fontId="22" fillId="0" borderId="357" xfId="54" applyNumberFormat="1" applyFont="1" applyFill="1" applyBorder="1" applyAlignment="1" applyProtection="1">
      <alignment horizontal="right"/>
    </xf>
    <xf numFmtId="6" fontId="22" fillId="34" borderId="357" xfId="54" applyNumberFormat="1" applyFont="1" applyFill="1" applyBorder="1" applyAlignment="1" applyProtection="1">
      <alignment horizontal="right"/>
    </xf>
    <xf numFmtId="6" fontId="22" fillId="32" borderId="357" xfId="54" applyNumberFormat="1" applyFont="1" applyFill="1" applyBorder="1" applyAlignment="1" applyProtection="1">
      <alignment horizontal="right"/>
    </xf>
    <xf numFmtId="38" fontId="22" fillId="0" borderId="356" xfId="54" applyNumberFormat="1" applyFont="1" applyFill="1" applyBorder="1" applyAlignment="1" applyProtection="1">
      <alignment horizontal="right"/>
    </xf>
    <xf numFmtId="6" fontId="22" fillId="0" borderId="356" xfId="53" applyNumberFormat="1" applyFont="1" applyFill="1" applyBorder="1" applyAlignment="1" applyProtection="1">
      <alignment horizontal="right"/>
    </xf>
    <xf numFmtId="6" fontId="19" fillId="47" borderId="271" xfId="54" applyNumberFormat="1" applyFont="1" applyFill="1" applyBorder="1" applyAlignment="1" applyProtection="1">
      <alignment horizontal="right"/>
    </xf>
    <xf numFmtId="6" fontId="19" fillId="47" borderId="268" xfId="54" applyNumberFormat="1" applyFont="1" applyFill="1" applyBorder="1" applyAlignment="1" applyProtection="1">
      <alignment horizontal="right"/>
    </xf>
    <xf numFmtId="6" fontId="19" fillId="47" borderId="217" xfId="54" applyNumberFormat="1" applyFont="1" applyFill="1" applyBorder="1" applyAlignment="1" applyProtection="1">
      <alignment horizontal="right"/>
    </xf>
    <xf numFmtId="6" fontId="22" fillId="47" borderId="258" xfId="54" applyNumberFormat="1" applyFont="1" applyFill="1" applyBorder="1" applyAlignment="1" applyProtection="1">
      <alignment horizontal="right"/>
    </xf>
    <xf numFmtId="0" fontId="19" fillId="0" borderId="264" xfId="53" applyFont="1" applyFill="1" applyBorder="1" applyProtection="1"/>
    <xf numFmtId="0" fontId="19" fillId="0" borderId="216" xfId="53" applyFont="1" applyFill="1" applyBorder="1" applyProtection="1"/>
    <xf numFmtId="38" fontId="19" fillId="32" borderId="264" xfId="54" applyNumberFormat="1" applyFont="1" applyFill="1" applyBorder="1" applyAlignment="1" applyProtection="1">
      <alignment horizontal="right"/>
    </xf>
    <xf numFmtId="38" fontId="19" fillId="32" borderId="216" xfId="54" applyNumberFormat="1" applyFont="1" applyFill="1" applyBorder="1" applyAlignment="1" applyProtection="1">
      <alignment horizontal="right"/>
    </xf>
    <xf numFmtId="0" fontId="19" fillId="0" borderId="270" xfId="53" applyFont="1" applyFill="1" applyBorder="1" applyAlignment="1" applyProtection="1">
      <alignment vertical="center"/>
    </xf>
    <xf numFmtId="38" fontId="19" fillId="32" borderId="270" xfId="54" applyNumberFormat="1" applyFont="1" applyFill="1" applyBorder="1" applyAlignment="1" applyProtection="1">
      <alignment horizontal="right" vertical="center"/>
    </xf>
    <xf numFmtId="6" fontId="19" fillId="0" borderId="271" xfId="54" applyNumberFormat="1" applyFont="1" applyFill="1" applyBorder="1" applyAlignment="1" applyProtection="1">
      <alignment horizontal="right" vertical="center"/>
    </xf>
    <xf numFmtId="6" fontId="19" fillId="32" borderId="271" xfId="54" applyNumberFormat="1" applyFont="1" applyFill="1" applyBorder="1" applyAlignment="1" applyProtection="1">
      <alignment horizontal="right" vertical="center"/>
    </xf>
    <xf numFmtId="38" fontId="19" fillId="0" borderId="270" xfId="54" applyNumberFormat="1" applyFont="1" applyFill="1" applyBorder="1" applyAlignment="1" applyProtection="1">
      <alignment horizontal="right" vertical="center"/>
    </xf>
    <xf numFmtId="6" fontId="19" fillId="35" borderId="271" xfId="54" applyNumberFormat="1" applyFont="1" applyFill="1" applyBorder="1" applyAlignment="1" applyProtection="1">
      <alignment horizontal="right" vertical="center"/>
    </xf>
    <xf numFmtId="6" fontId="19" fillId="34" borderId="271" xfId="54" applyNumberFormat="1" applyFont="1" applyFill="1" applyBorder="1" applyAlignment="1" applyProtection="1">
      <alignment horizontal="right" vertical="center"/>
    </xf>
    <xf numFmtId="6" fontId="19" fillId="35" borderId="264" xfId="54" applyNumberFormat="1" applyFont="1" applyFill="1" applyBorder="1" applyAlignment="1" applyProtection="1">
      <alignment horizontal="right" vertical="center"/>
    </xf>
    <xf numFmtId="6" fontId="19" fillId="0" borderId="285" xfId="53" applyNumberFormat="1" applyFont="1" applyFill="1" applyBorder="1" applyAlignment="1" applyProtection="1">
      <alignment horizontal="right" vertical="center"/>
    </xf>
    <xf numFmtId="6" fontId="19" fillId="46" borderId="270" xfId="53" applyNumberFormat="1" applyFont="1" applyFill="1" applyBorder="1" applyAlignment="1" applyProtection="1">
      <alignment horizontal="right" vertical="center"/>
    </xf>
    <xf numFmtId="6" fontId="19" fillId="0" borderId="270" xfId="53" applyNumberFormat="1" applyFont="1" applyFill="1" applyBorder="1" applyAlignment="1" applyProtection="1">
      <alignment horizontal="right" vertical="center"/>
    </xf>
    <xf numFmtId="6" fontId="19" fillId="34" borderId="270" xfId="53" applyNumberFormat="1" applyFont="1" applyFill="1" applyBorder="1" applyAlignment="1" applyProtection="1">
      <alignment horizontal="right" vertical="center"/>
    </xf>
    <xf numFmtId="6" fontId="19" fillId="32" borderId="270" xfId="53" applyNumberFormat="1" applyFont="1" applyFill="1" applyBorder="1" applyAlignment="1" applyProtection="1">
      <alignment horizontal="right" vertical="center"/>
    </xf>
    <xf numFmtId="0" fontId="44" fillId="0" borderId="0" xfId="0" applyFont="1" applyAlignment="1" applyProtection="1">
      <alignment horizontal="center" vertical="center"/>
    </xf>
    <xf numFmtId="1" fontId="19" fillId="26" borderId="216" xfId="53" applyNumberFormat="1" applyFont="1" applyFill="1" applyBorder="1" applyAlignment="1" applyProtection="1">
      <alignment horizontal="center" vertical="center"/>
    </xf>
    <xf numFmtId="1" fontId="33" fillId="26" borderId="333" xfId="53" applyNumberFormat="1" applyFont="1" applyFill="1" applyBorder="1" applyAlignment="1" applyProtection="1">
      <alignment horizontal="center" vertical="center"/>
    </xf>
    <xf numFmtId="0" fontId="19" fillId="0" borderId="269" xfId="53" applyFont="1" applyFill="1" applyBorder="1" applyAlignment="1" applyProtection="1">
      <alignment horizontal="center" vertical="center"/>
    </xf>
    <xf numFmtId="0" fontId="19" fillId="0" borderId="266" xfId="53" applyFont="1" applyFill="1" applyBorder="1" applyAlignment="1" applyProtection="1">
      <alignment horizontal="center" vertical="center"/>
    </xf>
    <xf numFmtId="0" fontId="19" fillId="0" borderId="28" xfId="53" applyFont="1" applyFill="1" applyBorder="1" applyAlignment="1" applyProtection="1">
      <alignment horizontal="center" vertical="center"/>
    </xf>
    <xf numFmtId="1" fontId="22" fillId="26" borderId="216" xfId="53" applyNumberFormat="1" applyFont="1" applyFill="1" applyBorder="1" applyAlignment="1" applyProtection="1">
      <alignment horizontal="center" vertical="center"/>
    </xf>
    <xf numFmtId="1" fontId="26" fillId="26" borderId="216" xfId="53" quotePrefix="1" applyNumberFormat="1" applyFont="1" applyFill="1" applyBorder="1" applyAlignment="1" applyProtection="1">
      <alignment horizontal="center" vertical="center"/>
    </xf>
    <xf numFmtId="1" fontId="67" fillId="26" borderId="333" xfId="53" applyNumberFormat="1" applyFont="1" applyFill="1" applyBorder="1" applyAlignment="1" applyProtection="1">
      <alignment horizontal="center" vertical="center"/>
    </xf>
    <xf numFmtId="6" fontId="19" fillId="47" borderId="271" xfId="54" applyNumberFormat="1" applyFont="1" applyFill="1" applyBorder="1" applyAlignment="1" applyProtection="1">
      <alignment horizontal="right" vertical="center"/>
    </xf>
    <xf numFmtId="0" fontId="19" fillId="0" borderId="267" xfId="53" applyFont="1" applyFill="1" applyBorder="1" applyAlignment="1" applyProtection="1">
      <alignment vertical="center"/>
    </xf>
    <xf numFmtId="38" fontId="19" fillId="32" borderId="267" xfId="54" applyNumberFormat="1" applyFont="1" applyFill="1" applyBorder="1" applyAlignment="1" applyProtection="1">
      <alignment horizontal="right" vertical="center"/>
    </xf>
    <xf numFmtId="6" fontId="19" fillId="0" borderId="268" xfId="54" applyNumberFormat="1" applyFont="1" applyFill="1" applyBorder="1" applyAlignment="1" applyProtection="1">
      <alignment horizontal="right" vertical="center"/>
    </xf>
    <xf numFmtId="6" fontId="19" fillId="32" borderId="268" xfId="54" applyNumberFormat="1" applyFont="1" applyFill="1" applyBorder="1" applyAlignment="1" applyProtection="1">
      <alignment horizontal="right" vertical="center"/>
    </xf>
    <xf numFmtId="38" fontId="19" fillId="0" borderId="267" xfId="54" applyNumberFormat="1" applyFont="1" applyFill="1" applyBorder="1" applyAlignment="1" applyProtection="1">
      <alignment horizontal="right" vertical="center"/>
    </xf>
    <xf numFmtId="6" fontId="19" fillId="35" borderId="268" xfId="54" applyNumberFormat="1" applyFont="1" applyFill="1" applyBorder="1" applyAlignment="1" applyProtection="1">
      <alignment horizontal="right" vertical="center"/>
    </xf>
    <xf numFmtId="6" fontId="19" fillId="34" borderId="268" xfId="54" applyNumberFormat="1" applyFont="1" applyFill="1" applyBorder="1" applyAlignment="1" applyProtection="1">
      <alignment horizontal="right" vertical="center"/>
    </xf>
    <xf numFmtId="6" fontId="19" fillId="47" borderId="268" xfId="54" applyNumberFormat="1" applyFont="1" applyFill="1" applyBorder="1" applyAlignment="1" applyProtection="1">
      <alignment horizontal="right" vertical="center"/>
    </xf>
    <xf numFmtId="6" fontId="19" fillId="35" borderId="265" xfId="54" applyNumberFormat="1" applyFont="1" applyFill="1" applyBorder="1" applyAlignment="1" applyProtection="1">
      <alignment horizontal="right" vertical="center"/>
    </xf>
    <xf numFmtId="6" fontId="19" fillId="0" borderId="286" xfId="53" applyNumberFormat="1" applyFont="1" applyFill="1" applyBorder="1" applyAlignment="1" applyProtection="1">
      <alignment horizontal="right" vertical="center"/>
    </xf>
    <xf numFmtId="6" fontId="19" fillId="46" borderId="267" xfId="53" applyNumberFormat="1" applyFont="1" applyFill="1" applyBorder="1" applyAlignment="1" applyProtection="1">
      <alignment horizontal="right" vertical="center"/>
    </xf>
    <xf numFmtId="6" fontId="19" fillId="0" borderId="267" xfId="53" applyNumberFormat="1" applyFont="1" applyFill="1" applyBorder="1" applyAlignment="1" applyProtection="1">
      <alignment horizontal="right" vertical="center"/>
    </xf>
    <xf numFmtId="6" fontId="19" fillId="34" borderId="267" xfId="53" applyNumberFormat="1" applyFont="1" applyFill="1" applyBorder="1" applyAlignment="1" applyProtection="1">
      <alignment horizontal="right" vertical="center"/>
    </xf>
    <xf numFmtId="6" fontId="19" fillId="32" borderId="267" xfId="53" applyNumberFormat="1" applyFont="1" applyFill="1" applyBorder="1" applyAlignment="1" applyProtection="1">
      <alignment horizontal="right" vertical="center"/>
    </xf>
    <xf numFmtId="0" fontId="19" fillId="0" borderId="249" xfId="53" applyFont="1" applyFill="1" applyBorder="1" applyAlignment="1" applyProtection="1">
      <alignment vertical="center"/>
    </xf>
    <xf numFmtId="38" fontId="19" fillId="32" borderId="249" xfId="54" applyNumberFormat="1" applyFont="1" applyFill="1" applyBorder="1" applyAlignment="1" applyProtection="1">
      <alignment horizontal="right" vertical="center"/>
    </xf>
    <xf numFmtId="6" fontId="19" fillId="0" borderId="217" xfId="54" applyNumberFormat="1" applyFont="1" applyFill="1" applyBorder="1" applyAlignment="1" applyProtection="1">
      <alignment horizontal="right" vertical="center"/>
    </xf>
    <xf numFmtId="6" fontId="19" fillId="32" borderId="217" xfId="54" applyNumberFormat="1" applyFont="1" applyFill="1" applyBorder="1" applyAlignment="1" applyProtection="1">
      <alignment horizontal="right" vertical="center"/>
    </xf>
    <xf numFmtId="38" fontId="19" fillId="0" borderId="249" xfId="54" applyNumberFormat="1" applyFont="1" applyFill="1" applyBorder="1" applyAlignment="1" applyProtection="1">
      <alignment horizontal="right" vertical="center"/>
    </xf>
    <xf numFmtId="6" fontId="19" fillId="35" borderId="217" xfId="54" applyNumberFormat="1" applyFont="1" applyFill="1" applyBorder="1" applyAlignment="1" applyProtection="1">
      <alignment horizontal="right" vertical="center"/>
    </xf>
    <xf numFmtId="6" fontId="19" fillId="34" borderId="217" xfId="54" applyNumberFormat="1" applyFont="1" applyFill="1" applyBorder="1" applyAlignment="1" applyProtection="1">
      <alignment horizontal="right" vertical="center"/>
    </xf>
    <xf numFmtId="6" fontId="19" fillId="47" borderId="217" xfId="54" applyNumberFormat="1" applyFont="1" applyFill="1" applyBorder="1" applyAlignment="1" applyProtection="1">
      <alignment horizontal="right" vertical="center"/>
    </xf>
    <xf numFmtId="6" fontId="19" fillId="0" borderId="216" xfId="54" applyNumberFormat="1" applyFont="1" applyFill="1" applyBorder="1" applyAlignment="1" applyProtection="1">
      <alignment horizontal="right" vertical="center"/>
    </xf>
    <xf numFmtId="6" fontId="19" fillId="35" borderId="216" xfId="54" applyNumberFormat="1" applyFont="1" applyFill="1" applyBorder="1" applyAlignment="1" applyProtection="1">
      <alignment horizontal="right" vertical="center"/>
    </xf>
    <xf numFmtId="6" fontId="19" fillId="0" borderId="235" xfId="53" applyNumberFormat="1" applyFont="1" applyFill="1" applyBorder="1" applyAlignment="1" applyProtection="1">
      <alignment horizontal="right" vertical="center"/>
    </xf>
    <xf numFmtId="6" fontId="19" fillId="46" borderId="249" xfId="53" applyNumberFormat="1" applyFont="1" applyFill="1" applyBorder="1" applyAlignment="1" applyProtection="1">
      <alignment horizontal="right" vertical="center"/>
    </xf>
    <xf numFmtId="6" fontId="19" fillId="0" borderId="249" xfId="53" applyNumberFormat="1" applyFont="1" applyFill="1" applyBorder="1" applyAlignment="1" applyProtection="1">
      <alignment horizontal="right" vertical="center"/>
    </xf>
    <xf numFmtId="6" fontId="19" fillId="34" borderId="249" xfId="53" applyNumberFormat="1" applyFont="1" applyFill="1" applyBorder="1" applyAlignment="1" applyProtection="1">
      <alignment horizontal="right" vertical="center"/>
    </xf>
    <xf numFmtId="6" fontId="19" fillId="32" borderId="249" xfId="53" applyNumberFormat="1" applyFont="1" applyFill="1" applyBorder="1" applyAlignment="1" applyProtection="1">
      <alignment horizontal="right" vertical="center"/>
    </xf>
    <xf numFmtId="38" fontId="22" fillId="32" borderId="357" xfId="54" applyNumberFormat="1" applyFont="1" applyFill="1" applyBorder="1" applyAlignment="1" applyProtection="1">
      <alignment horizontal="right" vertical="center"/>
    </xf>
    <xf numFmtId="6" fontId="22" fillId="0" borderId="258" xfId="54" applyNumberFormat="1" applyFont="1" applyFill="1" applyBorder="1" applyAlignment="1" applyProtection="1">
      <alignment horizontal="right" vertical="center"/>
    </xf>
    <xf numFmtId="6" fontId="22" fillId="32" borderId="258" xfId="54" applyNumberFormat="1" applyFont="1" applyFill="1" applyBorder="1" applyAlignment="1" applyProtection="1">
      <alignment horizontal="right" vertical="center"/>
    </xf>
    <xf numFmtId="6" fontId="22" fillId="35" borderId="258" xfId="54" applyNumberFormat="1" applyFont="1" applyFill="1" applyBorder="1" applyAlignment="1" applyProtection="1">
      <alignment horizontal="right" vertical="center"/>
    </xf>
    <xf numFmtId="6" fontId="22" fillId="34" borderId="258" xfId="54" applyNumberFormat="1" applyFont="1" applyFill="1" applyBorder="1" applyAlignment="1" applyProtection="1">
      <alignment horizontal="right" vertical="center"/>
    </xf>
    <xf numFmtId="6" fontId="22" fillId="47" borderId="258" xfId="54" applyNumberFormat="1" applyFont="1" applyFill="1" applyBorder="1" applyAlignment="1" applyProtection="1">
      <alignment horizontal="right" vertical="center"/>
    </xf>
    <xf numFmtId="6" fontId="22" fillId="35" borderId="351" xfId="54" applyNumberFormat="1" applyFont="1" applyFill="1" applyBorder="1" applyAlignment="1" applyProtection="1">
      <alignment horizontal="right" vertical="center"/>
    </xf>
    <xf numFmtId="6" fontId="22" fillId="0" borderId="354" xfId="53" applyNumberFormat="1" applyFont="1" applyFill="1" applyBorder="1" applyAlignment="1" applyProtection="1">
      <alignment horizontal="right" vertical="center"/>
    </xf>
    <xf numFmtId="6" fontId="22" fillId="46" borderId="357" xfId="54" applyNumberFormat="1" applyFont="1" applyFill="1" applyBorder="1" applyAlignment="1" applyProtection="1">
      <alignment horizontal="right" vertical="center"/>
    </xf>
    <xf numFmtId="6" fontId="22" fillId="0" borderId="357" xfId="54" applyNumberFormat="1" applyFont="1" applyFill="1" applyBorder="1" applyAlignment="1" applyProtection="1">
      <alignment horizontal="right" vertical="center"/>
    </xf>
    <xf numFmtId="6" fontId="22" fillId="34" borderId="357" xfId="54" applyNumberFormat="1" applyFont="1" applyFill="1" applyBorder="1" applyAlignment="1" applyProtection="1">
      <alignment horizontal="right" vertical="center"/>
    </xf>
    <xf numFmtId="6" fontId="22" fillId="32" borderId="357" xfId="54" applyNumberFormat="1" applyFont="1" applyFill="1" applyBorder="1" applyAlignment="1" applyProtection="1">
      <alignment horizontal="right" vertical="center"/>
    </xf>
    <xf numFmtId="49" fontId="31" fillId="35" borderId="334" xfId="53" applyNumberFormat="1" applyFont="1" applyFill="1" applyBorder="1" applyAlignment="1" applyProtection="1">
      <alignment horizontal="center" vertical="center" wrapText="1"/>
    </xf>
    <xf numFmtId="0" fontId="80" fillId="41" borderId="334" xfId="0" quotePrefix="1" applyFont="1" applyFill="1" applyBorder="1" applyAlignment="1" applyProtection="1">
      <alignment horizontal="center" vertical="center" wrapText="1"/>
    </xf>
    <xf numFmtId="0" fontId="31" fillId="35" borderId="10" xfId="0" applyFont="1" applyFill="1" applyBorder="1" applyAlignment="1" applyProtection="1">
      <alignment horizontal="center" vertical="center" wrapText="1"/>
    </xf>
    <xf numFmtId="0" fontId="31" fillId="35" borderId="339" xfId="0" applyFont="1" applyFill="1" applyBorder="1" applyAlignment="1" applyProtection="1">
      <alignment horizontal="center" vertical="center" wrapText="1"/>
    </xf>
    <xf numFmtId="0" fontId="32" fillId="31" borderId="14" xfId="0" applyFont="1" applyFill="1" applyBorder="1" applyAlignment="1" applyProtection="1">
      <alignment horizontal="center" vertical="center" wrapText="1"/>
    </xf>
    <xf numFmtId="0" fontId="32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42" xfId="0" applyFill="1" applyBorder="1" applyAlignment="1" applyProtection="1">
      <alignment vertical="center"/>
    </xf>
    <xf numFmtId="0" fontId="0" fillId="26" borderId="241" xfId="0" applyFill="1" applyBorder="1" applyAlignment="1" applyProtection="1">
      <alignment vertical="center"/>
    </xf>
    <xf numFmtId="0" fontId="0" fillId="26" borderId="16" xfId="0" applyFill="1" applyBorder="1" applyAlignment="1" applyProtection="1">
      <alignment vertical="center"/>
    </xf>
    <xf numFmtId="1" fontId="26" fillId="26" borderId="16" xfId="0" quotePrefix="1" applyNumberFormat="1" applyFont="1" applyFill="1" applyBorder="1" applyAlignment="1" applyProtection="1">
      <alignment horizontal="center" vertical="center"/>
    </xf>
    <xf numFmtId="0" fontId="19" fillId="0" borderId="216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216" xfId="0" applyNumberFormat="1" applyFill="1" applyBorder="1" applyAlignment="1" applyProtection="1">
      <alignment vertical="center"/>
    </xf>
    <xf numFmtId="0" fontId="19" fillId="0" borderId="56" xfId="0" applyFont="1" applyBorder="1" applyAlignment="1" applyProtection="1">
      <alignment horizontal="center" vertical="center" wrapText="1"/>
    </xf>
    <xf numFmtId="0" fontId="19" fillId="0" borderId="11" xfId="0" applyFont="1" applyBorder="1" applyAlignment="1" applyProtection="1">
      <alignment horizontal="left" vertical="center" wrapText="1"/>
    </xf>
    <xf numFmtId="0" fontId="22" fillId="0" borderId="12" xfId="0" applyFont="1" applyBorder="1" applyAlignment="1" applyProtection="1">
      <alignment vertical="center"/>
    </xf>
    <xf numFmtId="37" fontId="22" fillId="0" borderId="12" xfId="28" applyNumberFormat="1" applyFont="1" applyBorder="1" applyAlignment="1" applyProtection="1">
      <alignment vertical="center"/>
    </xf>
    <xf numFmtId="6" fontId="22" fillId="0" borderId="239" xfId="0" applyNumberFormat="1" applyFont="1" applyFill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37" fontId="31" fillId="0" borderId="0" xfId="28" applyNumberFormat="1" applyFont="1" applyBorder="1" applyAlignment="1" applyProtection="1">
      <alignment vertical="center"/>
    </xf>
    <xf numFmtId="8" fontId="31" fillId="0" borderId="0" xfId="0" applyNumberFormat="1" applyFont="1" applyBorder="1" applyAlignment="1" applyProtection="1">
      <alignment vertical="center"/>
    </xf>
    <xf numFmtId="6" fontId="31" fillId="0" borderId="0" xfId="0" applyNumberFormat="1" applyFont="1" applyBorder="1" applyAlignment="1" applyProtection="1">
      <alignment vertical="center"/>
    </xf>
    <xf numFmtId="1" fontId="26" fillId="26" borderId="333" xfId="53" quotePrefix="1" applyNumberFormat="1" applyFont="1" applyFill="1" applyBorder="1" applyAlignment="1" applyProtection="1">
      <alignment horizontal="center"/>
    </xf>
    <xf numFmtId="1" fontId="19" fillId="26" borderId="333" xfId="53" applyNumberFormat="1" applyFont="1" applyFill="1" applyBorder="1" applyAlignment="1" applyProtection="1">
      <alignment horizontal="center"/>
    </xf>
    <xf numFmtId="1" fontId="22" fillId="26" borderId="333" xfId="53" applyNumberFormat="1" applyFont="1" applyFill="1" applyBorder="1" applyAlignment="1" applyProtection="1">
      <alignment horizontal="center"/>
    </xf>
    <xf numFmtId="0" fontId="31" fillId="35" borderId="216" xfId="0" applyFont="1" applyFill="1" applyBorder="1" applyAlignment="1" applyProtection="1">
      <alignment horizontal="center" vertical="center" wrapText="1"/>
    </xf>
    <xf numFmtId="0" fontId="31" fillId="41" borderId="216" xfId="0" applyFont="1" applyFill="1" applyBorder="1" applyAlignment="1" applyProtection="1">
      <alignment horizontal="center" vertical="center" wrapText="1"/>
    </xf>
    <xf numFmtId="0" fontId="80" fillId="41" borderId="216" xfId="0" quotePrefix="1" applyFont="1" applyFill="1" applyBorder="1" applyAlignment="1" applyProtection="1">
      <alignment horizontal="center" vertical="center" wrapText="1"/>
    </xf>
    <xf numFmtId="6" fontId="19" fillId="45" borderId="271" xfId="54" applyNumberFormat="1" applyFont="1" applyFill="1" applyBorder="1" applyAlignment="1" applyProtection="1">
      <alignment horizontal="right"/>
    </xf>
    <xf numFmtId="6" fontId="19" fillId="0" borderId="264" xfId="54" applyNumberFormat="1" applyFont="1" applyFill="1" applyBorder="1" applyAlignment="1" applyProtection="1">
      <alignment horizontal="right"/>
    </xf>
    <xf numFmtId="6" fontId="19" fillId="45" borderId="285" xfId="53" applyNumberFormat="1" applyFont="1" applyFill="1" applyBorder="1" applyAlignment="1" applyProtection="1">
      <alignment horizontal="right"/>
    </xf>
    <xf numFmtId="165" fontId="21" fillId="45" borderId="265" xfId="0" applyNumberFormat="1" applyFont="1" applyFill="1" applyBorder="1" applyAlignment="1" applyProtection="1">
      <alignment vertical="center"/>
    </xf>
    <xf numFmtId="0" fontId="19" fillId="0" borderId="19" xfId="0" applyFont="1" applyFill="1" applyBorder="1" applyAlignment="1" applyProtection="1">
      <alignment vertical="center" wrapText="1"/>
    </xf>
    <xf numFmtId="3" fontId="19" fillId="0" borderId="19" xfId="0" applyNumberFormat="1" applyFont="1" applyFill="1" applyBorder="1" applyAlignment="1" applyProtection="1">
      <alignment horizontal="right" vertical="center"/>
    </xf>
    <xf numFmtId="6" fontId="19" fillId="0" borderId="19" xfId="0" applyNumberFormat="1" applyFont="1" applyBorder="1" applyAlignment="1" applyProtection="1">
      <alignment horizontal="right" vertical="center"/>
    </xf>
    <xf numFmtId="6" fontId="19" fillId="0" borderId="13" xfId="0" applyNumberFormat="1" applyFont="1" applyBorder="1" applyAlignment="1" applyProtection="1">
      <alignment horizontal="right" vertical="center"/>
    </xf>
    <xf numFmtId="6" fontId="19" fillId="0" borderId="13" xfId="0" applyNumberFormat="1" applyFont="1" applyFill="1" applyBorder="1" applyAlignment="1" applyProtection="1">
      <alignment horizontal="right" vertical="center"/>
    </xf>
    <xf numFmtId="6" fontId="19" fillId="35" borderId="13" xfId="0" applyNumberFormat="1" applyFont="1" applyFill="1" applyBorder="1" applyAlignment="1" applyProtection="1">
      <alignment horizontal="right" vertical="center"/>
    </xf>
    <xf numFmtId="6" fontId="19" fillId="32" borderId="13" xfId="0" applyNumberFormat="1" applyFont="1" applyFill="1" applyBorder="1" applyAlignment="1" applyProtection="1">
      <alignment horizontal="right" vertical="center"/>
    </xf>
    <xf numFmtId="6" fontId="19" fillId="34" borderId="13" xfId="0" applyNumberFormat="1" applyFont="1" applyFill="1" applyBorder="1" applyAlignment="1" applyProtection="1">
      <alignment horizontal="right" vertical="center"/>
    </xf>
    <xf numFmtId="6" fontId="19" fillId="35" borderId="216" xfId="0" applyNumberFormat="1" applyFont="1" applyFill="1" applyBorder="1" applyAlignment="1" applyProtection="1">
      <alignment horizontal="right" vertical="center"/>
    </xf>
    <xf numFmtId="6" fontId="19" fillId="46" borderId="13" xfId="0" applyNumberFormat="1" applyFont="1" applyFill="1" applyBorder="1" applyAlignment="1" applyProtection="1">
      <alignment horizontal="right" vertical="center"/>
    </xf>
    <xf numFmtId="38" fontId="19" fillId="0" borderId="13" xfId="0" applyNumberFormat="1" applyFont="1" applyBorder="1" applyAlignment="1" applyProtection="1">
      <alignment horizontal="right" vertical="center"/>
    </xf>
    <xf numFmtId="0" fontId="19" fillId="0" borderId="19" xfId="0" applyFont="1" applyFill="1" applyBorder="1" applyAlignment="1" applyProtection="1">
      <alignment horizontal="center" vertical="center" wrapText="1"/>
    </xf>
    <xf numFmtId="0" fontId="19" fillId="0" borderId="215" xfId="0" applyFont="1" applyFill="1" applyBorder="1" applyAlignment="1" applyProtection="1">
      <alignment horizontal="center" vertical="center" wrapText="1"/>
    </xf>
    <xf numFmtId="0" fontId="19" fillId="0" borderId="215" xfId="0" applyFont="1" applyFill="1" applyBorder="1" applyAlignment="1" applyProtection="1">
      <alignment vertical="center" wrapText="1"/>
    </xf>
    <xf numFmtId="3" fontId="19" fillId="0" borderId="215" xfId="0" applyNumberFormat="1" applyFont="1" applyFill="1" applyBorder="1" applyAlignment="1" applyProtection="1">
      <alignment horizontal="right" vertical="center"/>
    </xf>
    <xf numFmtId="6" fontId="19" fillId="0" borderId="215" xfId="0" applyNumberFormat="1" applyFont="1" applyBorder="1" applyAlignment="1" applyProtection="1">
      <alignment horizontal="right" vertical="center"/>
    </xf>
    <xf numFmtId="6" fontId="19" fillId="0" borderId="216" xfId="0" applyNumberFormat="1" applyFont="1" applyBorder="1" applyAlignment="1" applyProtection="1">
      <alignment horizontal="right" vertical="center"/>
    </xf>
    <xf numFmtId="6" fontId="19" fillId="0" borderId="216" xfId="0" applyNumberFormat="1" applyFont="1" applyFill="1" applyBorder="1" applyAlignment="1" applyProtection="1">
      <alignment horizontal="right" vertical="center"/>
    </xf>
    <xf numFmtId="6" fontId="19" fillId="32" borderId="216" xfId="0" applyNumberFormat="1" applyFont="1" applyFill="1" applyBorder="1" applyAlignment="1" applyProtection="1">
      <alignment horizontal="right" vertical="center"/>
    </xf>
    <xf numFmtId="6" fontId="19" fillId="34" borderId="216" xfId="0" applyNumberFormat="1" applyFont="1" applyFill="1" applyBorder="1" applyAlignment="1" applyProtection="1">
      <alignment horizontal="right" vertical="center"/>
    </xf>
    <xf numFmtId="6" fontId="19" fillId="46" borderId="216" xfId="0" applyNumberFormat="1" applyFont="1" applyFill="1" applyBorder="1" applyAlignment="1" applyProtection="1">
      <alignment horizontal="right" vertical="center"/>
    </xf>
    <xf numFmtId="38" fontId="19" fillId="0" borderId="216" xfId="0" applyNumberFormat="1" applyFont="1" applyBorder="1" applyAlignment="1" applyProtection="1">
      <alignment horizontal="right" vertical="center"/>
    </xf>
    <xf numFmtId="0" fontId="22" fillId="0" borderId="19" xfId="0" applyFont="1" applyBorder="1" applyAlignment="1" applyProtection="1">
      <alignment horizontal="center" vertical="center" wrapText="1"/>
    </xf>
    <xf numFmtId="0" fontId="22" fillId="0" borderId="19" xfId="0" applyFont="1" applyBorder="1" applyAlignment="1" applyProtection="1">
      <alignment vertical="center" wrapText="1"/>
    </xf>
    <xf numFmtId="3" fontId="22" fillId="0" borderId="19" xfId="0" applyNumberFormat="1" applyFont="1" applyFill="1" applyBorder="1" applyAlignment="1" applyProtection="1">
      <alignment horizontal="right" vertical="center"/>
    </xf>
    <xf numFmtId="6" fontId="22" fillId="0" borderId="19" xfId="0" applyNumberFormat="1" applyFont="1" applyBorder="1" applyAlignment="1" applyProtection="1">
      <alignment horizontal="right" vertical="center"/>
    </xf>
    <xf numFmtId="6" fontId="22" fillId="0" borderId="13" xfId="0" applyNumberFormat="1" applyFont="1" applyBorder="1" applyAlignment="1" applyProtection="1">
      <alignment horizontal="right" vertical="center"/>
    </xf>
    <xf numFmtId="6" fontId="22" fillId="35" borderId="13" xfId="0" applyNumberFormat="1" applyFont="1" applyFill="1" applyBorder="1" applyAlignment="1" applyProtection="1">
      <alignment horizontal="right" vertical="center"/>
    </xf>
    <xf numFmtId="6" fontId="22" fillId="32" borderId="13" xfId="0" applyNumberFormat="1" applyFont="1" applyFill="1" applyBorder="1" applyAlignment="1" applyProtection="1">
      <alignment horizontal="right" vertical="center"/>
    </xf>
    <xf numFmtId="6" fontId="22" fillId="34" borderId="13" xfId="0" applyNumberFormat="1" applyFont="1" applyFill="1" applyBorder="1" applyAlignment="1" applyProtection="1">
      <alignment horizontal="right" vertical="center"/>
    </xf>
    <xf numFmtId="6" fontId="22" fillId="35" borderId="216" xfId="0" applyNumberFormat="1" applyFont="1" applyFill="1" applyBorder="1" applyAlignment="1" applyProtection="1">
      <alignment horizontal="right" vertical="center"/>
    </xf>
    <xf numFmtId="6" fontId="22" fillId="46" borderId="13" xfId="0" applyNumberFormat="1" applyFont="1" applyFill="1" applyBorder="1" applyAlignment="1" applyProtection="1">
      <alignment horizontal="right" vertical="center"/>
    </xf>
    <xf numFmtId="169" fontId="22" fillId="0" borderId="13" xfId="0" applyNumberFormat="1" applyFont="1" applyBorder="1" applyAlignment="1" applyProtection="1">
      <alignment horizontal="right" vertical="center"/>
    </xf>
    <xf numFmtId="38" fontId="22" fillId="0" borderId="13" xfId="0" applyNumberFormat="1" applyFont="1" applyBorder="1" applyAlignment="1" applyProtection="1">
      <alignment horizontal="right" vertical="center"/>
    </xf>
    <xf numFmtId="6" fontId="22" fillId="0" borderId="13" xfId="0" applyNumberFormat="1" applyFont="1" applyFill="1" applyBorder="1" applyAlignment="1" applyProtection="1">
      <alignment horizontal="right" vertical="center"/>
    </xf>
    <xf numFmtId="0" fontId="22" fillId="48" borderId="19" xfId="0" applyFont="1" applyFill="1" applyBorder="1" applyAlignment="1" applyProtection="1">
      <alignment horizontal="center" vertical="center" wrapText="1"/>
    </xf>
    <xf numFmtId="0" fontId="22" fillId="48" borderId="19" xfId="0" applyFont="1" applyFill="1" applyBorder="1" applyAlignment="1" applyProtection="1">
      <alignment vertical="center" wrapText="1"/>
    </xf>
    <xf numFmtId="3" fontId="19" fillId="48" borderId="14" xfId="0" applyNumberFormat="1" applyFont="1" applyFill="1" applyBorder="1" applyAlignment="1" applyProtection="1">
      <alignment horizontal="right" vertical="center"/>
    </xf>
    <xf numFmtId="6" fontId="19" fillId="48" borderId="14" xfId="0" applyNumberFormat="1" applyFont="1" applyFill="1" applyBorder="1" applyAlignment="1" applyProtection="1">
      <alignment horizontal="right" vertical="center"/>
    </xf>
    <xf numFmtId="38" fontId="19" fillId="48" borderId="14" xfId="0" applyNumberFormat="1" applyFont="1" applyFill="1" applyBorder="1" applyAlignment="1" applyProtection="1">
      <alignment horizontal="right" vertical="center"/>
    </xf>
    <xf numFmtId="5" fontId="19" fillId="32" borderId="13" xfId="0" applyNumberFormat="1" applyFont="1" applyFill="1" applyBorder="1" applyAlignment="1" applyProtection="1">
      <alignment horizontal="right" vertical="center" wrapText="1"/>
    </xf>
    <xf numFmtId="15" fontId="31" fillId="35" borderId="333" xfId="0" applyNumberFormat="1" applyFont="1" applyFill="1" applyBorder="1" applyAlignment="1" applyProtection="1">
      <alignment horizontal="center" vertical="center" wrapText="1"/>
    </xf>
    <xf numFmtId="0" fontId="31" fillId="46" borderId="333" xfId="252" applyFont="1" applyFill="1" applyBorder="1" applyAlignment="1" applyProtection="1">
      <alignment horizontal="center" vertical="center" wrapText="1"/>
    </xf>
    <xf numFmtId="0" fontId="0" fillId="26" borderId="333" xfId="0" applyFill="1" applyBorder="1" applyAlignment="1" applyProtection="1">
      <alignment horizontal="center"/>
    </xf>
    <xf numFmtId="0" fontId="0" fillId="26" borderId="333" xfId="0" applyFill="1" applyBorder="1" applyProtection="1"/>
    <xf numFmtId="1" fontId="26" fillId="26" borderId="333" xfId="0" quotePrefix="1" applyNumberFormat="1" applyFont="1" applyFill="1" applyBorder="1" applyAlignment="1" applyProtection="1">
      <alignment horizontal="center"/>
    </xf>
    <xf numFmtId="0" fontId="31" fillId="46" borderId="336" xfId="0" applyFont="1" applyFill="1" applyBorder="1" applyAlignment="1" applyProtection="1">
      <alignment horizontal="center" vertical="center" wrapText="1"/>
    </xf>
    <xf numFmtId="0" fontId="45" fillId="0" borderId="0" xfId="0" applyFont="1" applyBorder="1" applyAlignment="1" applyProtection="1">
      <alignment horizontal="center" vertical="center" wrapText="1"/>
    </xf>
    <xf numFmtId="0" fontId="45" fillId="0" borderId="0" xfId="0" applyFont="1" applyBorder="1" applyAlignment="1" applyProtection="1">
      <alignment vertical="center" wrapText="1"/>
    </xf>
    <xf numFmtId="3" fontId="45" fillId="0" borderId="0" xfId="0" applyNumberFormat="1" applyFont="1" applyFill="1" applyBorder="1" applyAlignment="1" applyProtection="1">
      <alignment horizontal="right" vertical="center"/>
    </xf>
    <xf numFmtId="38" fontId="45" fillId="0" borderId="0" xfId="0" applyNumberFormat="1" applyFont="1" applyBorder="1" applyAlignment="1" applyProtection="1">
      <alignment horizontal="left" vertical="center"/>
    </xf>
    <xf numFmtId="6" fontId="45" fillId="0" borderId="0" xfId="0" applyNumberFormat="1" applyFont="1" applyFill="1" applyBorder="1" applyAlignment="1" applyProtection="1">
      <alignment horizontal="right" vertical="center"/>
    </xf>
    <xf numFmtId="6" fontId="45" fillId="35" borderId="0" xfId="0" applyNumberFormat="1" applyFont="1" applyFill="1" applyBorder="1" applyAlignment="1" applyProtection="1">
      <alignment horizontal="right" vertical="center"/>
    </xf>
    <xf numFmtId="6" fontId="45" fillId="32" borderId="0" xfId="0" applyNumberFormat="1" applyFont="1" applyFill="1" applyBorder="1" applyAlignment="1" applyProtection="1">
      <alignment horizontal="right" vertical="center"/>
    </xf>
    <xf numFmtId="6" fontId="45" fillId="34" borderId="0" xfId="0" applyNumberFormat="1" applyFont="1" applyFill="1" applyBorder="1" applyAlignment="1" applyProtection="1">
      <alignment horizontal="right" vertical="center"/>
    </xf>
    <xf numFmtId="6" fontId="45" fillId="0" borderId="0" xfId="0" applyNumberFormat="1" applyFont="1" applyBorder="1" applyAlignment="1" applyProtection="1">
      <alignment horizontal="right" vertical="center"/>
    </xf>
    <xf numFmtId="6" fontId="45" fillId="46" borderId="0" xfId="0" applyNumberFormat="1" applyFont="1" applyFill="1" applyBorder="1" applyAlignment="1" applyProtection="1">
      <alignment horizontal="right" vertical="center"/>
    </xf>
    <xf numFmtId="169" fontId="45" fillId="0" borderId="0" xfId="0" applyNumberFormat="1" applyFont="1" applyFill="1" applyBorder="1" applyAlignment="1" applyProtection="1">
      <alignment horizontal="right" vertical="center"/>
    </xf>
    <xf numFmtId="38" fontId="45" fillId="0" borderId="0" xfId="0" applyNumberFormat="1" applyFont="1" applyFill="1" applyBorder="1" applyAlignment="1" applyProtection="1">
      <alignment horizontal="right" vertical="center"/>
    </xf>
    <xf numFmtId="0" fontId="45" fillId="0" borderId="0" xfId="0" applyFont="1" applyProtection="1"/>
    <xf numFmtId="6" fontId="44" fillId="0" borderId="0" xfId="0" applyNumberFormat="1" applyFont="1" applyBorder="1" applyAlignment="1" applyProtection="1">
      <alignment horizontal="right" vertical="center"/>
    </xf>
    <xf numFmtId="6" fontId="44" fillId="0" borderId="0" xfId="0" applyNumberFormat="1" applyFont="1" applyFill="1" applyBorder="1" applyAlignment="1" applyProtection="1">
      <alignment horizontal="left" vertical="center"/>
    </xf>
    <xf numFmtId="0" fontId="44" fillId="0" borderId="0" xfId="0" applyFont="1" applyAlignment="1" applyProtection="1">
      <alignment horizontal="center"/>
    </xf>
    <xf numFmtId="6" fontId="44" fillId="0" borderId="0" xfId="0" applyNumberFormat="1" applyFont="1" applyProtection="1"/>
    <xf numFmtId="6" fontId="44" fillId="0" borderId="0" xfId="0" applyNumberFormat="1" applyFont="1" applyBorder="1" applyAlignment="1" applyProtection="1">
      <alignment horizontal="right"/>
    </xf>
    <xf numFmtId="0" fontId="64" fillId="0" borderId="0" xfId="0" applyFont="1" applyBorder="1" applyAlignment="1" applyProtection="1">
      <alignment horizontal="left" wrapText="1"/>
    </xf>
    <xf numFmtId="6" fontId="19" fillId="48" borderId="336" xfId="0" applyNumberFormat="1" applyFont="1" applyFill="1" applyBorder="1" applyAlignment="1" applyProtection="1">
      <alignment horizontal="right" vertical="center"/>
    </xf>
    <xf numFmtId="6" fontId="19" fillId="48" borderId="335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6" fontId="31" fillId="53" borderId="334" xfId="64" applyNumberFormat="1" applyFont="1" applyFill="1" applyBorder="1" applyAlignment="1" applyProtection="1">
      <alignment horizontal="center" vertical="center" wrapText="1"/>
    </xf>
    <xf numFmtId="49" fontId="31" fillId="34" borderId="334" xfId="53" applyNumberFormat="1" applyFont="1" applyFill="1" applyBorder="1" applyAlignment="1" applyProtection="1">
      <alignment horizontal="center" vertical="center" wrapText="1"/>
    </xf>
    <xf numFmtId="0" fontId="80" fillId="41" borderId="334" xfId="0" quotePrefix="1" applyFont="1" applyFill="1" applyBorder="1" applyAlignment="1" applyProtection="1">
      <alignment horizontal="center" vertical="center" wrapText="1"/>
    </xf>
    <xf numFmtId="3" fontId="19" fillId="0" borderId="361" xfId="53" applyNumberFormat="1" applyFont="1" applyFill="1" applyBorder="1" applyAlignment="1" applyProtection="1">
      <alignment horizontal="right"/>
    </xf>
    <xf numFmtId="3" fontId="19" fillId="32" borderId="362" xfId="53" applyNumberFormat="1" applyFont="1" applyFill="1" applyBorder="1" applyAlignment="1" applyProtection="1">
      <alignment horizontal="right"/>
    </xf>
    <xf numFmtId="3" fontId="19" fillId="32" borderId="363" xfId="53" applyNumberFormat="1" applyFont="1" applyFill="1" applyBorder="1" applyAlignment="1" applyProtection="1">
      <alignment horizontal="right"/>
    </xf>
    <xf numFmtId="170" fontId="22" fillId="32" borderId="287" xfId="54" applyNumberFormat="1" applyFont="1" applyFill="1" applyBorder="1" applyAlignment="1" applyProtection="1">
      <alignment horizontal="right"/>
    </xf>
    <xf numFmtId="0" fontId="31" fillId="41" borderId="334" xfId="0" applyFont="1" applyFill="1" applyBorder="1" applyAlignment="1" applyProtection="1">
      <alignment horizontal="center" vertical="center" wrapText="1"/>
    </xf>
    <xf numFmtId="3" fontId="22" fillId="0" borderId="216" xfId="0" applyNumberFormat="1" applyFont="1" applyFill="1" applyBorder="1" applyAlignment="1" applyProtection="1">
      <alignment vertical="center"/>
    </xf>
    <xf numFmtId="6" fontId="22" fillId="0" borderId="216" xfId="0" applyNumberFormat="1" applyFont="1" applyBorder="1" applyAlignment="1" applyProtection="1">
      <alignment vertical="center"/>
    </xf>
    <xf numFmtId="6" fontId="22" fillId="34" borderId="216" xfId="0" applyNumberFormat="1" applyFont="1" applyFill="1" applyBorder="1" applyAlignment="1" applyProtection="1">
      <alignment vertical="center"/>
    </xf>
    <xf numFmtId="6" fontId="22" fillId="46" borderId="216" xfId="0" applyNumberFormat="1" applyFont="1" applyFill="1" applyBorder="1" applyAlignment="1" applyProtection="1">
      <alignment vertical="center"/>
    </xf>
    <xf numFmtId="38" fontId="22" fillId="0" borderId="216" xfId="0" applyNumberFormat="1" applyFont="1" applyFill="1" applyBorder="1" applyAlignment="1" applyProtection="1">
      <alignment vertical="center"/>
    </xf>
    <xf numFmtId="0" fontId="80" fillId="46" borderId="333" xfId="0" applyFont="1" applyFill="1" applyBorder="1" applyAlignment="1" applyProtection="1">
      <alignment horizontal="center" vertical="center" wrapText="1"/>
    </xf>
    <xf numFmtId="0" fontId="22" fillId="0" borderId="238" xfId="64" applyFont="1" applyFill="1" applyBorder="1" applyAlignment="1" applyProtection="1">
      <alignment vertical="center" wrapText="1"/>
    </xf>
    <xf numFmtId="38" fontId="22" fillId="0" borderId="12" xfId="252" applyNumberFormat="1" applyFont="1" applyBorder="1" applyAlignment="1" applyProtection="1">
      <alignment vertical="center"/>
    </xf>
    <xf numFmtId="5" fontId="22" fillId="34" borderId="12" xfId="64" applyNumberFormat="1" applyFont="1" applyFill="1" applyBorder="1" applyAlignment="1" applyProtection="1">
      <alignment vertical="center"/>
    </xf>
    <xf numFmtId="0" fontId="19" fillId="0" borderId="364" xfId="64" applyFont="1" applyFill="1" applyBorder="1" applyAlignment="1" applyProtection="1">
      <alignment horizontal="center" vertical="center"/>
    </xf>
    <xf numFmtId="0" fontId="19" fillId="0" borderId="365" xfId="64" applyFont="1" applyFill="1" applyBorder="1" applyAlignment="1" applyProtection="1">
      <alignment horizontal="center" vertical="center"/>
    </xf>
    <xf numFmtId="0" fontId="19" fillId="0" borderId="14" xfId="64" applyFont="1" applyFill="1" applyBorder="1" applyAlignment="1" applyProtection="1">
      <alignment horizontal="center" vertical="center"/>
    </xf>
    <xf numFmtId="0" fontId="19" fillId="0" borderId="273" xfId="64" applyNumberFormat="1" applyFont="1" applyFill="1" applyBorder="1" applyAlignment="1" applyProtection="1">
      <alignment horizontal="center" vertical="center"/>
    </xf>
    <xf numFmtId="0" fontId="19" fillId="0" borderId="42" xfId="64" applyNumberFormat="1" applyFont="1" applyFill="1" applyBorder="1" applyAlignment="1" applyProtection="1">
      <alignment horizontal="center" vertical="center"/>
    </xf>
    <xf numFmtId="0" fontId="22" fillId="0" borderId="350" xfId="64" applyFont="1" applyFill="1" applyBorder="1" applyAlignment="1" applyProtection="1">
      <alignment horizontal="center" vertical="center"/>
    </xf>
    <xf numFmtId="0" fontId="19" fillId="28" borderId="14" xfId="64" applyFont="1" applyFill="1" applyBorder="1" applyAlignment="1" applyProtection="1">
      <alignment horizontal="center" vertical="center"/>
    </xf>
    <xf numFmtId="0" fontId="19" fillId="36" borderId="366" xfId="64" applyFont="1" applyFill="1" applyBorder="1" applyAlignment="1" applyProtection="1">
      <alignment horizontal="center" vertical="center"/>
    </xf>
    <xf numFmtId="0" fontId="19" fillId="26" borderId="333" xfId="0" applyFont="1" applyFill="1" applyBorder="1" applyAlignment="1" applyProtection="1">
      <alignment vertical="center"/>
    </xf>
    <xf numFmtId="0" fontId="22" fillId="0" borderId="333" xfId="0" applyFont="1" applyBorder="1" applyAlignment="1" applyProtection="1">
      <alignment vertical="center" wrapText="1"/>
    </xf>
    <xf numFmtId="0" fontId="19" fillId="0" borderId="215" xfId="0" applyFont="1" applyBorder="1" applyAlignment="1" applyProtection="1">
      <alignment horizontal="center" vertical="center" wrapText="1"/>
    </xf>
    <xf numFmtId="0" fontId="22" fillId="0" borderId="215" xfId="0" applyFont="1" applyBorder="1" applyAlignment="1" applyProtection="1">
      <alignment horizontal="center" vertical="center" wrapText="1"/>
    </xf>
    <xf numFmtId="0" fontId="22" fillId="48" borderId="215" xfId="0" applyFont="1" applyFill="1" applyBorder="1" applyAlignment="1" applyProtection="1">
      <alignment horizontal="center" vertical="center" wrapText="1"/>
    </xf>
    <xf numFmtId="0" fontId="19" fillId="0" borderId="285" xfId="53" applyFont="1" applyFill="1" applyBorder="1" applyAlignment="1" applyProtection="1">
      <alignment horizontal="center" vertical="center"/>
    </xf>
    <xf numFmtId="0" fontId="19" fillId="0" borderId="286" xfId="53" applyFont="1" applyFill="1" applyBorder="1" applyAlignment="1" applyProtection="1">
      <alignment horizontal="center" vertical="center"/>
    </xf>
    <xf numFmtId="0" fontId="19" fillId="0" borderId="235" xfId="53" applyFont="1" applyFill="1" applyBorder="1" applyAlignment="1" applyProtection="1">
      <alignment horizontal="center" vertical="center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0" fontId="80" fillId="44" borderId="333" xfId="70" applyFont="1" applyFill="1" applyBorder="1" applyAlignment="1" applyProtection="1">
      <alignment horizontal="center" vertical="center" wrapText="1"/>
    </xf>
    <xf numFmtId="0" fontId="35" fillId="0" borderId="265" xfId="45" applyFont="1" applyBorder="1" applyAlignment="1" applyProtection="1">
      <alignment horizontal="left" vertical="center"/>
    </xf>
    <xf numFmtId="38" fontId="35" fillId="0" borderId="265" xfId="45" applyNumberFormat="1" applyFont="1" applyBorder="1" applyAlignment="1" applyProtection="1">
      <alignment vertical="center"/>
    </xf>
    <xf numFmtId="0" fontId="35" fillId="0" borderId="216" xfId="45" applyFont="1" applyBorder="1" applyAlignment="1" applyProtection="1">
      <alignment horizontal="left" vertical="center"/>
    </xf>
    <xf numFmtId="38" fontId="35" fillId="0" borderId="216" xfId="45" applyNumberFormat="1" applyFont="1" applyBorder="1" applyAlignment="1" applyProtection="1">
      <alignment vertical="center"/>
    </xf>
    <xf numFmtId="0" fontId="35" fillId="0" borderId="264" xfId="45" applyFont="1" applyBorder="1" applyAlignment="1" applyProtection="1">
      <alignment horizontal="left" vertical="center"/>
    </xf>
    <xf numFmtId="38" fontId="35" fillId="0" borderId="264" xfId="45" applyNumberFormat="1" applyFont="1" applyBorder="1" applyAlignment="1" applyProtection="1">
      <alignment vertical="center"/>
    </xf>
    <xf numFmtId="0" fontId="35" fillId="34" borderId="216" xfId="45" applyFont="1" applyFill="1" applyBorder="1" applyAlignment="1" applyProtection="1">
      <alignment horizontal="left" vertical="center"/>
    </xf>
    <xf numFmtId="38" fontId="35" fillId="34" borderId="216" xfId="45" applyNumberFormat="1" applyFont="1" applyFill="1" applyBorder="1" applyAlignment="1" applyProtection="1">
      <alignment vertical="center"/>
    </xf>
    <xf numFmtId="0" fontId="35" fillId="34" borderId="264" xfId="45" applyFont="1" applyFill="1" applyBorder="1" applyAlignment="1" applyProtection="1">
      <alignment horizontal="left" vertical="center"/>
    </xf>
    <xf numFmtId="38" fontId="35" fillId="34" borderId="264" xfId="45" applyNumberFormat="1" applyFont="1" applyFill="1" applyBorder="1" applyAlignment="1" applyProtection="1">
      <alignment vertical="center"/>
    </xf>
    <xf numFmtId="0" fontId="35" fillId="34" borderId="265" xfId="45" applyFont="1" applyFill="1" applyBorder="1" applyAlignment="1" applyProtection="1">
      <alignment horizontal="left" vertical="center"/>
    </xf>
    <xf numFmtId="38" fontId="35" fillId="34" borderId="265" xfId="45" applyNumberFormat="1" applyFont="1" applyFill="1" applyBorder="1" applyAlignment="1" applyProtection="1">
      <alignment vertical="center"/>
    </xf>
    <xf numFmtId="3" fontId="87" fillId="0" borderId="12" xfId="47822" applyNumberFormat="1" applyFont="1" applyBorder="1" applyAlignment="1" applyProtection="1">
      <alignment vertical="center"/>
    </xf>
    <xf numFmtId="38" fontId="87" fillId="0" borderId="12" xfId="47822" applyNumberFormat="1" applyFont="1" applyBorder="1" applyAlignment="1" applyProtection="1">
      <alignment vertical="center"/>
    </xf>
    <xf numFmtId="38" fontId="94" fillId="0" borderId="265" xfId="45" applyNumberFormat="1" applyFont="1" applyBorder="1" applyAlignment="1" applyProtection="1">
      <alignment vertical="center"/>
    </xf>
    <xf numFmtId="38" fontId="94" fillId="0" borderId="216" xfId="45" applyNumberFormat="1" applyFont="1" applyBorder="1" applyAlignment="1" applyProtection="1">
      <alignment vertical="center"/>
    </xf>
    <xf numFmtId="38" fontId="94" fillId="34" borderId="216" xfId="45" applyNumberFormat="1" applyFont="1" applyFill="1" applyBorder="1" applyAlignment="1" applyProtection="1">
      <alignment vertical="center"/>
    </xf>
    <xf numFmtId="38" fontId="94" fillId="34" borderId="264" xfId="45" applyNumberFormat="1" applyFont="1" applyFill="1" applyBorder="1" applyAlignment="1" applyProtection="1">
      <alignment vertical="center"/>
    </xf>
    <xf numFmtId="38" fontId="94" fillId="34" borderId="265" xfId="45" applyNumberFormat="1" applyFont="1" applyFill="1" applyBorder="1" applyAlignment="1" applyProtection="1">
      <alignment vertical="center"/>
    </xf>
    <xf numFmtId="0" fontId="93" fillId="0" borderId="0" xfId="47830" applyFont="1"/>
    <xf numFmtId="0" fontId="80" fillId="34" borderId="333" xfId="70" applyFont="1" applyFill="1" applyBorder="1" applyAlignment="1" applyProtection="1">
      <alignment horizontal="center" vertical="center" wrapText="1"/>
    </xf>
    <xf numFmtId="0" fontId="80" fillId="50" borderId="333" xfId="70" applyFont="1" applyFill="1" applyBorder="1" applyAlignment="1" applyProtection="1">
      <alignment horizontal="center" vertical="center" wrapText="1"/>
    </xf>
    <xf numFmtId="0" fontId="79" fillId="0" borderId="0" xfId="0" applyFont="1" applyAlignment="1">
      <alignment vertical="center"/>
    </xf>
    <xf numFmtId="38" fontId="35" fillId="0" borderId="265" xfId="45" applyNumberFormat="1" applyFont="1" applyFill="1" applyBorder="1" applyAlignment="1" applyProtection="1">
      <alignment vertical="center"/>
    </xf>
    <xf numFmtId="38" fontId="35" fillId="0" borderId="216" xfId="45" applyNumberFormat="1" applyFont="1" applyFill="1" applyBorder="1" applyAlignment="1" applyProtection="1">
      <alignment vertical="center"/>
    </xf>
    <xf numFmtId="38" fontId="35" fillId="0" borderId="264" xfId="45" applyNumberFormat="1" applyFont="1" applyFill="1" applyBorder="1" applyAlignment="1" applyProtection="1">
      <alignment vertical="center"/>
    </xf>
    <xf numFmtId="0" fontId="95" fillId="0" borderId="0" xfId="0" applyFont="1" applyFill="1" applyAlignment="1">
      <alignment vertical="center"/>
    </xf>
    <xf numFmtId="17" fontId="94" fillId="0" borderId="0" xfId="0" quotePrefix="1" applyNumberFormat="1" applyFont="1" applyFill="1" applyAlignment="1">
      <alignment horizontal="left" vertical="center"/>
    </xf>
    <xf numFmtId="0" fontId="79" fillId="0" borderId="0" xfId="0" applyFont="1" applyFill="1" applyAlignment="1">
      <alignment vertical="center"/>
    </xf>
    <xf numFmtId="0" fontId="79" fillId="0" borderId="0" xfId="0" applyFont="1" applyFill="1" applyAlignment="1">
      <alignment horizontal="center" vertical="center"/>
    </xf>
    <xf numFmtId="0" fontId="80" fillId="51" borderId="333" xfId="70" applyFont="1" applyFill="1" applyBorder="1" applyAlignment="1" applyProtection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35" fillId="0" borderId="264" xfId="45" applyNumberFormat="1" applyFont="1" applyBorder="1" applyAlignment="1" applyProtection="1">
      <alignment horizontal="center" vertical="center"/>
    </xf>
    <xf numFmtId="38" fontId="35" fillId="43" borderId="264" xfId="45" applyNumberFormat="1" applyFont="1" applyFill="1" applyBorder="1" applyAlignment="1" applyProtection="1">
      <alignment vertical="center"/>
    </xf>
    <xf numFmtId="0" fontId="35" fillId="0" borderId="265" xfId="45" applyNumberFormat="1" applyFont="1" applyBorder="1" applyAlignment="1" applyProtection="1">
      <alignment horizontal="center" vertical="center"/>
    </xf>
    <xf numFmtId="38" fontId="35" fillId="43" borderId="265" xfId="45" applyNumberFormat="1" applyFont="1" applyFill="1" applyBorder="1" applyAlignment="1" applyProtection="1">
      <alignment vertical="center"/>
    </xf>
    <xf numFmtId="0" fontId="35" fillId="0" borderId="216" xfId="45" applyNumberFormat="1" applyFont="1" applyBorder="1" applyAlignment="1" applyProtection="1">
      <alignment horizontal="center" vertical="center"/>
    </xf>
    <xf numFmtId="38" fontId="35" fillId="43" borderId="216" xfId="45" applyNumberFormat="1" applyFont="1" applyFill="1" applyBorder="1" applyAlignment="1" applyProtection="1">
      <alignment vertical="center"/>
    </xf>
    <xf numFmtId="0" fontId="87" fillId="0" borderId="12" xfId="47822" applyNumberFormat="1" applyFont="1" applyBorder="1" applyAlignment="1" applyProtection="1">
      <alignment horizontal="center" vertical="center"/>
    </xf>
    <xf numFmtId="0" fontId="96" fillId="0" borderId="0" xfId="0" applyFont="1" applyAlignment="1">
      <alignment vertical="center"/>
    </xf>
    <xf numFmtId="38" fontId="87" fillId="43" borderId="12" xfId="47822" applyNumberFormat="1" applyFont="1" applyFill="1" applyBorder="1" applyAlignment="1" applyProtection="1">
      <alignment vertical="center"/>
    </xf>
    <xf numFmtId="0" fontId="35" fillId="0" borderId="265" xfId="45" applyFont="1" applyBorder="1" applyAlignment="1" applyProtection="1">
      <alignment horizontal="center" vertical="center"/>
    </xf>
    <xf numFmtId="0" fontId="35" fillId="0" borderId="216" xfId="45" applyFont="1" applyBorder="1" applyAlignment="1" applyProtection="1">
      <alignment horizontal="center" vertical="center"/>
    </xf>
    <xf numFmtId="0" fontId="35" fillId="34" borderId="216" xfId="45" applyFont="1" applyFill="1" applyBorder="1" applyAlignment="1" applyProtection="1">
      <alignment horizontal="center" vertical="center"/>
    </xf>
    <xf numFmtId="0" fontId="35" fillId="34" borderId="264" xfId="45" applyFont="1" applyFill="1" applyBorder="1" applyAlignment="1" applyProtection="1">
      <alignment horizontal="center" vertical="center"/>
    </xf>
    <xf numFmtId="0" fontId="35" fillId="34" borderId="265" xfId="45" applyFont="1" applyFill="1" applyBorder="1" applyAlignment="1" applyProtection="1">
      <alignment horizontal="center" vertical="center"/>
    </xf>
    <xf numFmtId="3" fontId="87" fillId="0" borderId="12" xfId="47822" applyNumberFormat="1" applyFont="1" applyBorder="1" applyAlignment="1" applyProtection="1">
      <alignment horizontal="center" vertical="center"/>
    </xf>
    <xf numFmtId="0" fontId="2" fillId="0" borderId="0" xfId="47830" applyAlignment="1">
      <alignment horizontal="center"/>
    </xf>
    <xf numFmtId="165" fontId="80" fillId="54" borderId="333" xfId="64" applyNumberFormat="1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vertical="center"/>
    </xf>
    <xf numFmtId="2" fontId="80" fillId="41" borderId="241" xfId="0" applyNumberFormat="1" applyFont="1" applyFill="1" applyBorder="1" applyAlignment="1" applyProtection="1">
      <alignment horizontal="center" vertical="center" wrapText="1"/>
    </xf>
    <xf numFmtId="10" fontId="80" fillId="33" borderId="241" xfId="0" applyNumberFormat="1" applyFont="1" applyFill="1" applyBorder="1" applyAlignment="1" applyProtection="1">
      <alignment horizontal="center" vertical="center" wrapText="1"/>
    </xf>
    <xf numFmtId="164" fontId="21" fillId="26" borderId="16" xfId="28" applyNumberFormat="1" applyFont="1" applyFill="1" applyBorder="1" applyAlignment="1" applyProtection="1">
      <alignment horizontal="center" vertical="center"/>
    </xf>
    <xf numFmtId="1" fontId="26" fillId="26" borderId="16" xfId="28" quotePrefix="1" applyNumberFormat="1" applyFont="1" applyFill="1" applyBorder="1" applyAlignment="1" applyProtection="1">
      <alignment horizontal="center" vertical="center"/>
    </xf>
    <xf numFmtId="1" fontId="26" fillId="26" borderId="16" xfId="28" applyNumberFormat="1" applyFont="1" applyFill="1" applyBorder="1" applyAlignment="1" applyProtection="1">
      <alignment horizontal="center" vertical="center"/>
    </xf>
    <xf numFmtId="1" fontId="26" fillId="26" borderId="20" xfId="28" applyNumberFormat="1" applyFont="1" applyFill="1" applyBorder="1" applyAlignment="1" applyProtection="1">
      <alignment horizontal="center" vertical="center"/>
    </xf>
    <xf numFmtId="3" fontId="21" fillId="0" borderId="265" xfId="0" applyNumberFormat="1" applyFont="1" applyBorder="1" applyAlignment="1" applyProtection="1">
      <alignment vertical="center"/>
    </xf>
    <xf numFmtId="165" fontId="21" fillId="40" borderId="265" xfId="0" applyNumberFormat="1" applyFont="1" applyFill="1" applyBorder="1" applyAlignment="1" applyProtection="1">
      <alignment vertical="center"/>
    </xf>
    <xf numFmtId="6" fontId="22" fillId="0" borderId="333" xfId="0" applyNumberFormat="1" applyFont="1" applyBorder="1" applyAlignment="1" applyProtection="1">
      <alignment vertical="center"/>
    </xf>
    <xf numFmtId="0" fontId="40" fillId="0" borderId="0" xfId="0" applyFont="1" applyAlignment="1" applyProtection="1">
      <alignment vertical="center"/>
    </xf>
    <xf numFmtId="0" fontId="38" fillId="0" borderId="0" xfId="0" applyFont="1" applyAlignment="1" applyProtection="1">
      <alignment vertical="center"/>
    </xf>
    <xf numFmtId="6" fontId="19" fillId="36" borderId="272" xfId="0" applyNumberFormat="1" applyFont="1" applyFill="1" applyBorder="1" applyAlignment="1" applyProtection="1">
      <alignment vertical="center"/>
    </xf>
    <xf numFmtId="6" fontId="19" fillId="36" borderId="216" xfId="0" applyNumberFormat="1" applyFont="1" applyFill="1" applyBorder="1" applyAlignment="1" applyProtection="1">
      <alignment vertical="center"/>
    </xf>
    <xf numFmtId="6" fontId="19" fillId="36" borderId="42" xfId="0" applyNumberFormat="1" applyFont="1" applyFill="1" applyBorder="1" applyAlignment="1" applyProtection="1">
      <alignment vertical="center"/>
    </xf>
    <xf numFmtId="6" fontId="19" fillId="0" borderId="368" xfId="0" applyNumberFormat="1" applyFont="1" applyFill="1" applyBorder="1" applyAlignment="1" applyProtection="1">
      <alignment vertical="center"/>
    </xf>
    <xf numFmtId="6" fontId="19" fillId="46" borderId="368" xfId="0" applyNumberFormat="1" applyFont="1" applyFill="1" applyBorder="1" applyAlignment="1" applyProtection="1">
      <alignment vertical="center"/>
    </xf>
    <xf numFmtId="38" fontId="19" fillId="0" borderId="265" xfId="252" applyNumberFormat="1" applyFont="1" applyFill="1" applyBorder="1" applyAlignment="1" applyProtection="1">
      <alignment vertical="center"/>
    </xf>
    <xf numFmtId="0" fontId="22" fillId="0" borderId="333" xfId="0" applyFont="1" applyBorder="1" applyAlignment="1" applyProtection="1">
      <alignment horizontal="center" vertical="center" wrapText="1"/>
    </xf>
    <xf numFmtId="3" fontId="22" fillId="0" borderId="333" xfId="0" applyNumberFormat="1" applyFont="1" applyFill="1" applyBorder="1" applyAlignment="1" applyProtection="1">
      <alignment horizontal="right" vertical="center"/>
    </xf>
    <xf numFmtId="38" fontId="22" fillId="0" borderId="333" xfId="0" applyNumberFormat="1" applyFont="1" applyBorder="1" applyAlignment="1" applyProtection="1">
      <alignment horizontal="left" vertical="center"/>
    </xf>
    <xf numFmtId="6" fontId="22" fillId="0" borderId="333" xfId="0" applyNumberFormat="1" applyFont="1" applyFill="1" applyBorder="1" applyAlignment="1" applyProtection="1">
      <alignment horizontal="right" vertical="center"/>
    </xf>
    <xf numFmtId="6" fontId="22" fillId="35" borderId="333" xfId="0" applyNumberFormat="1" applyFont="1" applyFill="1" applyBorder="1" applyAlignment="1" applyProtection="1">
      <alignment horizontal="right" vertical="center"/>
    </xf>
    <xf numFmtId="6" fontId="22" fillId="32" borderId="333" xfId="0" applyNumberFormat="1" applyFont="1" applyFill="1" applyBorder="1" applyAlignment="1" applyProtection="1">
      <alignment horizontal="right" vertical="center"/>
    </xf>
    <xf numFmtId="6" fontId="22" fillId="34" borderId="333" xfId="0" applyNumberFormat="1" applyFont="1" applyFill="1" applyBorder="1" applyAlignment="1" applyProtection="1">
      <alignment horizontal="right" vertical="center"/>
    </xf>
    <xf numFmtId="6" fontId="22" fillId="0" borderId="333" xfId="0" applyNumberFormat="1" applyFont="1" applyBorder="1" applyAlignment="1" applyProtection="1">
      <alignment horizontal="right" vertical="center"/>
    </xf>
    <xf numFmtId="6" fontId="22" fillId="46" borderId="333" xfId="0" applyNumberFormat="1" applyFont="1" applyFill="1" applyBorder="1" applyAlignment="1" applyProtection="1">
      <alignment horizontal="right" vertical="center"/>
    </xf>
    <xf numFmtId="169" fontId="22" fillId="0" borderId="333" xfId="0" applyNumberFormat="1" applyFont="1" applyFill="1" applyBorder="1" applyAlignment="1" applyProtection="1">
      <alignment horizontal="right" vertical="center"/>
    </xf>
    <xf numFmtId="38" fontId="22" fillId="0" borderId="333" xfId="0" applyNumberFormat="1" applyFont="1" applyFill="1" applyBorder="1" applyAlignment="1" applyProtection="1">
      <alignment horizontal="right" vertical="center"/>
    </xf>
    <xf numFmtId="38" fontId="35" fillId="0" borderId="368" xfId="45" applyNumberFormat="1" applyFont="1" applyBorder="1" applyAlignment="1" applyProtection="1">
      <alignment vertical="center"/>
    </xf>
    <xf numFmtId="3" fontId="22" fillId="0" borderId="333" xfId="0" applyNumberFormat="1" applyFont="1" applyFill="1" applyBorder="1" applyAlignment="1" applyProtection="1">
      <alignment vertical="center"/>
    </xf>
    <xf numFmtId="38" fontId="0" fillId="0" borderId="0" xfId="0" applyNumberFormat="1" applyProtection="1"/>
    <xf numFmtId="10" fontId="24" fillId="0" borderId="296" xfId="48" applyNumberFormat="1" applyFont="1" applyFill="1" applyBorder="1" applyAlignment="1" applyProtection="1">
      <alignment vertical="center"/>
    </xf>
    <xf numFmtId="10" fontId="24" fillId="0" borderId="297" xfId="48" applyNumberFormat="1" applyFont="1" applyFill="1" applyBorder="1" applyAlignment="1" applyProtection="1">
      <alignment vertical="center"/>
    </xf>
    <xf numFmtId="0" fontId="93" fillId="0" borderId="333" xfId="47830" applyFont="1" applyBorder="1" applyAlignment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0" xfId="0" applyFont="1" applyFill="1" applyAlignment="1" applyProtection="1">
      <alignment horizontal="center" vertical="center"/>
    </xf>
    <xf numFmtId="9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</xf>
    <xf numFmtId="9" fontId="26" fillId="0" borderId="0" xfId="0" applyNumberFormat="1" applyFont="1" applyFill="1" applyBorder="1" applyAlignment="1" applyProtection="1">
      <alignment horizontal="center" vertical="center"/>
    </xf>
    <xf numFmtId="1" fontId="19" fillId="0" borderId="0" xfId="28" applyNumberFormat="1" applyFont="1" applyAlignment="1" applyProtection="1">
      <alignment horizontal="center" vertical="center"/>
    </xf>
    <xf numFmtId="3" fontId="19" fillId="0" borderId="265" xfId="0" applyNumberFormat="1" applyFont="1" applyFill="1" applyBorder="1" applyAlignment="1" applyProtection="1">
      <alignment horizontal="center" vertical="center"/>
    </xf>
    <xf numFmtId="3" fontId="19" fillId="0" borderId="265" xfId="0" applyNumberFormat="1" applyFont="1" applyFill="1" applyBorder="1" applyAlignment="1" applyProtection="1">
      <alignment vertical="center"/>
    </xf>
    <xf numFmtId="3" fontId="19" fillId="0" borderId="265" xfId="0" applyNumberFormat="1" applyFont="1" applyBorder="1" applyAlignment="1" applyProtection="1">
      <alignment vertical="center"/>
    </xf>
    <xf numFmtId="3" fontId="19" fillId="0" borderId="265" xfId="28" applyNumberFormat="1" applyFont="1" applyBorder="1" applyAlignment="1" applyProtection="1">
      <alignment vertical="center"/>
    </xf>
    <xf numFmtId="168" fontId="19" fillId="0" borderId="265" xfId="48" applyNumberFormat="1" applyFont="1" applyBorder="1" applyAlignment="1" applyProtection="1">
      <alignment vertical="center"/>
    </xf>
    <xf numFmtId="165" fontId="19" fillId="0" borderId="273" xfId="0" applyNumberFormat="1" applyFont="1" applyBorder="1" applyAlignment="1" applyProtection="1">
      <alignment vertical="center"/>
    </xf>
    <xf numFmtId="165" fontId="19" fillId="27" borderId="273" xfId="0" applyNumberFormat="1" applyFont="1" applyFill="1" applyBorder="1" applyAlignment="1" applyProtection="1">
      <alignment vertical="center"/>
    </xf>
    <xf numFmtId="10" fontId="19" fillId="0" borderId="273" xfId="0" applyNumberFormat="1" applyFont="1" applyBorder="1" applyAlignment="1" applyProtection="1">
      <alignment vertical="center"/>
    </xf>
    <xf numFmtId="6" fontId="19" fillId="0" borderId="273" xfId="32" applyNumberFormat="1" applyFont="1" applyBorder="1" applyAlignment="1" applyProtection="1">
      <alignment vertical="center"/>
    </xf>
    <xf numFmtId="165" fontId="19" fillId="0" borderId="265" xfId="0" applyNumberFormat="1" applyFont="1" applyBorder="1" applyAlignment="1" applyProtection="1">
      <alignment vertical="center"/>
    </xf>
    <xf numFmtId="165" fontId="19" fillId="27" borderId="265" xfId="0" applyNumberFormat="1" applyFont="1" applyFill="1" applyBorder="1" applyAlignment="1" applyProtection="1">
      <alignment vertical="center"/>
    </xf>
    <xf numFmtId="10" fontId="19" fillId="0" borderId="265" xfId="48" applyNumberFormat="1" applyFont="1" applyBorder="1" applyAlignment="1" applyProtection="1">
      <alignment vertical="center"/>
    </xf>
    <xf numFmtId="165" fontId="19" fillId="27" borderId="265" xfId="28" applyNumberFormat="1" applyFont="1" applyFill="1" applyBorder="1" applyAlignment="1" applyProtection="1">
      <alignment vertical="center"/>
    </xf>
    <xf numFmtId="165" fontId="19" fillId="0" borderId="265" xfId="28" applyNumberFormat="1" applyFont="1" applyBorder="1" applyAlignment="1" applyProtection="1">
      <alignment vertical="center"/>
    </xf>
    <xf numFmtId="164" fontId="19" fillId="0" borderId="265" xfId="28" applyNumberFormat="1" applyFont="1" applyBorder="1" applyAlignment="1" applyProtection="1">
      <alignment vertical="center"/>
    </xf>
    <xf numFmtId="6" fontId="19" fillId="0" borderId="265" xfId="28" applyNumberFormat="1" applyFont="1" applyBorder="1" applyAlignment="1" applyProtection="1">
      <alignment vertical="center"/>
    </xf>
    <xf numFmtId="3" fontId="19" fillId="0" borderId="0" xfId="0" applyNumberFormat="1" applyFont="1" applyAlignment="1" applyProtection="1">
      <alignment vertical="center"/>
    </xf>
    <xf numFmtId="3" fontId="19" fillId="0" borderId="13" xfId="0" applyNumberFormat="1" applyFont="1" applyFill="1" applyBorder="1" applyAlignment="1" applyProtection="1">
      <alignment horizontal="center" vertical="center"/>
    </xf>
    <xf numFmtId="3" fontId="19" fillId="0" borderId="13" xfId="0" applyNumberFormat="1" applyFont="1" applyFill="1" applyBorder="1" applyAlignment="1" applyProtection="1">
      <alignment vertical="center"/>
    </xf>
    <xf numFmtId="3" fontId="19" fillId="0" borderId="13" xfId="0" applyNumberFormat="1" applyFont="1" applyBorder="1" applyAlignment="1" applyProtection="1">
      <alignment vertical="center"/>
    </xf>
    <xf numFmtId="168" fontId="19" fillId="0" borderId="13" xfId="48" applyNumberFormat="1" applyFont="1" applyBorder="1" applyAlignment="1" applyProtection="1">
      <alignment vertical="center"/>
    </xf>
    <xf numFmtId="3" fontId="19" fillId="0" borderId="283" xfId="0" applyNumberFormat="1" applyFont="1" applyBorder="1" applyAlignment="1" applyProtection="1">
      <alignment vertical="center"/>
    </xf>
    <xf numFmtId="165" fontId="19" fillId="0" borderId="42" xfId="0" applyNumberFormat="1" applyFont="1" applyBorder="1" applyAlignment="1" applyProtection="1">
      <alignment vertical="center"/>
    </xf>
    <xf numFmtId="165" fontId="19" fillId="27" borderId="42" xfId="0" applyNumberFormat="1" applyFont="1" applyFill="1" applyBorder="1" applyAlignment="1" applyProtection="1">
      <alignment vertical="center"/>
    </xf>
    <xf numFmtId="10" fontId="19" fillId="0" borderId="13" xfId="0" applyNumberFormat="1" applyFont="1" applyBorder="1" applyAlignment="1" applyProtection="1">
      <alignment vertical="center"/>
    </xf>
    <xf numFmtId="10" fontId="19" fillId="0" borderId="42" xfId="0" applyNumberFormat="1" applyFont="1" applyBorder="1" applyAlignment="1" applyProtection="1">
      <alignment vertical="center"/>
    </xf>
    <xf numFmtId="6" fontId="19" fillId="0" borderId="42" xfId="32" applyNumberFormat="1" applyFont="1" applyBorder="1" applyAlignment="1" applyProtection="1">
      <alignment vertical="center"/>
    </xf>
    <xf numFmtId="6" fontId="19" fillId="0" borderId="13" xfId="0" applyNumberFormat="1" applyFont="1" applyBorder="1" applyAlignment="1" applyProtection="1">
      <alignment vertical="center"/>
    </xf>
    <xf numFmtId="165" fontId="19" fillId="0" borderId="13" xfId="0" applyNumberFormat="1" applyFont="1" applyBorder="1" applyAlignment="1" applyProtection="1">
      <alignment vertical="center"/>
    </xf>
    <xf numFmtId="165" fontId="19" fillId="27" borderId="13" xfId="0" applyNumberFormat="1" applyFont="1" applyFill="1" applyBorder="1" applyAlignment="1" applyProtection="1">
      <alignment vertical="center"/>
    </xf>
    <xf numFmtId="10" fontId="19" fillId="0" borderId="13" xfId="48" applyNumberFormat="1" applyFont="1" applyBorder="1" applyAlignment="1" applyProtection="1">
      <alignment vertical="center"/>
    </xf>
    <xf numFmtId="165" fontId="19" fillId="27" borderId="13" xfId="28" applyNumberFormat="1" applyFont="1" applyFill="1" applyBorder="1" applyAlignment="1" applyProtection="1">
      <alignment vertical="center"/>
    </xf>
    <xf numFmtId="165" fontId="19" fillId="0" borderId="13" xfId="28" applyNumberFormat="1" applyFont="1" applyBorder="1" applyAlignment="1" applyProtection="1">
      <alignment vertical="center"/>
    </xf>
    <xf numFmtId="164" fontId="19" fillId="0" borderId="13" xfId="28" applyNumberFormat="1" applyFont="1" applyBorder="1" applyAlignment="1" applyProtection="1">
      <alignment vertical="center"/>
    </xf>
    <xf numFmtId="6" fontId="19" fillId="0" borderId="13" xfId="28" applyNumberFormat="1" applyFont="1" applyBorder="1" applyAlignment="1" applyProtection="1">
      <alignment vertical="center"/>
    </xf>
    <xf numFmtId="3" fontId="19" fillId="0" borderId="14" xfId="0" applyNumberFormat="1" applyFont="1" applyBorder="1" applyAlignment="1" applyProtection="1">
      <alignment vertical="center"/>
    </xf>
    <xf numFmtId="3" fontId="19" fillId="32" borderId="0" xfId="0" applyNumberFormat="1" applyFont="1" applyFill="1" applyAlignment="1" applyProtection="1">
      <alignment vertical="center"/>
    </xf>
    <xf numFmtId="165" fontId="19" fillId="45" borderId="273" xfId="0" applyNumberFormat="1" applyFont="1" applyFill="1" applyBorder="1" applyAlignment="1" applyProtection="1">
      <alignment vertical="center"/>
    </xf>
    <xf numFmtId="0" fontId="22" fillId="0" borderId="333" xfId="0" applyFont="1" applyFill="1" applyBorder="1" applyAlignment="1" applyProtection="1">
      <alignment horizontal="center" vertical="center"/>
    </xf>
    <xf numFmtId="0" fontId="22" fillId="0" borderId="333" xfId="0" applyFont="1" applyFill="1" applyBorder="1" applyAlignment="1" applyProtection="1">
      <alignment vertical="center"/>
    </xf>
    <xf numFmtId="6" fontId="22" fillId="27" borderId="333" xfId="0" applyNumberFormat="1" applyFont="1" applyFill="1" applyBorder="1" applyAlignment="1" applyProtection="1">
      <alignment vertical="center"/>
    </xf>
    <xf numFmtId="10" fontId="22" fillId="27" borderId="333" xfId="0" applyNumberFormat="1" applyFont="1" applyFill="1" applyBorder="1" applyAlignment="1" applyProtection="1">
      <alignment vertical="center"/>
    </xf>
    <xf numFmtId="6" fontId="22" fillId="0" borderId="333" xfId="32" applyNumberFormat="1" applyFont="1" applyBorder="1" applyAlignment="1" applyProtection="1">
      <alignment vertical="center"/>
    </xf>
    <xf numFmtId="165" fontId="22" fillId="27" borderId="333" xfId="0" applyNumberFormat="1" applyFont="1" applyFill="1" applyBorder="1" applyAlignment="1" applyProtection="1">
      <alignment vertical="center"/>
    </xf>
    <xf numFmtId="165" fontId="22" fillId="0" borderId="333" xfId="0" applyNumberFormat="1" applyFont="1" applyBorder="1" applyAlignment="1" applyProtection="1">
      <alignment vertical="center"/>
    </xf>
    <xf numFmtId="10" fontId="22" fillId="0" borderId="333" xfId="48" applyNumberFormat="1" applyFont="1" applyBorder="1" applyAlignment="1" applyProtection="1">
      <alignment vertical="center"/>
    </xf>
    <xf numFmtId="166" fontId="21" fillId="0" borderId="0" xfId="0" applyNumberFormat="1" applyFont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0" fontId="21" fillId="0" borderId="0" xfId="0" applyFont="1" applyAlignment="1" applyProtection="1">
      <alignment horizontal="center" vertical="center"/>
    </xf>
    <xf numFmtId="164" fontId="21" fillId="0" borderId="0" xfId="28" applyNumberFormat="1" applyFont="1" applyAlignment="1" applyProtection="1">
      <alignment vertical="center"/>
    </xf>
    <xf numFmtId="0" fontId="80" fillId="35" borderId="333" xfId="0" applyFont="1" applyFill="1" applyBorder="1" applyAlignment="1" applyProtection="1">
      <alignment horizontal="center" vertical="center" wrapText="1"/>
    </xf>
    <xf numFmtId="0" fontId="31" fillId="46" borderId="333" xfId="0" applyFont="1" applyFill="1" applyBorder="1" applyAlignment="1" applyProtection="1">
      <alignment horizontal="center" vertical="center" wrapText="1"/>
    </xf>
    <xf numFmtId="0" fontId="80" fillId="41" borderId="333" xfId="0" quotePrefix="1" applyFont="1" applyFill="1" applyBorder="1" applyAlignment="1" applyProtection="1">
      <alignment horizontal="center" vertical="center" wrapText="1"/>
    </xf>
    <xf numFmtId="0" fontId="82" fillId="0" borderId="0" xfId="0" applyFont="1" applyAlignment="1" applyProtection="1">
      <alignment vertical="center"/>
    </xf>
    <xf numFmtId="1" fontId="19" fillId="26" borderId="333" xfId="0" applyNumberFormat="1" applyFont="1" applyFill="1" applyBorder="1" applyAlignment="1" applyProtection="1">
      <alignment horizontal="center" vertical="center"/>
    </xf>
    <xf numFmtId="1" fontId="22" fillId="26" borderId="333" xfId="0" applyNumberFormat="1" applyFont="1" applyFill="1" applyBorder="1" applyAlignment="1" applyProtection="1">
      <alignment horizontal="center" vertical="center"/>
    </xf>
    <xf numFmtId="1" fontId="26" fillId="26" borderId="333" xfId="0" applyNumberFormat="1" applyFont="1" applyFill="1" applyBorder="1" applyAlignment="1" applyProtection="1">
      <alignment horizontal="center" vertical="center"/>
    </xf>
    <xf numFmtId="1" fontId="26" fillId="26" borderId="0" xfId="0" applyNumberFormat="1" applyFont="1" applyFill="1" applyBorder="1" applyAlignment="1" applyProtection="1">
      <alignment horizontal="center" vertical="center"/>
    </xf>
    <xf numFmtId="0" fontId="19" fillId="0" borderId="267" xfId="0" applyFont="1" applyFill="1" applyBorder="1" applyAlignment="1" applyProtection="1">
      <alignment vertical="center"/>
    </xf>
    <xf numFmtId="0" fontId="19" fillId="0" borderId="274" xfId="0" applyFont="1" applyFill="1" applyBorder="1" applyAlignment="1" applyProtection="1">
      <alignment vertical="center"/>
    </xf>
    <xf numFmtId="0" fontId="19" fillId="0" borderId="275" xfId="0" applyFont="1" applyFill="1" applyBorder="1" applyAlignment="1" applyProtection="1">
      <alignment vertical="center"/>
    </xf>
    <xf numFmtId="0" fontId="19" fillId="0" borderId="276" xfId="0" applyFont="1" applyFill="1" applyBorder="1" applyAlignment="1" applyProtection="1">
      <alignment vertical="center"/>
    </xf>
    <xf numFmtId="6" fontId="19" fillId="0" borderId="277" xfId="0" applyNumberFormat="1" applyFont="1" applyFill="1" applyBorder="1" applyAlignment="1" applyProtection="1">
      <alignment vertical="center"/>
    </xf>
    <xf numFmtId="6" fontId="19" fillId="35" borderId="277" xfId="0" applyNumberFormat="1" applyFont="1" applyFill="1" applyBorder="1" applyAlignment="1" applyProtection="1">
      <alignment vertical="center"/>
    </xf>
    <xf numFmtId="6" fontId="19" fillId="34" borderId="277" xfId="0" applyNumberFormat="1" applyFont="1" applyFill="1" applyBorder="1" applyAlignment="1" applyProtection="1">
      <alignment vertical="center"/>
    </xf>
    <xf numFmtId="0" fontId="19" fillId="0" borderId="23" xfId="0" applyFont="1" applyFill="1" applyBorder="1" applyAlignment="1" applyProtection="1">
      <alignment vertical="center"/>
    </xf>
    <xf numFmtId="0" fontId="19" fillId="0" borderId="37" xfId="0" applyFont="1" applyFill="1" applyBorder="1" applyAlignment="1" applyProtection="1">
      <alignment vertical="center"/>
    </xf>
    <xf numFmtId="6" fontId="19" fillId="0" borderId="38" xfId="0" applyNumberFormat="1" applyFont="1" applyFill="1" applyBorder="1" applyAlignment="1" applyProtection="1">
      <alignment vertical="center"/>
    </xf>
    <xf numFmtId="6" fontId="19" fillId="35" borderId="38" xfId="0" applyNumberFormat="1" applyFont="1" applyFill="1" applyBorder="1" applyAlignment="1" applyProtection="1">
      <alignment vertical="center"/>
    </xf>
    <xf numFmtId="6" fontId="19" fillId="34" borderId="38" xfId="0" applyNumberFormat="1" applyFont="1" applyFill="1" applyBorder="1" applyAlignment="1" applyProtection="1">
      <alignment vertical="center"/>
    </xf>
    <xf numFmtId="0" fontId="0" fillId="0" borderId="55" xfId="0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19" fillId="0" borderId="278" xfId="0" applyFont="1" applyFill="1" applyBorder="1" applyAlignment="1" applyProtection="1">
      <alignment vertical="center"/>
    </xf>
    <xf numFmtId="0" fontId="19" fillId="0" borderId="279" xfId="0" applyFont="1" applyFill="1" applyBorder="1" applyAlignment="1" applyProtection="1">
      <alignment vertical="center"/>
    </xf>
    <xf numFmtId="6" fontId="19" fillId="0" borderId="280" xfId="0" applyNumberFormat="1" applyFont="1" applyFill="1" applyBorder="1" applyAlignment="1" applyProtection="1">
      <alignment vertical="center"/>
    </xf>
    <xf numFmtId="6" fontId="19" fillId="0" borderId="56" xfId="0" applyNumberFormat="1" applyFont="1" applyFill="1" applyBorder="1" applyAlignment="1" applyProtection="1">
      <alignment vertical="center"/>
    </xf>
    <xf numFmtId="6" fontId="19" fillId="35" borderId="56" xfId="0" applyNumberFormat="1" applyFont="1" applyFill="1" applyBorder="1" applyAlignment="1" applyProtection="1">
      <alignment vertical="center"/>
    </xf>
    <xf numFmtId="6" fontId="19" fillId="34" borderId="280" xfId="0" applyNumberFormat="1" applyFont="1" applyFill="1" applyBorder="1" applyAlignment="1" applyProtection="1">
      <alignment vertical="center"/>
    </xf>
    <xf numFmtId="6" fontId="19" fillId="34" borderId="56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0" fillId="0" borderId="0" xfId="0" applyBorder="1" applyAlignment="1" applyProtection="1">
      <alignment horizontal="left" vertical="center" wrapText="1"/>
    </xf>
    <xf numFmtId="0" fontId="19" fillId="0" borderId="0" xfId="0" applyFont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0" fontId="80" fillId="34" borderId="333" xfId="0" applyFont="1" applyFill="1" applyBorder="1" applyAlignment="1" applyProtection="1">
      <alignment horizontal="center" vertical="center" wrapText="1"/>
    </xf>
    <xf numFmtId="0" fontId="80" fillId="52" borderId="333" xfId="0" applyFont="1" applyFill="1" applyBorder="1" applyAlignment="1" applyProtection="1">
      <alignment horizontal="center" vertical="center" wrapText="1"/>
    </xf>
    <xf numFmtId="0" fontId="21" fillId="0" borderId="270" xfId="0" applyFont="1" applyFill="1" applyBorder="1" applyAlignment="1" applyProtection="1">
      <alignment vertical="center"/>
    </xf>
    <xf numFmtId="0" fontId="21" fillId="0" borderId="281" xfId="0" applyFont="1" applyFill="1" applyBorder="1" applyAlignment="1" applyProtection="1">
      <alignment vertical="center"/>
    </xf>
    <xf numFmtId="6" fontId="21" fillId="0" borderId="264" xfId="0" applyNumberFormat="1" applyFont="1" applyFill="1" applyBorder="1" applyAlignment="1" applyProtection="1">
      <alignment vertical="center"/>
    </xf>
    <xf numFmtId="6" fontId="21" fillId="0" borderId="368" xfId="0" applyNumberFormat="1" applyFont="1" applyFill="1" applyBorder="1" applyAlignment="1" applyProtection="1">
      <alignment vertical="center"/>
    </xf>
    <xf numFmtId="6" fontId="21" fillId="46" borderId="264" xfId="0" applyNumberFormat="1" applyFont="1" applyFill="1" applyBorder="1" applyAlignment="1" applyProtection="1">
      <alignment vertical="center"/>
    </xf>
    <xf numFmtId="6" fontId="21" fillId="34" borderId="264" xfId="0" applyNumberFormat="1" applyFont="1" applyFill="1" applyBorder="1" applyAlignment="1" applyProtection="1">
      <alignment vertical="center"/>
    </xf>
    <xf numFmtId="0" fontId="21" fillId="0" borderId="275" xfId="0" applyFont="1" applyFill="1" applyBorder="1" applyAlignment="1" applyProtection="1">
      <alignment vertical="center"/>
    </xf>
    <xf numFmtId="0" fontId="21" fillId="0" borderId="276" xfId="0" applyFont="1" applyFill="1" applyBorder="1" applyAlignment="1" applyProtection="1">
      <alignment vertical="center"/>
    </xf>
    <xf numFmtId="6" fontId="21" fillId="0" borderId="277" xfId="0" applyNumberFormat="1" applyFont="1" applyFill="1" applyBorder="1" applyAlignment="1" applyProtection="1">
      <alignment vertical="center"/>
    </xf>
    <xf numFmtId="6" fontId="21" fillId="46" borderId="277" xfId="0" applyNumberFormat="1" applyFont="1" applyFill="1" applyBorder="1" applyAlignment="1" applyProtection="1">
      <alignment vertical="center"/>
    </xf>
    <xf numFmtId="6" fontId="21" fillId="34" borderId="277" xfId="0" applyNumberFormat="1" applyFont="1" applyFill="1" applyBorder="1" applyAlignment="1" applyProtection="1">
      <alignment vertical="center"/>
    </xf>
    <xf numFmtId="0" fontId="21" fillId="0" borderId="23" xfId="0" applyFont="1" applyFill="1" applyBorder="1" applyAlignment="1" applyProtection="1">
      <alignment vertical="center"/>
    </xf>
    <xf numFmtId="0" fontId="21" fillId="0" borderId="37" xfId="0" applyFont="1" applyFill="1" applyBorder="1" applyAlignment="1" applyProtection="1">
      <alignment vertical="center"/>
    </xf>
    <xf numFmtId="6" fontId="21" fillId="0" borderId="38" xfId="0" applyNumberFormat="1" applyFont="1" applyFill="1" applyBorder="1" applyAlignment="1" applyProtection="1">
      <alignment vertical="center"/>
    </xf>
    <xf numFmtId="6" fontId="21" fillId="46" borderId="38" xfId="0" applyNumberFormat="1" applyFont="1" applyFill="1" applyBorder="1" applyAlignment="1" applyProtection="1">
      <alignment vertical="center"/>
    </xf>
    <xf numFmtId="6" fontId="21" fillId="34" borderId="38" xfId="0" applyNumberFormat="1" applyFont="1" applyFill="1" applyBorder="1" applyAlignment="1" applyProtection="1">
      <alignment vertical="center"/>
    </xf>
    <xf numFmtId="0" fontId="21" fillId="0" borderId="278" xfId="0" applyFont="1" applyFill="1" applyBorder="1" applyAlignment="1" applyProtection="1">
      <alignment vertical="center"/>
    </xf>
    <xf numFmtId="0" fontId="21" fillId="0" borderId="279" xfId="0" applyFont="1" applyFill="1" applyBorder="1" applyAlignment="1" applyProtection="1">
      <alignment vertical="center"/>
    </xf>
    <xf numFmtId="6" fontId="21" fillId="0" borderId="280" xfId="0" applyNumberFormat="1" applyFont="1" applyFill="1" applyBorder="1" applyAlignment="1" applyProtection="1">
      <alignment vertical="center"/>
    </xf>
    <xf numFmtId="6" fontId="21" fillId="46" borderId="280" xfId="0" applyNumberFormat="1" applyFont="1" applyFill="1" applyBorder="1" applyAlignment="1" applyProtection="1">
      <alignment vertical="center"/>
    </xf>
    <xf numFmtId="6" fontId="21" fillId="34" borderId="280" xfId="0" applyNumberFormat="1" applyFont="1" applyFill="1" applyBorder="1" applyAlignment="1" applyProtection="1">
      <alignment vertical="center"/>
    </xf>
    <xf numFmtId="6" fontId="22" fillId="0" borderId="333" xfId="31" applyNumberFormat="1" applyFont="1" applyFill="1" applyBorder="1" applyAlignment="1" applyProtection="1">
      <alignment vertical="center"/>
    </xf>
    <xf numFmtId="6" fontId="22" fillId="46" borderId="333" xfId="31" applyNumberFormat="1" applyFont="1" applyFill="1" applyBorder="1" applyAlignment="1" applyProtection="1">
      <alignment vertical="center"/>
    </xf>
    <xf numFmtId="6" fontId="22" fillId="34" borderId="333" xfId="31" applyNumberFormat="1" applyFont="1" applyFill="1" applyBorder="1" applyAlignment="1" applyProtection="1">
      <alignment vertical="center"/>
    </xf>
    <xf numFmtId="0" fontId="21" fillId="0" borderId="267" xfId="0" applyFont="1" applyFill="1" applyBorder="1" applyAlignment="1" applyProtection="1">
      <alignment vertical="center"/>
    </xf>
    <xf numFmtId="0" fontId="21" fillId="0" borderId="274" xfId="0" applyFont="1" applyFill="1" applyBorder="1" applyAlignment="1" applyProtection="1">
      <alignment vertical="center"/>
    </xf>
    <xf numFmtId="6" fontId="21" fillId="46" borderId="265" xfId="0" applyNumberFormat="1" applyFont="1" applyFill="1" applyBorder="1" applyAlignment="1" applyProtection="1">
      <alignment vertical="center"/>
    </xf>
    <xf numFmtId="6" fontId="21" fillId="34" borderId="265" xfId="0" applyNumberFormat="1" applyFont="1" applyFill="1" applyBorder="1" applyAlignment="1" applyProtection="1">
      <alignment vertical="center"/>
    </xf>
    <xf numFmtId="0" fontId="21" fillId="0" borderId="22" xfId="0" applyFont="1" applyFill="1" applyBorder="1" applyAlignment="1" applyProtection="1">
      <alignment vertical="center"/>
    </xf>
    <xf numFmtId="0" fontId="21" fillId="0" borderId="36" xfId="0" applyFont="1" applyFill="1" applyBorder="1" applyAlignment="1" applyProtection="1">
      <alignment vertical="center"/>
    </xf>
    <xf numFmtId="6" fontId="21" fillId="0" borderId="56" xfId="0" applyNumberFormat="1" applyFont="1" applyFill="1" applyBorder="1" applyAlignment="1" applyProtection="1">
      <alignment vertical="center"/>
    </xf>
    <xf numFmtId="6" fontId="21" fillId="46" borderId="56" xfId="0" applyNumberFormat="1" applyFont="1" applyFill="1" applyBorder="1" applyAlignment="1" applyProtection="1">
      <alignment vertical="center"/>
    </xf>
    <xf numFmtId="6" fontId="21" fillId="34" borderId="56" xfId="0" applyNumberFormat="1" applyFont="1" applyFill="1" applyBorder="1" applyAlignment="1" applyProtection="1">
      <alignment vertical="center"/>
    </xf>
    <xf numFmtId="1" fontId="21" fillId="26" borderId="333" xfId="0" applyNumberFormat="1" applyFont="1" applyFill="1" applyBorder="1" applyAlignment="1" applyProtection="1">
      <alignment horizontal="center" vertical="center"/>
    </xf>
    <xf numFmtId="0" fontId="19" fillId="0" borderId="269" xfId="53" applyFont="1" applyFill="1" applyBorder="1" applyAlignment="1" applyProtection="1">
      <alignment vertical="center"/>
    </xf>
    <xf numFmtId="3" fontId="19" fillId="32" borderId="270" xfId="54" applyNumberFormat="1" applyFont="1" applyFill="1" applyBorder="1" applyAlignment="1" applyProtection="1">
      <alignment horizontal="right" vertical="center"/>
    </xf>
    <xf numFmtId="165" fontId="19" fillId="0" borderId="271" xfId="54" applyNumberFormat="1" applyFont="1" applyFill="1" applyBorder="1" applyAlignment="1" applyProtection="1">
      <alignment horizontal="right" vertical="center"/>
    </xf>
    <xf numFmtId="165" fontId="19" fillId="32" borderId="271" xfId="54" applyNumberFormat="1" applyFont="1" applyFill="1" applyBorder="1" applyAlignment="1" applyProtection="1">
      <alignment horizontal="right" vertical="center"/>
    </xf>
    <xf numFmtId="165" fontId="19" fillId="35" borderId="271" xfId="54" applyNumberFormat="1" applyFont="1" applyFill="1" applyBorder="1" applyAlignment="1" applyProtection="1">
      <alignment horizontal="right" vertical="center"/>
    </xf>
    <xf numFmtId="0" fontId="19" fillId="0" borderId="266" xfId="53" applyFont="1" applyFill="1" applyBorder="1" applyAlignment="1" applyProtection="1">
      <alignment vertical="center"/>
    </xf>
    <xf numFmtId="3" fontId="19" fillId="32" borderId="267" xfId="54" applyNumberFormat="1" applyFont="1" applyFill="1" applyBorder="1" applyAlignment="1" applyProtection="1">
      <alignment horizontal="right" vertical="center"/>
    </xf>
    <xf numFmtId="165" fontId="19" fillId="0" borderId="268" xfId="54" applyNumberFormat="1" applyFont="1" applyFill="1" applyBorder="1" applyAlignment="1" applyProtection="1">
      <alignment horizontal="right" vertical="center"/>
    </xf>
    <xf numFmtId="165" fontId="19" fillId="32" borderId="268" xfId="54" applyNumberFormat="1" applyFont="1" applyFill="1" applyBorder="1" applyAlignment="1" applyProtection="1">
      <alignment horizontal="right" vertical="center"/>
    </xf>
    <xf numFmtId="165" fontId="19" fillId="35" borderId="268" xfId="54" applyNumberFormat="1" applyFont="1" applyFill="1" applyBorder="1" applyAlignment="1" applyProtection="1">
      <alignment horizontal="right" vertical="center"/>
    </xf>
    <xf numFmtId="0" fontId="19" fillId="0" borderId="28" xfId="53" applyFont="1" applyFill="1" applyBorder="1" applyAlignment="1" applyProtection="1">
      <alignment vertical="center"/>
    </xf>
    <xf numFmtId="3" fontId="19" fillId="32" borderId="249" xfId="54" applyNumberFormat="1" applyFont="1" applyFill="1" applyBorder="1" applyAlignment="1" applyProtection="1">
      <alignment horizontal="right" vertical="center"/>
    </xf>
    <xf numFmtId="165" fontId="19" fillId="0" borderId="217" xfId="54" applyNumberFormat="1" applyFont="1" applyFill="1" applyBorder="1" applyAlignment="1" applyProtection="1">
      <alignment horizontal="right" vertical="center"/>
    </xf>
    <xf numFmtId="165" fontId="19" fillId="32" borderId="217" xfId="54" applyNumberFormat="1" applyFont="1" applyFill="1" applyBorder="1" applyAlignment="1" applyProtection="1">
      <alignment horizontal="right" vertical="center"/>
    </xf>
    <xf numFmtId="165" fontId="19" fillId="35" borderId="217" xfId="54" applyNumberFormat="1" applyFont="1" applyFill="1" applyBorder="1" applyAlignment="1" applyProtection="1">
      <alignment horizontal="right" vertical="center"/>
    </xf>
    <xf numFmtId="3" fontId="19" fillId="32" borderId="267" xfId="53" applyNumberFormat="1" applyFont="1" applyFill="1" applyBorder="1" applyAlignment="1" applyProtection="1">
      <alignment horizontal="right" vertical="center"/>
    </xf>
    <xf numFmtId="165" fontId="19" fillId="0" borderId="268" xfId="53" applyNumberFormat="1" applyFont="1" applyFill="1" applyBorder="1" applyAlignment="1" applyProtection="1">
      <alignment horizontal="right" vertical="center"/>
    </xf>
    <xf numFmtId="165" fontId="19" fillId="32" borderId="268" xfId="53" applyNumberFormat="1" applyFont="1" applyFill="1" applyBorder="1" applyAlignment="1" applyProtection="1">
      <alignment horizontal="right" vertical="center"/>
    </xf>
    <xf numFmtId="165" fontId="19" fillId="35" borderId="268" xfId="53" applyNumberFormat="1" applyFont="1" applyFill="1" applyBorder="1" applyAlignment="1" applyProtection="1">
      <alignment horizontal="right" vertical="center"/>
    </xf>
    <xf numFmtId="6" fontId="19" fillId="0" borderId="268" xfId="53" applyNumberFormat="1" applyFont="1" applyFill="1" applyBorder="1" applyAlignment="1" applyProtection="1">
      <alignment horizontal="right" vertical="center"/>
    </xf>
    <xf numFmtId="6" fontId="19" fillId="34" borderId="268" xfId="53" applyNumberFormat="1" applyFont="1" applyFill="1" applyBorder="1" applyAlignment="1" applyProtection="1">
      <alignment horizontal="right" vertical="center"/>
    </xf>
    <xf numFmtId="6" fontId="19" fillId="35" borderId="268" xfId="53" applyNumberFormat="1" applyFont="1" applyFill="1" applyBorder="1" applyAlignment="1" applyProtection="1">
      <alignment horizontal="right" vertical="center"/>
    </xf>
    <xf numFmtId="0" fontId="19" fillId="0" borderId="248" xfId="53" applyFont="1" applyFill="1" applyBorder="1" applyAlignment="1" applyProtection="1">
      <alignment vertical="center"/>
    </xf>
    <xf numFmtId="0" fontId="19" fillId="0" borderId="22" xfId="53" applyFont="1" applyFill="1" applyBorder="1" applyAlignment="1" applyProtection="1">
      <alignment vertical="center"/>
    </xf>
    <xf numFmtId="3" fontId="19" fillId="32" borderId="22" xfId="53" applyNumberFormat="1" applyFont="1" applyFill="1" applyBorder="1" applyAlignment="1" applyProtection="1">
      <alignment horizontal="right" vertical="center"/>
    </xf>
    <xf numFmtId="165" fontId="19" fillId="0" borderId="220" xfId="53" applyNumberFormat="1" applyFont="1" applyFill="1" applyBorder="1" applyAlignment="1" applyProtection="1">
      <alignment horizontal="right" vertical="center"/>
    </xf>
    <xf numFmtId="165" fontId="19" fillId="32" borderId="220" xfId="53" applyNumberFormat="1" applyFont="1" applyFill="1" applyBorder="1" applyAlignment="1" applyProtection="1">
      <alignment horizontal="right" vertical="center"/>
    </xf>
    <xf numFmtId="165" fontId="19" fillId="35" borderId="220" xfId="53" applyNumberFormat="1" applyFont="1" applyFill="1" applyBorder="1" applyAlignment="1" applyProtection="1">
      <alignment horizontal="right" vertical="center"/>
    </xf>
    <xf numFmtId="6" fontId="19" fillId="0" borderId="220" xfId="53" applyNumberFormat="1" applyFont="1" applyFill="1" applyBorder="1" applyAlignment="1" applyProtection="1">
      <alignment horizontal="right" vertical="center"/>
    </xf>
    <xf numFmtId="6" fontId="19" fillId="34" borderId="220" xfId="53" applyNumberFormat="1" applyFont="1" applyFill="1" applyBorder="1" applyAlignment="1" applyProtection="1">
      <alignment horizontal="right" vertical="center"/>
    </xf>
    <xf numFmtId="6" fontId="19" fillId="35" borderId="220" xfId="53" applyNumberFormat="1" applyFont="1" applyFill="1" applyBorder="1" applyAlignment="1" applyProtection="1">
      <alignment horizontal="right" vertical="center"/>
    </xf>
    <xf numFmtId="6" fontId="19" fillId="0" borderId="47" xfId="54" applyNumberFormat="1" applyFont="1" applyFill="1" applyBorder="1" applyAlignment="1" applyProtection="1">
      <alignment horizontal="right" vertical="center"/>
    </xf>
    <xf numFmtId="6" fontId="19" fillId="35" borderId="47" xfId="54" applyNumberFormat="1" applyFont="1" applyFill="1" applyBorder="1" applyAlignment="1" applyProtection="1">
      <alignment horizontal="right" vertical="center"/>
    </xf>
    <xf numFmtId="3" fontId="22" fillId="32" borderId="43" xfId="54" applyNumberFormat="1" applyFont="1" applyFill="1" applyBorder="1" applyAlignment="1" applyProtection="1">
      <alignment horizontal="right" vertical="center"/>
    </xf>
    <xf numFmtId="165" fontId="22" fillId="0" borderId="44" xfId="54" applyNumberFormat="1" applyFont="1" applyFill="1" applyBorder="1" applyAlignment="1" applyProtection="1">
      <alignment horizontal="right" vertical="center"/>
    </xf>
    <xf numFmtId="165" fontId="22" fillId="32" borderId="44" xfId="54" applyNumberFormat="1" applyFont="1" applyFill="1" applyBorder="1" applyAlignment="1" applyProtection="1">
      <alignment horizontal="right" vertical="center"/>
    </xf>
    <xf numFmtId="165" fontId="22" fillId="35" borderId="44" xfId="54" applyNumberFormat="1" applyFont="1" applyFill="1" applyBorder="1" applyAlignment="1" applyProtection="1">
      <alignment horizontal="right" vertical="center"/>
    </xf>
    <xf numFmtId="6" fontId="22" fillId="0" borderId="63" xfId="54" applyNumberFormat="1" applyFont="1" applyFill="1" applyBorder="1" applyAlignment="1" applyProtection="1">
      <alignment horizontal="right" vertical="center"/>
    </xf>
    <xf numFmtId="6" fontId="22" fillId="34" borderId="63" xfId="54" applyNumberFormat="1" applyFont="1" applyFill="1" applyBorder="1" applyAlignment="1" applyProtection="1">
      <alignment horizontal="right" vertical="center"/>
    </xf>
    <xf numFmtId="165" fontId="22" fillId="35" borderId="63" xfId="54" applyNumberFormat="1" applyFont="1" applyFill="1" applyBorder="1" applyAlignment="1" applyProtection="1">
      <alignment horizontal="right" vertical="center"/>
    </xf>
    <xf numFmtId="6" fontId="22" fillId="32" borderId="44" xfId="54" applyNumberFormat="1" applyFont="1" applyFill="1" applyBorder="1" applyAlignment="1" applyProtection="1">
      <alignment horizontal="right" vertical="center"/>
    </xf>
    <xf numFmtId="6" fontId="22" fillId="35" borderId="44" xfId="54" applyNumberFormat="1" applyFont="1" applyFill="1" applyBorder="1" applyAlignment="1" applyProtection="1">
      <alignment horizontal="right" vertical="center"/>
    </xf>
    <xf numFmtId="165" fontId="31" fillId="0" borderId="343" xfId="54" applyNumberFormat="1" applyFont="1" applyFill="1" applyBorder="1" applyAlignment="1" applyProtection="1">
      <alignment horizontal="right" vertical="center"/>
    </xf>
    <xf numFmtId="6" fontId="31" fillId="0" borderId="343" xfId="54" applyNumberFormat="1" applyFont="1" applyFill="1" applyBorder="1" applyAlignment="1" applyProtection="1">
      <alignment horizontal="right" vertical="center"/>
    </xf>
    <xf numFmtId="6" fontId="31" fillId="0" borderId="340" xfId="54" applyNumberFormat="1" applyFont="1" applyFill="1" applyBorder="1" applyAlignment="1" applyProtection="1">
      <alignment horizontal="right" vertical="center"/>
    </xf>
    <xf numFmtId="6" fontId="31" fillId="0" borderId="346" xfId="54" applyNumberFormat="1" applyFont="1" applyFill="1" applyBorder="1" applyAlignment="1" applyProtection="1">
      <alignment horizontal="right" vertical="center"/>
    </xf>
    <xf numFmtId="3" fontId="19" fillId="32" borderId="46" xfId="53" applyNumberFormat="1" applyFont="1" applyFill="1" applyBorder="1" applyAlignment="1" applyProtection="1">
      <alignment horizontal="right" vertical="center"/>
    </xf>
    <xf numFmtId="165" fontId="19" fillId="0" borderId="47" xfId="53" applyNumberFormat="1" applyFont="1" applyFill="1" applyBorder="1" applyAlignment="1" applyProtection="1">
      <alignment horizontal="right" vertical="center"/>
    </xf>
    <xf numFmtId="165" fontId="19" fillId="32" borderId="47" xfId="53" applyNumberFormat="1" applyFont="1" applyFill="1" applyBorder="1" applyAlignment="1" applyProtection="1">
      <alignment horizontal="right" vertical="center"/>
    </xf>
    <xf numFmtId="6" fontId="19" fillId="0" borderId="47" xfId="53" applyNumberFormat="1" applyFont="1" applyFill="1" applyBorder="1" applyAlignment="1" applyProtection="1">
      <alignment horizontal="right" vertical="center"/>
    </xf>
    <xf numFmtId="3" fontId="19" fillId="32" borderId="48" xfId="53" applyNumberFormat="1" applyFont="1" applyFill="1" applyBorder="1" applyAlignment="1" applyProtection="1">
      <alignment horizontal="right" vertical="center"/>
    </xf>
    <xf numFmtId="165" fontId="19" fillId="0" borderId="49" xfId="53" applyNumberFormat="1" applyFont="1" applyFill="1" applyBorder="1" applyAlignment="1" applyProtection="1">
      <alignment horizontal="right" vertical="center"/>
    </xf>
    <xf numFmtId="165" fontId="19" fillId="32" borderId="49" xfId="53" applyNumberFormat="1" applyFont="1" applyFill="1" applyBorder="1" applyAlignment="1" applyProtection="1">
      <alignment horizontal="right" vertical="center"/>
    </xf>
    <xf numFmtId="6" fontId="19" fillId="0" borderId="61" xfId="53" applyNumberFormat="1" applyFont="1" applyFill="1" applyBorder="1" applyAlignment="1" applyProtection="1">
      <alignment horizontal="right" vertical="center"/>
    </xf>
    <xf numFmtId="3" fontId="19" fillId="32" borderId="50" xfId="53" applyNumberFormat="1" applyFont="1" applyFill="1" applyBorder="1" applyAlignment="1" applyProtection="1">
      <alignment horizontal="right" vertical="center"/>
    </xf>
    <xf numFmtId="165" fontId="19" fillId="0" borderId="51" xfId="53" applyNumberFormat="1" applyFont="1" applyFill="1" applyBorder="1" applyAlignment="1" applyProtection="1">
      <alignment horizontal="right" vertical="center"/>
    </xf>
    <xf numFmtId="165" fontId="19" fillId="32" borderId="51" xfId="53" applyNumberFormat="1" applyFont="1" applyFill="1" applyBorder="1" applyAlignment="1" applyProtection="1">
      <alignment horizontal="right" vertical="center"/>
    </xf>
    <xf numFmtId="6" fontId="19" fillId="0" borderId="62" xfId="53" applyNumberFormat="1" applyFont="1" applyFill="1" applyBorder="1" applyAlignment="1" applyProtection="1">
      <alignment horizontal="right" vertical="center"/>
    </xf>
    <xf numFmtId="6" fontId="19" fillId="35" borderId="194" xfId="54" applyNumberFormat="1" applyFont="1" applyFill="1" applyBorder="1" applyAlignment="1" applyProtection="1">
      <alignment horizontal="right" vertical="center"/>
    </xf>
    <xf numFmtId="165" fontId="22" fillId="0" borderId="63" xfId="54" applyNumberFormat="1" applyFont="1" applyFill="1" applyBorder="1" applyAlignment="1" applyProtection="1">
      <alignment horizontal="right" vertical="center"/>
    </xf>
    <xf numFmtId="6" fontId="22" fillId="0" borderId="44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19" fillId="26" borderId="241" xfId="53" applyNumberFormat="1" applyFont="1" applyFill="1" applyBorder="1" applyAlignment="1" applyProtection="1">
      <alignment horizontal="center" vertical="center"/>
    </xf>
    <xf numFmtId="1" fontId="22" fillId="26" borderId="241" xfId="53" applyNumberFormat="1" applyFont="1" applyFill="1" applyBorder="1" applyAlignment="1" applyProtection="1">
      <alignment horizontal="center" vertical="center"/>
    </xf>
    <xf numFmtId="1" fontId="26" fillId="26" borderId="241" xfId="53" quotePrefix="1" applyNumberFormat="1" applyFont="1" applyFill="1" applyBorder="1" applyAlignment="1" applyProtection="1">
      <alignment horizontal="center" vertical="center"/>
    </xf>
    <xf numFmtId="1" fontId="33" fillId="26" borderId="16" xfId="53" applyNumberFormat="1" applyFont="1" applyFill="1" applyBorder="1" applyAlignment="1" applyProtection="1">
      <alignment horizontal="center" vertical="center"/>
    </xf>
    <xf numFmtId="1" fontId="67" fillId="26" borderId="16" xfId="53" applyNumberFormat="1" applyFont="1" applyFill="1" applyBorder="1" applyAlignment="1" applyProtection="1">
      <alignment horizontal="center" vertical="center"/>
    </xf>
    <xf numFmtId="6" fontId="19" fillId="35" borderId="47" xfId="53" applyNumberFormat="1" applyFont="1" applyFill="1" applyBorder="1" applyAlignment="1" applyProtection="1">
      <alignment horizontal="right" vertical="center"/>
    </xf>
    <xf numFmtId="6" fontId="19" fillId="35" borderId="61" xfId="53" applyNumberFormat="1" applyFont="1" applyFill="1" applyBorder="1" applyAlignment="1" applyProtection="1">
      <alignment horizontal="right" vertical="center"/>
    </xf>
    <xf numFmtId="6" fontId="19" fillId="35" borderId="62" xfId="53" applyNumberFormat="1" applyFont="1" applyFill="1" applyBorder="1" applyAlignment="1" applyProtection="1">
      <alignment horizontal="right" vertical="center"/>
    </xf>
    <xf numFmtId="3" fontId="19" fillId="32" borderId="362" xfId="53" applyNumberFormat="1" applyFont="1" applyFill="1" applyBorder="1" applyAlignment="1" applyProtection="1">
      <alignment horizontal="right" vertical="center"/>
    </xf>
    <xf numFmtId="3" fontId="31" fillId="0" borderId="369" xfId="54" applyNumberFormat="1" applyFont="1" applyFill="1" applyBorder="1" applyAlignment="1" applyProtection="1">
      <alignment horizontal="right" vertical="center"/>
    </xf>
    <xf numFmtId="0" fontId="19" fillId="31" borderId="14" xfId="0" applyFont="1" applyFill="1" applyBorder="1" applyAlignment="1" applyProtection="1">
      <alignment vertical="center"/>
    </xf>
    <xf numFmtId="0" fontId="19" fillId="31" borderId="14" xfId="0" quotePrefix="1" applyFont="1" applyFill="1" applyBorder="1" applyAlignment="1" applyProtection="1">
      <alignment horizontal="center" vertical="center" wrapText="1"/>
    </xf>
    <xf numFmtId="0" fontId="19" fillId="31" borderId="42" xfId="0" quotePrefix="1" applyFont="1" applyFill="1" applyBorder="1" applyAlignment="1" applyProtection="1">
      <alignment horizontal="center" vertical="center" wrapText="1"/>
    </xf>
    <xf numFmtId="0" fontId="19" fillId="33" borderId="14" xfId="0" quotePrefix="1" applyFont="1" applyFill="1" applyBorder="1" applyAlignment="1" applyProtection="1">
      <alignment horizontal="center" vertical="center" wrapText="1"/>
    </xf>
    <xf numFmtId="0" fontId="19" fillId="33" borderId="42" xfId="0" quotePrefix="1" applyFont="1" applyFill="1" applyBorder="1" applyAlignment="1" applyProtection="1">
      <alignment horizontal="center" vertical="center" wrapText="1"/>
    </xf>
    <xf numFmtId="0" fontId="19" fillId="33" borderId="215" xfId="0" quotePrefix="1" applyFont="1" applyFill="1" applyBorder="1" applyAlignment="1" applyProtection="1">
      <alignment horizontal="center" vertical="center" wrapText="1"/>
    </xf>
    <xf numFmtId="165" fontId="26" fillId="31" borderId="333" xfId="28" applyNumberFormat="1" applyFont="1" applyFill="1" applyBorder="1" applyAlignment="1" applyProtection="1">
      <alignment horizontal="center" vertical="center"/>
    </xf>
    <xf numFmtId="0" fontId="19" fillId="26" borderId="241" xfId="0" applyFont="1" applyFill="1" applyBorder="1" applyAlignment="1" applyProtection="1">
      <alignment vertical="center"/>
    </xf>
    <xf numFmtId="3" fontId="19" fillId="0" borderId="0" xfId="0" applyNumberFormat="1" applyFont="1" applyFill="1" applyBorder="1" applyAlignment="1" applyProtection="1">
      <alignment vertical="center"/>
    </xf>
    <xf numFmtId="8" fontId="19" fillId="0" borderId="0" xfId="0" applyNumberFormat="1" applyFont="1" applyBorder="1" applyAlignment="1" applyProtection="1">
      <alignment vertical="center"/>
    </xf>
    <xf numFmtId="1" fontId="19" fillId="0" borderId="0" xfId="0" applyNumberFormat="1" applyFont="1" applyBorder="1" applyAlignment="1" applyProtection="1">
      <alignment vertical="center"/>
    </xf>
    <xf numFmtId="6" fontId="19" fillId="0" borderId="0" xfId="0" applyNumberFormat="1" applyFont="1" applyFill="1" applyBorder="1" applyAlignment="1" applyProtection="1">
      <alignment horizontal="center" vertical="center"/>
    </xf>
    <xf numFmtId="1" fontId="19" fillId="0" borderId="0" xfId="0" applyNumberFormat="1" applyFont="1" applyAlignment="1" applyProtection="1">
      <alignment vertical="center"/>
    </xf>
    <xf numFmtId="0" fontId="78" fillId="31" borderId="215" xfId="0" applyFont="1" applyFill="1" applyBorder="1" applyAlignment="1" applyProtection="1">
      <alignment vertical="center" wrapText="1"/>
    </xf>
    <xf numFmtId="0" fontId="78" fillId="31" borderId="14" xfId="0" applyFont="1" applyFill="1" applyBorder="1" applyAlignment="1" applyProtection="1">
      <alignment vertical="center" wrapText="1"/>
    </xf>
    <xf numFmtId="0" fontId="78" fillId="31" borderId="42" xfId="0" applyFont="1" applyFill="1" applyBorder="1" applyAlignment="1" applyProtection="1">
      <alignment vertical="center" wrapText="1"/>
    </xf>
    <xf numFmtId="6" fontId="31" fillId="33" borderId="333" xfId="0" applyNumberFormat="1" applyFont="1" applyFill="1" applyBorder="1" applyAlignment="1" applyProtection="1">
      <alignment horizontal="center" vertical="center" wrapText="1"/>
    </xf>
    <xf numFmtId="49" fontId="31" fillId="33" borderId="14" xfId="53" applyNumberFormat="1" applyFont="1" applyFill="1" applyBorder="1" applyAlignment="1" applyProtection="1">
      <alignment horizontal="center" vertical="center" wrapText="1"/>
    </xf>
    <xf numFmtId="6" fontId="31" fillId="0" borderId="356" xfId="54" applyNumberFormat="1" applyFont="1" applyFill="1" applyBorder="1" applyAlignment="1" applyProtection="1">
      <alignment horizontal="right"/>
    </xf>
    <xf numFmtId="0" fontId="19" fillId="0" borderId="281" xfId="0" applyFont="1" applyFill="1" applyBorder="1" applyAlignment="1" applyProtection="1">
      <alignment vertical="center"/>
    </xf>
    <xf numFmtId="0" fontId="99" fillId="0" borderId="0" xfId="58" applyFont="1" applyAlignment="1">
      <alignment vertical="center"/>
    </xf>
    <xf numFmtId="0" fontId="100" fillId="0" borderId="0" xfId="58" applyFont="1" applyAlignment="1">
      <alignment vertical="center"/>
    </xf>
    <xf numFmtId="0" fontId="100" fillId="55" borderId="0" xfId="58" applyFont="1" applyFill="1" applyAlignment="1">
      <alignment vertical="center"/>
    </xf>
    <xf numFmtId="0" fontId="100" fillId="32" borderId="0" xfId="58" applyFont="1" applyFill="1" applyAlignment="1">
      <alignment vertical="center"/>
    </xf>
    <xf numFmtId="0" fontId="22" fillId="36" borderId="333" xfId="58" applyFont="1" applyFill="1" applyBorder="1" applyAlignment="1" applyProtection="1">
      <alignment vertical="center"/>
    </xf>
    <xf numFmtId="0" fontId="101" fillId="36" borderId="0" xfId="58" applyFont="1" applyFill="1" applyAlignment="1">
      <alignment vertical="center"/>
    </xf>
    <xf numFmtId="0" fontId="100" fillId="0" borderId="0" xfId="58" applyFont="1"/>
    <xf numFmtId="0" fontId="19" fillId="0" borderId="370" xfId="58" applyFont="1" applyFill="1" applyBorder="1" applyAlignment="1" applyProtection="1">
      <alignment vertical="center"/>
    </xf>
    <xf numFmtId="0" fontId="19" fillId="0" borderId="371" xfId="58" applyFont="1" applyFill="1" applyBorder="1" applyAlignment="1" applyProtection="1">
      <alignment vertical="center"/>
    </xf>
    <xf numFmtId="0" fontId="19" fillId="0" borderId="372" xfId="58" applyFont="1" applyFill="1" applyBorder="1" applyAlignment="1" applyProtection="1">
      <alignment vertical="center"/>
    </xf>
    <xf numFmtId="1" fontId="19" fillId="0" borderId="368" xfId="0" applyNumberFormat="1" applyFont="1" applyFill="1" applyBorder="1" applyAlignment="1" applyProtection="1">
      <alignment horizontal="left" vertical="center" wrapText="1"/>
    </xf>
    <xf numFmtId="10" fontId="31" fillId="46" borderId="333" xfId="0" applyNumberFormat="1" applyFont="1" applyFill="1" applyBorder="1" applyAlignment="1" applyProtection="1">
      <alignment horizontal="center" vertical="center" wrapText="1"/>
    </xf>
    <xf numFmtId="6" fontId="19" fillId="48" borderId="368" xfId="0" applyNumberFormat="1" applyFont="1" applyFill="1" applyBorder="1" applyAlignment="1" applyProtection="1">
      <alignment vertical="center"/>
    </xf>
    <xf numFmtId="6" fontId="19" fillId="48" borderId="264" xfId="0" applyNumberFormat="1" applyFont="1" applyFill="1" applyBorder="1" applyAlignment="1" applyProtection="1">
      <alignment vertical="center"/>
    </xf>
    <xf numFmtId="6" fontId="19" fillId="48" borderId="216" xfId="0" applyNumberFormat="1" applyFont="1" applyFill="1" applyBorder="1" applyAlignment="1" applyProtection="1">
      <alignment vertical="center"/>
    </xf>
    <xf numFmtId="0" fontId="19" fillId="0" borderId="266" xfId="53" applyFont="1" applyFill="1" applyBorder="1" applyAlignment="1" applyProtection="1">
      <alignment horizontal="left" vertical="center"/>
    </xf>
    <xf numFmtId="0" fontId="19" fillId="0" borderId="286" xfId="53" applyFont="1" applyFill="1" applyBorder="1" applyAlignment="1" applyProtection="1">
      <alignment vertical="center"/>
    </xf>
    <xf numFmtId="0" fontId="19" fillId="0" borderId="28" xfId="53" applyFont="1" applyFill="1" applyBorder="1" applyAlignment="1" applyProtection="1">
      <alignment horizontal="left" vertical="center"/>
    </xf>
    <xf numFmtId="0" fontId="19" fillId="0" borderId="235" xfId="53" applyFont="1" applyFill="1" applyBorder="1" applyAlignment="1" applyProtection="1">
      <alignment vertical="center"/>
    </xf>
    <xf numFmtId="38" fontId="22" fillId="32" borderId="351" xfId="54" applyNumberFormat="1" applyFont="1" applyFill="1" applyBorder="1" applyAlignment="1" applyProtection="1">
      <alignment horizontal="right" vertical="center"/>
    </xf>
    <xf numFmtId="6" fontId="22" fillId="0" borderId="351" xfId="54" applyNumberFormat="1" applyFont="1" applyFill="1" applyBorder="1" applyAlignment="1" applyProtection="1">
      <alignment horizontal="right" vertical="center"/>
    </xf>
    <xf numFmtId="6" fontId="22" fillId="32" borderId="351" xfId="54" applyNumberFormat="1" applyFont="1" applyFill="1" applyBorder="1" applyAlignment="1" applyProtection="1">
      <alignment horizontal="right" vertical="center"/>
    </xf>
    <xf numFmtId="6" fontId="22" fillId="0" borderId="351" xfId="53" applyNumberFormat="1" applyFont="1" applyFill="1" applyBorder="1" applyAlignment="1" applyProtection="1">
      <alignment horizontal="right" vertical="center"/>
    </xf>
    <xf numFmtId="6" fontId="22" fillId="46" borderId="351" xfId="54" applyNumberFormat="1" applyFont="1" applyFill="1" applyBorder="1" applyAlignment="1" applyProtection="1">
      <alignment horizontal="right" vertical="center"/>
    </xf>
    <xf numFmtId="6" fontId="22" fillId="34" borderId="351" xfId="54" applyNumberFormat="1" applyFont="1" applyFill="1" applyBorder="1" applyAlignment="1" applyProtection="1">
      <alignment horizontal="right" vertical="center"/>
    </xf>
    <xf numFmtId="0" fontId="19" fillId="0" borderId="267" xfId="53" applyFont="1" applyFill="1" applyBorder="1" applyAlignment="1" applyProtection="1">
      <alignment vertical="center" wrapText="1"/>
    </xf>
    <xf numFmtId="0" fontId="19" fillId="0" borderId="249" xfId="53" applyFont="1" applyFill="1" applyBorder="1" applyAlignment="1" applyProtection="1">
      <alignment vertical="center" wrapText="1"/>
    </xf>
    <xf numFmtId="0" fontId="31" fillId="46" borderId="333" xfId="0" applyFont="1" applyFill="1" applyBorder="1" applyAlignment="1" applyProtection="1">
      <alignment horizontal="center" vertical="center" wrapText="1"/>
    </xf>
    <xf numFmtId="0" fontId="22" fillId="43" borderId="367" xfId="0" applyFont="1" applyFill="1" applyBorder="1" applyAlignment="1">
      <alignment horizontal="center" vertical="center" wrapText="1"/>
    </xf>
    <xf numFmtId="0" fontId="22" fillId="41" borderId="375" xfId="0" applyFont="1" applyFill="1" applyBorder="1" applyAlignment="1">
      <alignment horizontal="center" vertical="center" wrapText="1"/>
    </xf>
    <xf numFmtId="0" fontId="22" fillId="41" borderId="376" xfId="0" applyFont="1" applyFill="1" applyBorder="1" applyAlignment="1">
      <alignment horizontal="center" vertical="center" wrapText="1"/>
    </xf>
    <xf numFmtId="0" fontId="22" fillId="41" borderId="377" xfId="0" applyFont="1" applyFill="1" applyBorder="1" applyAlignment="1">
      <alignment horizontal="center" vertical="center" wrapText="1"/>
    </xf>
    <xf numFmtId="0" fontId="32" fillId="41" borderId="379" xfId="0" quotePrefix="1" applyFont="1" applyFill="1" applyBorder="1" applyAlignment="1">
      <alignment horizontal="center" vertical="center" wrapText="1"/>
    </xf>
    <xf numFmtId="0" fontId="32" fillId="41" borderId="380" xfId="0" applyFont="1" applyFill="1" applyBorder="1" applyAlignment="1">
      <alignment horizontal="center" vertical="center" wrapText="1"/>
    </xf>
    <xf numFmtId="0" fontId="32" fillId="41" borderId="381" xfId="0" quotePrefix="1" applyFont="1" applyFill="1" applyBorder="1" applyAlignment="1">
      <alignment horizontal="center" vertical="center" wrapText="1"/>
    </xf>
    <xf numFmtId="0" fontId="32" fillId="0" borderId="0" xfId="58" applyFont="1" applyAlignment="1">
      <alignment vertical="center"/>
    </xf>
    <xf numFmtId="0" fontId="32" fillId="55" borderId="0" xfId="58" applyFont="1" applyFill="1" applyAlignment="1">
      <alignment vertical="center"/>
    </xf>
    <xf numFmtId="6" fontId="19" fillId="0" borderId="370" xfId="32" applyNumberFormat="1" applyFont="1" applyFill="1" applyBorder="1" applyAlignment="1">
      <alignment horizontal="right" vertical="center"/>
    </xf>
    <xf numFmtId="6" fontId="19" fillId="47" borderId="370" xfId="32" applyNumberFormat="1" applyFont="1" applyFill="1" applyBorder="1" applyAlignment="1">
      <alignment horizontal="right" vertical="center"/>
    </xf>
    <xf numFmtId="6" fontId="19" fillId="0" borderId="371" xfId="32" applyNumberFormat="1" applyFont="1" applyFill="1" applyBorder="1" applyAlignment="1">
      <alignment horizontal="right" vertical="center"/>
    </xf>
    <xf numFmtId="6" fontId="19" fillId="47" borderId="371" xfId="32" applyNumberFormat="1" applyFont="1" applyFill="1" applyBorder="1" applyAlignment="1">
      <alignment horizontal="right" vertical="center"/>
    </xf>
    <xf numFmtId="6" fontId="19" fillId="0" borderId="372" xfId="32" applyNumberFormat="1" applyFont="1" applyFill="1" applyBorder="1" applyAlignment="1">
      <alignment horizontal="right" vertical="center"/>
    </xf>
    <xf numFmtId="6" fontId="19" fillId="47" borderId="372" xfId="32" applyNumberFormat="1" applyFont="1" applyFill="1" applyBorder="1" applyAlignment="1">
      <alignment horizontal="right" vertical="center"/>
    </xf>
    <xf numFmtId="6" fontId="19" fillId="0" borderId="373" xfId="32" applyNumberFormat="1" applyFont="1" applyFill="1" applyBorder="1" applyAlignment="1">
      <alignment horizontal="right" vertical="center"/>
    </xf>
    <xf numFmtId="6" fontId="19" fillId="47" borderId="373" xfId="32" applyNumberFormat="1" applyFont="1" applyFill="1" applyBorder="1" applyAlignment="1">
      <alignment horizontal="right" vertical="center"/>
    </xf>
    <xf numFmtId="6" fontId="22" fillId="36" borderId="333" xfId="32" applyNumberFormat="1" applyFont="1" applyFill="1" applyBorder="1" applyAlignment="1">
      <alignment horizontal="right" vertical="center"/>
    </xf>
    <xf numFmtId="49" fontId="31" fillId="35" borderId="333" xfId="53" applyNumberFormat="1" applyFont="1" applyFill="1" applyBorder="1" applyAlignment="1" applyProtection="1">
      <alignment horizontal="center" vertical="center" wrapText="1"/>
    </xf>
    <xf numFmtId="49" fontId="31" fillId="35" borderId="333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49" fontId="31" fillId="33" borderId="42" xfId="53" applyNumberFormat="1" applyFont="1" applyFill="1" applyBorder="1" applyAlignment="1" applyProtection="1">
      <alignment horizontal="center" vertical="center" wrapText="1"/>
    </xf>
    <xf numFmtId="49" fontId="31" fillId="33" borderId="215" xfId="53" applyNumberFormat="1" applyFont="1" applyFill="1" applyBorder="1" applyAlignment="1" applyProtection="1">
      <alignment horizontal="center" vertical="center" wrapText="1"/>
    </xf>
    <xf numFmtId="38" fontId="19" fillId="0" borderId="216" xfId="252" applyNumberFormat="1" applyFont="1" applyFill="1" applyBorder="1" applyAlignment="1" applyProtection="1">
      <alignment vertical="center"/>
    </xf>
    <xf numFmtId="8" fontId="0" fillId="0" borderId="0" xfId="0" applyNumberFormat="1" applyProtection="1"/>
    <xf numFmtId="6" fontId="0" fillId="0" borderId="0" xfId="0" applyNumberFormat="1" applyAlignment="1" applyProtection="1">
      <alignment horizontal="center" vertical="center"/>
    </xf>
    <xf numFmtId="0" fontId="72" fillId="0" borderId="0" xfId="0" applyFont="1" applyAlignment="1" applyProtection="1">
      <alignment vertical="center"/>
    </xf>
    <xf numFmtId="0" fontId="80" fillId="35" borderId="333" xfId="0" applyFont="1" applyFill="1" applyBorder="1" applyAlignment="1" applyProtection="1">
      <alignment horizontal="center" vertical="center" wrapText="1"/>
    </xf>
    <xf numFmtId="0" fontId="31" fillId="25" borderId="10" xfId="0" applyFont="1" applyFill="1" applyBorder="1" applyAlignment="1" applyProtection="1">
      <alignment horizontal="center" vertical="center" wrapText="1"/>
    </xf>
    <xf numFmtId="49" fontId="31" fillId="35" borderId="333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0" fontId="44" fillId="0" borderId="0" xfId="0" applyFont="1" applyAlignment="1" applyProtection="1">
      <alignment vertical="center"/>
    </xf>
    <xf numFmtId="164" fontId="21" fillId="26" borderId="333" xfId="28" applyNumberFormat="1" applyFont="1" applyFill="1" applyBorder="1" applyAlignment="1" applyProtection="1">
      <alignment horizontal="center" vertical="center"/>
    </xf>
    <xf numFmtId="0" fontId="26" fillId="26" borderId="333" xfId="28" quotePrefix="1" applyNumberFormat="1" applyFont="1" applyFill="1" applyBorder="1" applyAlignment="1" applyProtection="1">
      <alignment horizontal="center" vertical="center"/>
    </xf>
    <xf numFmtId="1" fontId="26" fillId="26" borderId="333" xfId="28" quotePrefix="1" applyNumberFormat="1" applyFont="1" applyFill="1" applyBorder="1" applyAlignment="1" applyProtection="1">
      <alignment horizontal="center" vertical="center"/>
    </xf>
    <xf numFmtId="1" fontId="26" fillId="26" borderId="333" xfId="28" applyNumberFormat="1" applyFont="1" applyFill="1" applyBorder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 wrapText="1"/>
    </xf>
    <xf numFmtId="165" fontId="21" fillId="0" borderId="216" xfId="0" applyNumberFormat="1" applyFont="1" applyFill="1" applyBorder="1" applyAlignment="1" applyProtection="1">
      <alignment vertical="center"/>
    </xf>
    <xf numFmtId="10" fontId="21" fillId="0" borderId="216" xfId="48" applyNumberFormat="1" applyFont="1" applyFill="1" applyBorder="1" applyAlignment="1" applyProtection="1">
      <alignment vertical="center"/>
    </xf>
    <xf numFmtId="10" fontId="21" fillId="0" borderId="216" xfId="0" applyNumberFormat="1" applyFont="1" applyFill="1" applyBorder="1" applyAlignment="1" applyProtection="1">
      <alignment vertical="center"/>
    </xf>
    <xf numFmtId="3" fontId="21" fillId="0" borderId="368" xfId="0" applyNumberFormat="1" applyFont="1" applyBorder="1" applyAlignment="1" applyProtection="1">
      <alignment horizontal="center" vertical="center"/>
    </xf>
    <xf numFmtId="3" fontId="21" fillId="0" borderId="216" xfId="0" applyNumberFormat="1" applyFont="1" applyBorder="1" applyAlignment="1" applyProtection="1">
      <alignment horizontal="center" vertical="center"/>
    </xf>
    <xf numFmtId="3" fontId="21" fillId="0" borderId="368" xfId="0" applyNumberFormat="1" applyFont="1" applyBorder="1" applyAlignment="1" applyProtection="1">
      <alignment vertical="center"/>
    </xf>
    <xf numFmtId="3" fontId="21" fillId="0" borderId="216" xfId="0" applyNumberFormat="1" applyFont="1" applyBorder="1" applyAlignment="1" applyProtection="1">
      <alignment vertical="center"/>
    </xf>
    <xf numFmtId="165" fontId="21" fillId="0" borderId="368" xfId="0" applyNumberFormat="1" applyFont="1" applyBorder="1" applyAlignment="1" applyProtection="1">
      <alignment vertical="center"/>
    </xf>
    <xf numFmtId="165" fontId="21" fillId="0" borderId="216" xfId="0" applyNumberFormat="1" applyFont="1" applyBorder="1" applyAlignment="1" applyProtection="1">
      <alignment vertical="center"/>
    </xf>
    <xf numFmtId="165" fontId="21" fillId="40" borderId="368" xfId="0" applyNumberFormat="1" applyFont="1" applyFill="1" applyBorder="1" applyAlignment="1" applyProtection="1">
      <alignment vertical="center"/>
    </xf>
    <xf numFmtId="165" fontId="21" fillId="40" borderId="216" xfId="0" applyNumberFormat="1" applyFont="1" applyFill="1" applyBorder="1" applyAlignment="1" applyProtection="1">
      <alignment vertical="center"/>
    </xf>
    <xf numFmtId="0" fontId="19" fillId="0" borderId="12" xfId="0" applyFont="1" applyBorder="1" applyAlignment="1" applyProtection="1">
      <alignment horizontal="center" vertical="center"/>
    </xf>
    <xf numFmtId="6" fontId="22" fillId="40" borderId="12" xfId="0" applyNumberFormat="1" applyFont="1" applyFill="1" applyBorder="1" applyAlignment="1" applyProtection="1">
      <alignment vertical="center"/>
    </xf>
    <xf numFmtId="0" fontId="19" fillId="0" borderId="0" xfId="0" applyFont="1" applyBorder="1" applyAlignment="1" applyProtection="1">
      <alignment vertical="center"/>
    </xf>
    <xf numFmtId="0" fontId="69" fillId="0" borderId="0" xfId="0" applyFont="1" applyBorder="1" applyAlignment="1" applyProtection="1">
      <alignment vertical="center"/>
    </xf>
    <xf numFmtId="0" fontId="22" fillId="0" borderId="12" xfId="0" applyFont="1" applyFill="1" applyBorder="1" applyAlignment="1" applyProtection="1">
      <alignment vertical="center"/>
    </xf>
    <xf numFmtId="0" fontId="22" fillId="0" borderId="12" xfId="0" applyFont="1" applyFill="1" applyBorder="1" applyAlignment="1" applyProtection="1">
      <alignment horizontal="center" vertical="center"/>
    </xf>
    <xf numFmtId="6" fontId="22" fillId="0" borderId="12" xfId="28" applyNumberFormat="1" applyFont="1" applyFill="1" applyBorder="1" applyAlignment="1" applyProtection="1">
      <alignment vertical="center"/>
    </xf>
    <xf numFmtId="6" fontId="22" fillId="35" borderId="12" xfId="28" applyNumberFormat="1" applyFont="1" applyFill="1" applyBorder="1" applyAlignment="1" applyProtection="1">
      <alignment vertical="center"/>
    </xf>
    <xf numFmtId="6" fontId="22" fillId="34" borderId="12" xfId="28" applyNumberFormat="1" applyFont="1" applyFill="1" applyBorder="1" applyAlignment="1" applyProtection="1">
      <alignment vertical="center"/>
    </xf>
    <xf numFmtId="0" fontId="19" fillId="0" borderId="0" xfId="0" applyFont="1" applyFill="1" applyAlignment="1" applyProtection="1">
      <alignment vertical="center" wrapText="1"/>
    </xf>
    <xf numFmtId="3" fontId="19" fillId="0" borderId="0" xfId="0" applyNumberFormat="1" applyFont="1" applyFill="1" applyAlignment="1" applyProtection="1">
      <alignment vertical="center"/>
    </xf>
    <xf numFmtId="0" fontId="19" fillId="0" borderId="0" xfId="0" applyFont="1" applyFill="1" applyAlignment="1" applyProtection="1">
      <alignment vertical="center"/>
    </xf>
    <xf numFmtId="164" fontId="19" fillId="0" borderId="0" xfId="28" applyNumberFormat="1" applyFont="1" applyFill="1" applyAlignment="1" applyProtection="1">
      <alignment vertical="center"/>
    </xf>
    <xf numFmtId="166" fontId="19" fillId="0" borderId="0" xfId="0" applyNumberFormat="1" applyFont="1" applyAlignment="1" applyProtection="1">
      <alignment vertical="center"/>
    </xf>
    <xf numFmtId="6" fontId="19" fillId="0" borderId="0" xfId="0" applyNumberFormat="1" applyFont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65" fontId="19" fillId="0" borderId="0" xfId="0" applyNumberFormat="1" applyFont="1" applyAlignment="1" applyProtection="1">
      <alignment vertical="center"/>
    </xf>
    <xf numFmtId="0" fontId="28" fillId="31" borderId="328" xfId="0" quotePrefix="1" applyFont="1" applyFill="1" applyBorder="1" applyAlignment="1" applyProtection="1">
      <alignment horizontal="center" vertical="center" wrapText="1"/>
    </xf>
    <xf numFmtId="0" fontId="23" fillId="31" borderId="317" xfId="0" applyFont="1" applyFill="1" applyBorder="1" applyAlignment="1" applyProtection="1">
      <alignment horizontal="center" vertical="center"/>
    </xf>
    <xf numFmtId="0" fontId="28" fillId="31" borderId="227" xfId="0" applyFont="1" applyFill="1" applyBorder="1" applyAlignment="1" applyProtection="1">
      <alignment horizontal="center" vertical="center"/>
    </xf>
    <xf numFmtId="0" fontId="28" fillId="31" borderId="308" xfId="0" applyFont="1" applyFill="1" applyBorder="1" applyAlignment="1" applyProtection="1">
      <alignment horizontal="left" vertical="center"/>
    </xf>
    <xf numFmtId="0" fontId="24" fillId="31" borderId="296" xfId="0" applyFont="1" applyFill="1" applyBorder="1" applyAlignment="1" applyProtection="1">
      <alignment horizontal="center" vertical="center"/>
    </xf>
    <xf numFmtId="5" fontId="28" fillId="31" borderId="296" xfId="0" applyNumberFormat="1" applyFont="1" applyFill="1" applyBorder="1" applyAlignment="1" applyProtection="1">
      <alignment vertical="center"/>
    </xf>
    <xf numFmtId="5" fontId="28" fillId="31" borderId="294" xfId="0" applyNumberFormat="1" applyFont="1" applyFill="1" applyBorder="1" applyAlignment="1" applyProtection="1">
      <alignment vertical="center"/>
    </xf>
    <xf numFmtId="10" fontId="28" fillId="31" borderId="294" xfId="0" applyNumberFormat="1" applyFont="1" applyFill="1" applyBorder="1" applyAlignment="1" applyProtection="1">
      <alignment vertical="center"/>
    </xf>
    <xf numFmtId="0" fontId="23" fillId="31" borderId="322" xfId="0" applyFont="1" applyFill="1" applyBorder="1" applyAlignment="1" applyProtection="1">
      <alignment horizontal="center" vertical="center"/>
    </xf>
    <xf numFmtId="0" fontId="28" fillId="31" borderId="15" xfId="0" applyFont="1" applyFill="1" applyBorder="1" applyAlignment="1" applyProtection="1">
      <alignment horizontal="center" vertical="center"/>
    </xf>
    <xf numFmtId="0" fontId="28" fillId="31" borderId="319" xfId="0" applyFont="1" applyFill="1" applyBorder="1" applyAlignment="1" applyProtection="1">
      <alignment vertical="center"/>
    </xf>
    <xf numFmtId="0" fontId="24" fillId="31" borderId="299" xfId="0" applyFont="1" applyFill="1" applyBorder="1" applyAlignment="1" applyProtection="1">
      <alignment horizontal="center" vertical="center"/>
    </xf>
    <xf numFmtId="5" fontId="28" fillId="31" borderId="299" xfId="0" applyNumberFormat="1" applyFont="1" applyFill="1" applyBorder="1" applyAlignment="1" applyProtection="1">
      <alignment vertical="center"/>
    </xf>
    <xf numFmtId="0" fontId="28" fillId="31" borderId="226" xfId="0" applyFont="1" applyFill="1" applyBorder="1" applyAlignment="1" applyProtection="1">
      <alignment horizontal="center" vertical="center"/>
    </xf>
    <xf numFmtId="0" fontId="28" fillId="31" borderId="21" xfId="0" quotePrefix="1" applyFont="1" applyFill="1" applyBorder="1" applyAlignment="1" applyProtection="1">
      <alignment horizontal="left" vertical="center"/>
    </xf>
    <xf numFmtId="0" fontId="28" fillId="31" borderId="311" xfId="0" applyFont="1" applyFill="1" applyBorder="1" applyAlignment="1" applyProtection="1">
      <alignment horizontal="left" vertical="center"/>
    </xf>
    <xf numFmtId="5" fontId="28" fillId="31" borderId="303" xfId="0" applyNumberFormat="1" applyFont="1" applyFill="1" applyBorder="1" applyAlignment="1" applyProtection="1">
      <alignment vertical="center"/>
    </xf>
    <xf numFmtId="10" fontId="28" fillId="31" borderId="297" xfId="0" applyNumberFormat="1" applyFont="1" applyFill="1" applyBorder="1" applyAlignment="1" applyProtection="1">
      <alignment vertical="center"/>
    </xf>
    <xf numFmtId="0" fontId="28" fillId="31" borderId="321" xfId="0" applyFont="1" applyFill="1" applyBorder="1" applyAlignment="1" applyProtection="1">
      <alignment horizontal="center" vertical="center"/>
    </xf>
    <xf numFmtId="0" fontId="24" fillId="31" borderId="298" xfId="0" applyFont="1" applyFill="1" applyBorder="1" applyAlignment="1" applyProtection="1">
      <alignment horizontal="center" vertical="center" wrapText="1"/>
    </xf>
    <xf numFmtId="5" fontId="28" fillId="31" borderId="301" xfId="0" applyNumberFormat="1" applyFont="1" applyFill="1" applyBorder="1" applyAlignment="1" applyProtection="1">
      <alignment vertical="center"/>
    </xf>
    <xf numFmtId="5" fontId="28" fillId="31" borderId="302" xfId="0" applyNumberFormat="1" applyFont="1" applyFill="1" applyBorder="1" applyAlignment="1" applyProtection="1">
      <alignment vertical="center"/>
    </xf>
    <xf numFmtId="10" fontId="28" fillId="31" borderId="302" xfId="0" applyNumberFormat="1" applyFont="1" applyFill="1" applyBorder="1" applyAlignment="1" applyProtection="1">
      <alignment vertical="center"/>
    </xf>
    <xf numFmtId="0" fontId="28" fillId="31" borderId="323" xfId="0" applyFont="1" applyFill="1" applyBorder="1" applyAlignment="1" applyProtection="1">
      <alignment horizontal="center" vertical="center"/>
    </xf>
    <xf numFmtId="0" fontId="24" fillId="31" borderId="298" xfId="0" applyFont="1" applyFill="1" applyBorder="1" applyAlignment="1" applyProtection="1">
      <alignment horizontal="center" vertical="center"/>
    </xf>
    <xf numFmtId="5" fontId="28" fillId="31" borderId="304" xfId="0" applyNumberFormat="1" applyFont="1" applyFill="1" applyBorder="1" applyAlignment="1" applyProtection="1">
      <alignment vertical="center"/>
    </xf>
    <xf numFmtId="10" fontId="34" fillId="31" borderId="304" xfId="0" applyNumberFormat="1" applyFont="1" applyFill="1" applyBorder="1" applyAlignment="1" applyProtection="1">
      <alignment vertical="center"/>
    </xf>
    <xf numFmtId="0" fontId="34" fillId="31" borderId="325" xfId="0" applyFont="1" applyFill="1" applyBorder="1" applyAlignment="1" applyProtection="1">
      <alignment vertical="center"/>
    </xf>
    <xf numFmtId="0" fontId="24" fillId="31" borderId="300" xfId="0" applyFont="1" applyFill="1" applyBorder="1" applyAlignment="1" applyProtection="1">
      <alignment horizontal="center" vertical="center"/>
    </xf>
    <xf numFmtId="5" fontId="28" fillId="31" borderId="300" xfId="0" applyNumberFormat="1" applyFont="1" applyFill="1" applyBorder="1" applyAlignment="1" applyProtection="1">
      <alignment vertical="center"/>
    </xf>
    <xf numFmtId="10" fontId="34" fillId="31" borderId="300" xfId="0" applyNumberFormat="1" applyFont="1" applyFill="1" applyBorder="1" applyAlignment="1" applyProtection="1">
      <alignment vertical="center"/>
    </xf>
    <xf numFmtId="0" fontId="28" fillId="31" borderId="316" xfId="0" applyFont="1" applyFill="1" applyBorder="1" applyAlignment="1" applyProtection="1">
      <alignment horizontal="center" vertical="center"/>
    </xf>
    <xf numFmtId="0" fontId="24" fillId="31" borderId="293" xfId="0" applyFont="1" applyFill="1" applyBorder="1" applyAlignment="1" applyProtection="1">
      <alignment horizontal="center" vertical="center" wrapText="1"/>
    </xf>
    <xf numFmtId="5" fontId="28" fillId="31" borderId="293" xfId="0" applyNumberFormat="1" applyFont="1" applyFill="1" applyBorder="1" applyAlignment="1" applyProtection="1">
      <alignment vertical="center"/>
    </xf>
    <xf numFmtId="5" fontId="28" fillId="31" borderId="314" xfId="0" applyNumberFormat="1" applyFont="1" applyFill="1" applyBorder="1" applyAlignment="1" applyProtection="1">
      <alignment vertical="center"/>
    </xf>
    <xf numFmtId="10" fontId="34" fillId="31" borderId="314" xfId="0" applyNumberFormat="1" applyFont="1" applyFill="1" applyBorder="1" applyAlignment="1" applyProtection="1">
      <alignment vertical="center"/>
    </xf>
    <xf numFmtId="0" fontId="28" fillId="31" borderId="317" xfId="0" applyFont="1" applyFill="1" applyBorder="1" applyAlignment="1" applyProtection="1">
      <alignment horizontal="center" vertical="center" wrapText="1"/>
    </xf>
    <xf numFmtId="5" fontId="28" fillId="31" borderId="298" xfId="0" applyNumberFormat="1" applyFont="1" applyFill="1" applyBorder="1" applyAlignment="1" applyProtection="1">
      <alignment vertical="center"/>
    </xf>
    <xf numFmtId="0" fontId="28" fillId="31" borderId="226" xfId="0" applyFont="1" applyFill="1" applyBorder="1" applyAlignment="1" applyProtection="1">
      <alignment horizontal="center" vertical="center" wrapText="1"/>
    </xf>
    <xf numFmtId="5" fontId="28" fillId="31" borderId="303" xfId="0" applyNumberFormat="1" applyFont="1" applyFill="1" applyBorder="1" applyAlignment="1" applyProtection="1">
      <alignment horizontal="center" vertical="center"/>
    </xf>
    <xf numFmtId="10" fontId="28" fillId="31" borderId="303" xfId="0" applyNumberFormat="1" applyFont="1" applyFill="1" applyBorder="1" applyAlignment="1" applyProtection="1">
      <alignment vertical="center"/>
    </xf>
    <xf numFmtId="0" fontId="28" fillId="31" borderId="291" xfId="0" applyFont="1" applyFill="1" applyBorder="1" applyAlignment="1" applyProtection="1">
      <alignment horizontal="center" vertical="center" wrapText="1"/>
    </xf>
    <xf numFmtId="5" fontId="28" fillId="31" borderId="306" xfId="0" applyNumberFormat="1" applyFont="1" applyFill="1" applyBorder="1" applyAlignment="1" applyProtection="1">
      <alignment vertical="center"/>
    </xf>
    <xf numFmtId="10" fontId="28" fillId="31" borderId="306" xfId="0" applyNumberFormat="1" applyFont="1" applyFill="1" applyBorder="1" applyAlignment="1" applyProtection="1">
      <alignment vertical="center"/>
    </xf>
    <xf numFmtId="49" fontId="31" fillId="34" borderId="334" xfId="53" applyNumberFormat="1" applyFont="1" applyFill="1" applyBorder="1" applyAlignment="1" applyProtection="1">
      <alignment horizontal="center" vertical="center" wrapText="1"/>
    </xf>
    <xf numFmtId="49" fontId="31" fillId="35" borderId="333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0" fontId="31" fillId="46" borderId="333" xfId="0" applyFont="1" applyFill="1" applyBorder="1" applyAlignment="1" applyProtection="1">
      <alignment horizontal="center" vertical="center" wrapText="1"/>
    </xf>
    <xf numFmtId="6" fontId="0" fillId="0" borderId="0" xfId="0" applyNumberFormat="1" applyBorder="1" applyProtection="1"/>
    <xf numFmtId="49" fontId="31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0" fontId="0" fillId="0" borderId="0" xfId="0" applyNumberFormat="1" applyProtection="1"/>
    <xf numFmtId="171" fontId="0" fillId="0" borderId="0" xfId="0" applyNumberFormat="1" applyProtection="1"/>
    <xf numFmtId="0" fontId="19" fillId="0" borderId="0" xfId="0" applyFont="1" applyAlignment="1">
      <alignment horizontal="left" vertical="center"/>
    </xf>
    <xf numFmtId="0" fontId="35" fillId="0" borderId="265" xfId="45" applyFont="1" applyFill="1" applyBorder="1" applyAlignment="1" applyProtection="1">
      <alignment horizontal="center" vertical="center"/>
    </xf>
    <xf numFmtId="0" fontId="35" fillId="0" borderId="265" xfId="45" applyFont="1" applyFill="1" applyBorder="1" applyAlignment="1" applyProtection="1">
      <alignment horizontal="left" vertical="center"/>
    </xf>
    <xf numFmtId="38" fontId="94" fillId="0" borderId="265" xfId="45" applyNumberFormat="1" applyFont="1" applyFill="1" applyBorder="1" applyAlignment="1" applyProtection="1">
      <alignment vertical="center"/>
    </xf>
    <xf numFmtId="0" fontId="35" fillId="0" borderId="216" xfId="45" applyFont="1" applyFill="1" applyBorder="1" applyAlignment="1" applyProtection="1">
      <alignment horizontal="center" vertical="center"/>
    </xf>
    <xf numFmtId="0" fontId="35" fillId="0" borderId="216" xfId="45" applyFont="1" applyFill="1" applyBorder="1" applyAlignment="1" applyProtection="1">
      <alignment horizontal="left" vertical="center"/>
    </xf>
    <xf numFmtId="38" fontId="94" fillId="0" borderId="216" xfId="45" applyNumberFormat="1" applyFont="1" applyFill="1" applyBorder="1" applyAlignment="1" applyProtection="1">
      <alignment vertical="center"/>
    </xf>
    <xf numFmtId="0" fontId="28" fillId="0" borderId="0" xfId="0" applyFont="1" applyFill="1" applyBorder="1" applyAlignment="1" applyProtection="1">
      <alignment horizontal="center" vertical="center" wrapText="1"/>
    </xf>
    <xf numFmtId="0" fontId="28" fillId="0" borderId="0" xfId="0" quotePrefix="1" applyFont="1" applyFill="1" applyBorder="1" applyAlignment="1" applyProtection="1">
      <alignment horizontal="left" vertical="center" wrapText="1"/>
    </xf>
    <xf numFmtId="5" fontId="28" fillId="0" borderId="0" xfId="0" applyNumberFormat="1" applyFont="1" applyFill="1" applyBorder="1" applyAlignment="1" applyProtection="1">
      <alignment vertical="center"/>
    </xf>
    <xf numFmtId="10" fontId="28" fillId="0" borderId="0" xfId="0" applyNumberFormat="1" applyFont="1" applyFill="1" applyBorder="1" applyAlignment="1" applyProtection="1">
      <alignment vertical="center"/>
    </xf>
    <xf numFmtId="0" fontId="19" fillId="0" borderId="0" xfId="0" quotePrefix="1" applyFont="1" applyAlignment="1">
      <alignment horizontal="left" vertical="center"/>
    </xf>
    <xf numFmtId="172" fontId="19" fillId="0" borderId="0" xfId="0" applyNumberFormat="1" applyFont="1" applyAlignment="1">
      <alignment horizontal="left" vertical="center"/>
    </xf>
    <xf numFmtId="6" fontId="19" fillId="0" borderId="0" xfId="0" applyNumberFormat="1" applyFont="1" applyAlignment="1">
      <alignment horizontal="left" vertical="center"/>
    </xf>
    <xf numFmtId="5" fontId="0" fillId="0" borderId="0" xfId="0" applyNumberFormat="1" applyBorder="1" applyAlignment="1" applyProtection="1">
      <alignment vertical="center"/>
    </xf>
    <xf numFmtId="6" fontId="19" fillId="56" borderId="0" xfId="0" applyNumberFormat="1" applyFont="1" applyFill="1" applyAlignment="1">
      <alignment horizontal="left" vertical="center"/>
    </xf>
    <xf numFmtId="0" fontId="64" fillId="27" borderId="241" xfId="0" applyFont="1" applyFill="1" applyBorder="1" applyAlignment="1" applyProtection="1">
      <alignment horizontal="center" vertical="center" wrapText="1"/>
    </xf>
    <xf numFmtId="0" fontId="64" fillId="33" borderId="241" xfId="0" applyFont="1" applyFill="1" applyBorder="1" applyAlignment="1" applyProtection="1">
      <alignment horizontal="center" vertical="center" wrapText="1"/>
    </xf>
    <xf numFmtId="0" fontId="44" fillId="0" borderId="0" xfId="0" applyFont="1"/>
    <xf numFmtId="1" fontId="44" fillId="26" borderId="16" xfId="28" applyNumberFormat="1" applyFont="1" applyFill="1" applyBorder="1" applyAlignment="1" applyProtection="1">
      <alignment horizontal="center" vertical="center"/>
    </xf>
    <xf numFmtId="1" fontId="88" fillId="26" borderId="16" xfId="28" quotePrefix="1" applyNumberFormat="1" applyFont="1" applyFill="1" applyBorder="1" applyAlignment="1" applyProtection="1">
      <alignment horizontal="center" vertical="center"/>
    </xf>
    <xf numFmtId="3" fontId="44" fillId="0" borderId="265" xfId="0" applyNumberFormat="1" applyFont="1" applyFill="1" applyBorder="1" applyAlignment="1" applyProtection="1">
      <alignment horizontal="center" vertical="center"/>
    </xf>
    <xf numFmtId="3" fontId="44" fillId="0" borderId="265" xfId="0" applyNumberFormat="1" applyFont="1" applyFill="1" applyBorder="1" applyAlignment="1" applyProtection="1">
      <alignment vertical="center"/>
    </xf>
    <xf numFmtId="6" fontId="44" fillId="0" borderId="265" xfId="0" applyNumberFormat="1" applyFont="1" applyFill="1" applyBorder="1" applyAlignment="1" applyProtection="1">
      <alignment vertical="center"/>
    </xf>
    <xf numFmtId="6" fontId="44" fillId="33" borderId="265" xfId="0" applyNumberFormat="1" applyFont="1" applyFill="1" applyBorder="1" applyAlignment="1" applyProtection="1">
      <alignment vertical="center"/>
    </xf>
    <xf numFmtId="3" fontId="44" fillId="0" borderId="265" xfId="0" applyNumberFormat="1" applyFont="1" applyFill="1" applyBorder="1" applyAlignment="1" applyProtection="1">
      <alignment vertical="center" wrapText="1"/>
    </xf>
    <xf numFmtId="0" fontId="45" fillId="0" borderId="333" xfId="0" applyFont="1" applyFill="1" applyBorder="1" applyAlignment="1" applyProtection="1">
      <alignment horizontal="center" vertical="center"/>
    </xf>
    <xf numFmtId="0" fontId="45" fillId="0" borderId="333" xfId="0" applyFont="1" applyFill="1" applyBorder="1" applyAlignment="1" applyProtection="1">
      <alignment vertical="center"/>
    </xf>
    <xf numFmtId="6" fontId="45" fillId="0" borderId="333" xfId="0" applyNumberFormat="1" applyFont="1" applyFill="1" applyBorder="1" applyAlignment="1" applyProtection="1">
      <alignment vertical="center"/>
    </xf>
    <xf numFmtId="6" fontId="45" fillId="33" borderId="333" xfId="0" applyNumberFormat="1" applyFont="1" applyFill="1" applyBorder="1" applyAlignment="1" applyProtection="1">
      <alignment vertical="center"/>
    </xf>
    <xf numFmtId="0" fontId="45" fillId="0" borderId="333" xfId="0" applyFont="1" applyFill="1" applyBorder="1" applyAlignment="1" applyProtection="1">
      <alignment vertical="center" wrapText="1"/>
    </xf>
    <xf numFmtId="0" fontId="44" fillId="0" borderId="0" xfId="0" applyFont="1" applyFill="1" applyAlignment="1" applyProtection="1">
      <alignment horizontal="center" vertical="center"/>
    </xf>
    <xf numFmtId="0" fontId="44" fillId="0" borderId="0" xfId="0" applyFont="1" applyFill="1" applyAlignment="1" applyProtection="1">
      <alignment vertical="center" wrapText="1"/>
    </xf>
    <xf numFmtId="0" fontId="44" fillId="0" borderId="0" xfId="0" applyFont="1" applyAlignment="1">
      <alignment wrapText="1"/>
    </xf>
    <xf numFmtId="0" fontId="44" fillId="0" borderId="0" xfId="0" applyFont="1" applyFill="1" applyAlignment="1" applyProtection="1">
      <alignment vertical="center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0" fontId="80" fillId="57" borderId="333" xfId="70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6" fontId="19" fillId="0" borderId="0" xfId="0" applyNumberFormat="1" applyFont="1" applyFill="1" applyAlignment="1">
      <alignment horizontal="left" vertical="center"/>
    </xf>
    <xf numFmtId="0" fontId="80" fillId="35" borderId="333" xfId="0" applyFont="1" applyFill="1" applyBorder="1" applyAlignment="1" applyProtection="1">
      <alignment horizontal="center" vertical="center" wrapText="1"/>
    </xf>
    <xf numFmtId="0" fontId="80" fillId="40" borderId="333" xfId="0" applyFont="1" applyFill="1" applyBorder="1" applyAlignment="1" applyProtection="1">
      <alignment horizontal="center" vertical="center" wrapText="1"/>
    </xf>
    <xf numFmtId="0" fontId="80" fillId="41" borderId="333" xfId="0" quotePrefix="1" applyFont="1" applyFill="1" applyBorder="1" applyAlignment="1" applyProtection="1">
      <alignment horizontal="center" vertical="center" wrapText="1"/>
    </xf>
    <xf numFmtId="1" fontId="19" fillId="26" borderId="333" xfId="28" applyNumberFormat="1" applyFont="1" applyFill="1" applyBorder="1" applyAlignment="1" applyProtection="1">
      <alignment horizontal="center" vertical="center"/>
    </xf>
    <xf numFmtId="0" fontId="31" fillId="25" borderId="333" xfId="0" applyFont="1" applyFill="1" applyBorder="1" applyAlignment="1" applyProtection="1">
      <alignment horizontal="center" vertical="center" wrapText="1"/>
    </xf>
    <xf numFmtId="0" fontId="80" fillId="35" borderId="333" xfId="0" applyFont="1" applyFill="1" applyBorder="1" applyAlignment="1" applyProtection="1">
      <alignment horizontal="center" vertical="center" wrapText="1"/>
    </xf>
    <xf numFmtId="0" fontId="31" fillId="34" borderId="333" xfId="0" applyFont="1" applyFill="1" applyBorder="1" applyAlignment="1" applyProtection="1">
      <alignment horizontal="center" vertical="center" wrapText="1"/>
    </xf>
    <xf numFmtId="0" fontId="31" fillId="34" borderId="333" xfId="0" applyFont="1" applyFill="1" applyBorder="1" applyAlignment="1" applyProtection="1">
      <alignment horizontal="center" vertical="center" wrapText="1"/>
      <protection locked="0"/>
    </xf>
    <xf numFmtId="0" fontId="31" fillId="35" borderId="333" xfId="0" applyFont="1" applyFill="1" applyBorder="1" applyAlignment="1" applyProtection="1">
      <alignment horizontal="center" vertical="center" wrapText="1"/>
    </xf>
    <xf numFmtId="0" fontId="31" fillId="25" borderId="339" xfId="0" applyFont="1" applyFill="1" applyBorder="1" applyAlignment="1" applyProtection="1">
      <alignment horizontal="center" vertical="center" wrapText="1"/>
    </xf>
    <xf numFmtId="49" fontId="31" fillId="35" borderId="333" xfId="53" applyNumberFormat="1" applyFont="1" applyFill="1" applyBorder="1" applyAlignment="1" applyProtection="1">
      <alignment horizontal="center" vertical="center" wrapText="1"/>
    </xf>
    <xf numFmtId="49" fontId="31" fillId="35" borderId="334" xfId="53" applyNumberFormat="1" applyFont="1" applyFill="1" applyBorder="1" applyAlignment="1" applyProtection="1">
      <alignment horizontal="center" vertical="center" wrapText="1"/>
    </xf>
    <xf numFmtId="49" fontId="31" fillId="34" borderId="334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49" fontId="31" fillId="46" borderId="333" xfId="53" applyNumberFormat="1" applyFont="1" applyFill="1" applyBorder="1" applyAlignment="1" applyProtection="1">
      <alignment horizontal="center" vertical="center" wrapText="1"/>
    </xf>
    <xf numFmtId="0" fontId="31" fillId="46" borderId="216" xfId="0" applyFont="1" applyFill="1" applyBorder="1" applyAlignment="1" applyProtection="1">
      <alignment horizontal="center" vertical="center" wrapText="1"/>
    </xf>
    <xf numFmtId="0" fontId="31" fillId="46" borderId="333" xfId="0" applyFont="1" applyFill="1" applyBorder="1" applyAlignment="1" applyProtection="1">
      <alignment horizontal="center" vertical="center" wrapText="1"/>
    </xf>
    <xf numFmtId="0" fontId="31" fillId="35" borderId="333" xfId="252" applyFont="1" applyFill="1" applyBorder="1" applyAlignment="1" applyProtection="1">
      <alignment horizontal="center" vertical="center" wrapText="1"/>
    </xf>
    <xf numFmtId="1" fontId="26" fillId="26" borderId="216" xfId="0" quotePrefix="1" applyNumberFormat="1" applyFont="1" applyFill="1" applyBorder="1" applyAlignment="1" applyProtection="1">
      <alignment horizontal="center" vertical="center" wrapText="1"/>
    </xf>
    <xf numFmtId="164" fontId="19" fillId="26" borderId="333" xfId="28" applyNumberFormat="1" applyFont="1" applyFill="1" applyBorder="1" applyAlignment="1" applyProtection="1">
      <alignment horizontal="center" vertical="center"/>
    </xf>
    <xf numFmtId="164" fontId="19" fillId="26" borderId="333" xfId="28" applyNumberFormat="1" applyFont="1" applyFill="1" applyBorder="1" applyAlignment="1" applyProtection="1">
      <alignment horizontal="center" vertical="center" wrapText="1"/>
    </xf>
    <xf numFmtId="1" fontId="26" fillId="26" borderId="333" xfId="28" quotePrefix="1" applyNumberFormat="1" applyFont="1" applyFill="1" applyBorder="1" applyAlignment="1" applyProtection="1">
      <alignment horizontal="center" vertical="center" wrapText="1"/>
    </xf>
    <xf numFmtId="1" fontId="26" fillId="26" borderId="333" xfId="28" applyNumberFormat="1" applyFont="1" applyFill="1" applyBorder="1" applyAlignment="1" applyProtection="1">
      <alignment horizontal="center" vertical="center" wrapText="1"/>
    </xf>
    <xf numFmtId="0" fontId="106" fillId="26" borderId="333" xfId="28" quotePrefix="1" applyNumberFormat="1" applyFont="1" applyFill="1" applyBorder="1" applyAlignment="1" applyProtection="1">
      <alignment horizontal="center" vertical="center" wrapText="1"/>
    </xf>
    <xf numFmtId="1" fontId="106" fillId="26" borderId="333" xfId="28" quotePrefix="1" applyNumberFormat="1" applyFont="1" applyFill="1" applyBorder="1" applyAlignment="1" applyProtection="1">
      <alignment horizontal="center" vertical="center" wrapText="1"/>
    </xf>
    <xf numFmtId="1" fontId="106" fillId="26" borderId="333" xfId="28" applyNumberFormat="1" applyFont="1" applyFill="1" applyBorder="1" applyAlignment="1" applyProtection="1">
      <alignment horizontal="center" vertical="center" wrapText="1"/>
    </xf>
    <xf numFmtId="0" fontId="26" fillId="26" borderId="334" xfId="28" quotePrefix="1" applyNumberFormat="1" applyFont="1" applyFill="1" applyBorder="1" applyAlignment="1" applyProtection="1">
      <alignment horizontal="center" vertical="center"/>
    </xf>
    <xf numFmtId="0" fontId="19" fillId="26" borderId="55" xfId="58" applyFont="1" applyFill="1" applyBorder="1" applyAlignment="1">
      <alignment vertical="center"/>
    </xf>
    <xf numFmtId="0" fontId="19" fillId="26" borderId="26" xfId="58" applyFont="1" applyFill="1" applyBorder="1" applyAlignment="1">
      <alignment vertical="center"/>
    </xf>
    <xf numFmtId="0" fontId="22" fillId="26" borderId="215" xfId="58" applyFont="1" applyFill="1" applyBorder="1" applyAlignment="1">
      <alignment vertical="center"/>
    </xf>
    <xf numFmtId="0" fontId="22" fillId="26" borderId="42" xfId="58" applyFont="1" applyFill="1" applyBorder="1" applyAlignment="1">
      <alignment vertical="center"/>
    </xf>
    <xf numFmtId="0" fontId="22" fillId="26" borderId="216" xfId="58" applyFont="1" applyFill="1" applyBorder="1" applyAlignment="1">
      <alignment horizontal="center" vertical="center"/>
    </xf>
    <xf numFmtId="0" fontId="101" fillId="0" borderId="0" xfId="58" applyFont="1" applyAlignment="1">
      <alignment vertical="center"/>
    </xf>
    <xf numFmtId="1" fontId="21" fillId="26" borderId="333" xfId="0" applyNumberFormat="1" applyFont="1" applyFill="1" applyBorder="1" applyAlignment="1" applyProtection="1">
      <alignment horizontal="center" vertical="center" wrapText="1"/>
    </xf>
    <xf numFmtId="1" fontId="22" fillId="26" borderId="333" xfId="0" applyNumberFormat="1" applyFont="1" applyFill="1" applyBorder="1" applyAlignment="1" applyProtection="1">
      <alignment horizontal="center" vertical="center" wrapText="1"/>
    </xf>
    <xf numFmtId="164" fontId="26" fillId="27" borderId="333" xfId="28" applyNumberFormat="1" applyFont="1" applyFill="1" applyBorder="1" applyAlignment="1" applyProtection="1">
      <alignment horizontal="right" vertical="center"/>
    </xf>
    <xf numFmtId="165" fontId="26" fillId="27" borderId="333" xfId="28" applyNumberFormat="1" applyFont="1" applyFill="1" applyBorder="1" applyAlignment="1" applyProtection="1">
      <alignment horizontal="right" vertical="center"/>
    </xf>
    <xf numFmtId="9" fontId="26" fillId="27" borderId="333" xfId="28" applyNumberFormat="1" applyFont="1" applyFill="1" applyBorder="1" applyAlignment="1" applyProtection="1">
      <alignment horizontal="right" vertical="center"/>
    </xf>
    <xf numFmtId="9" fontId="26" fillId="27" borderId="333" xfId="0" applyNumberFormat="1" applyFont="1" applyFill="1" applyBorder="1" applyAlignment="1" applyProtection="1">
      <alignment horizontal="center" vertical="center"/>
    </xf>
    <xf numFmtId="39" fontId="26" fillId="27" borderId="333" xfId="28" applyNumberFormat="1" applyFont="1" applyFill="1" applyBorder="1" applyAlignment="1" applyProtection="1">
      <alignment horizontal="center" vertical="center"/>
    </xf>
    <xf numFmtId="0" fontId="29" fillId="25" borderId="216" xfId="0" applyFont="1" applyFill="1" applyBorder="1" applyAlignment="1" applyProtection="1">
      <alignment horizontal="center" vertical="center" wrapText="1"/>
    </xf>
    <xf numFmtId="0" fontId="29" fillId="25" borderId="42" xfId="0" applyFont="1" applyFill="1" applyBorder="1" applyAlignment="1" applyProtection="1">
      <alignment horizontal="center" vertical="center" wrapText="1"/>
    </xf>
    <xf numFmtId="1" fontId="26" fillId="26" borderId="333" xfId="0" quotePrefix="1" applyNumberFormat="1" applyFont="1" applyFill="1" applyBorder="1" applyAlignment="1" applyProtection="1">
      <alignment horizontal="center" vertical="center"/>
    </xf>
    <xf numFmtId="1" fontId="26" fillId="26" borderId="333" xfId="0" quotePrefix="1" applyNumberFormat="1" applyFont="1" applyFill="1" applyBorder="1" applyAlignment="1" applyProtection="1">
      <alignment horizontal="center" vertical="center" wrapText="1"/>
    </xf>
    <xf numFmtId="1" fontId="106" fillId="26" borderId="333" xfId="0" quotePrefix="1" applyNumberFormat="1" applyFont="1" applyFill="1" applyBorder="1" applyAlignment="1" applyProtection="1">
      <alignment horizontal="center" vertical="center" wrapText="1"/>
    </xf>
    <xf numFmtId="6" fontId="19" fillId="0" borderId="265" xfId="0" applyNumberFormat="1" applyFont="1" applyFill="1" applyBorder="1" applyProtection="1"/>
    <xf numFmtId="1" fontId="19" fillId="26" borderId="333" xfId="0" applyNumberFormat="1" applyFont="1" applyFill="1" applyBorder="1" applyAlignment="1" applyProtection="1">
      <alignment vertical="center"/>
    </xf>
    <xf numFmtId="1" fontId="22" fillId="26" borderId="333" xfId="0" applyNumberFormat="1" applyFont="1" applyFill="1" applyBorder="1" applyAlignment="1" applyProtection="1">
      <alignment vertical="center"/>
    </xf>
    <xf numFmtId="1" fontId="19" fillId="26" borderId="338" xfId="64" applyNumberFormat="1" applyFont="1" applyFill="1" applyBorder="1" applyAlignment="1" applyProtection="1">
      <alignment horizontal="center"/>
    </xf>
    <xf numFmtId="1" fontId="19" fillId="26" borderId="246" xfId="64" applyNumberFormat="1" applyFont="1" applyFill="1" applyBorder="1" applyAlignment="1" applyProtection="1">
      <alignment horizontal="center"/>
    </xf>
    <xf numFmtId="1" fontId="22" fillId="26" borderId="339" xfId="64" applyNumberFormat="1" applyFont="1" applyFill="1" applyBorder="1" applyProtection="1"/>
    <xf numFmtId="1" fontId="26" fillId="26" borderId="334" xfId="64" quotePrefix="1" applyNumberFormat="1" applyFont="1" applyFill="1" applyBorder="1" applyAlignment="1" applyProtection="1">
      <alignment horizontal="center" vertical="center" wrapText="1"/>
    </xf>
    <xf numFmtId="0" fontId="0" fillId="26" borderId="216" xfId="0" applyFill="1" applyBorder="1" applyAlignment="1" applyProtection="1">
      <alignment vertical="center"/>
    </xf>
    <xf numFmtId="1" fontId="106" fillId="26" borderId="216" xfId="53" quotePrefix="1" applyNumberFormat="1" applyFont="1" applyFill="1" applyBorder="1" applyAlignment="1" applyProtection="1">
      <alignment horizontal="center" vertical="center" wrapText="1"/>
    </xf>
    <xf numFmtId="1" fontId="106" fillId="26" borderId="333" xfId="0" applyNumberFormat="1" applyFont="1" applyFill="1" applyBorder="1" applyAlignment="1" applyProtection="1">
      <alignment horizontal="center" vertical="center" wrapText="1"/>
    </xf>
    <xf numFmtId="1" fontId="106" fillId="26" borderId="216" xfId="0" quotePrefix="1" applyNumberFormat="1" applyFont="1" applyFill="1" applyBorder="1" applyAlignment="1" applyProtection="1">
      <alignment horizontal="center" vertical="center" wrapText="1"/>
    </xf>
    <xf numFmtId="1" fontId="19" fillId="26" borderId="333" xfId="53" applyNumberFormat="1" applyFont="1" applyFill="1" applyBorder="1" applyAlignment="1" applyProtection="1">
      <alignment horizontal="center" vertical="center"/>
    </xf>
    <xf numFmtId="1" fontId="22" fillId="26" borderId="333" xfId="53" applyNumberFormat="1" applyFont="1" applyFill="1" applyBorder="1" applyAlignment="1" applyProtection="1">
      <alignment horizontal="center" vertical="center"/>
    </xf>
    <xf numFmtId="0" fontId="0" fillId="26" borderId="215" xfId="0" applyFill="1" applyBorder="1" applyAlignment="1" applyProtection="1">
      <alignment horizontal="center"/>
    </xf>
    <xf numFmtId="0" fontId="0" fillId="26" borderId="215" xfId="0" applyFill="1" applyBorder="1" applyProtection="1"/>
    <xf numFmtId="2" fontId="22" fillId="58" borderId="333" xfId="0" applyNumberFormat="1" applyFont="1" applyFill="1" applyBorder="1" applyAlignment="1" applyProtection="1">
      <alignment horizontal="right" vertical="center"/>
    </xf>
    <xf numFmtId="0" fontId="22" fillId="58" borderId="333" xfId="0" applyFont="1" applyFill="1" applyBorder="1" applyAlignment="1" applyProtection="1">
      <alignment horizontal="right" vertical="center"/>
    </xf>
    <xf numFmtId="0" fontId="19" fillId="38" borderId="364" xfId="64" applyFont="1" applyFill="1" applyBorder="1" applyAlignment="1" applyProtection="1">
      <alignment horizontal="center" vertical="center"/>
    </xf>
    <xf numFmtId="0" fontId="19" fillId="38" borderId="266" xfId="53" applyFont="1" applyFill="1" applyBorder="1" applyAlignment="1" applyProtection="1">
      <alignment horizontal="left" vertical="center"/>
    </xf>
    <xf numFmtId="0" fontId="80" fillId="41" borderId="333" xfId="0" quotePrefix="1" applyFont="1" applyFill="1" applyBorder="1" applyAlignment="1" applyProtection="1">
      <alignment horizontal="center" vertical="center" wrapText="1"/>
    </xf>
    <xf numFmtId="0" fontId="28" fillId="40" borderId="298" xfId="0" applyFont="1" applyFill="1" applyBorder="1" applyAlignment="1" applyProtection="1">
      <alignment horizontal="center" vertical="center" wrapText="1"/>
    </xf>
    <xf numFmtId="0" fontId="19" fillId="35" borderId="269" xfId="64" applyFont="1" applyFill="1" applyBorder="1" applyAlignment="1" applyProtection="1">
      <alignment horizontal="center" vertical="center"/>
    </xf>
    <xf numFmtId="0" fontId="19" fillId="35" borderId="364" xfId="64" applyFont="1" applyFill="1" applyBorder="1" applyAlignment="1" applyProtection="1">
      <alignment horizontal="center" vertical="center"/>
    </xf>
    <xf numFmtId="0" fontId="19" fillId="35" borderId="266" xfId="64" applyFont="1" applyFill="1" applyBorder="1" applyAlignment="1" applyProtection="1">
      <alignment horizontal="center" vertical="center"/>
    </xf>
    <xf numFmtId="0" fontId="19" fillId="35" borderId="365" xfId="64" applyFont="1" applyFill="1" applyBorder="1" applyAlignment="1" applyProtection="1">
      <alignment horizontal="center" vertical="center"/>
    </xf>
    <xf numFmtId="0" fontId="19" fillId="35" borderId="28" xfId="64" applyFont="1" applyFill="1" applyBorder="1" applyAlignment="1" applyProtection="1">
      <alignment horizontal="center" vertical="center"/>
    </xf>
    <xf numFmtId="0" fontId="19" fillId="35" borderId="14" xfId="64" applyFont="1" applyFill="1" applyBorder="1" applyAlignment="1" applyProtection="1">
      <alignment horizontal="center" vertical="center"/>
    </xf>
    <xf numFmtId="0" fontId="19" fillId="35" borderId="271" xfId="64" applyFont="1" applyFill="1" applyBorder="1" applyAlignment="1" applyProtection="1">
      <alignment vertical="center"/>
    </xf>
    <xf numFmtId="0" fontId="19" fillId="35" borderId="268" xfId="64" applyFont="1" applyFill="1" applyBorder="1" applyAlignment="1" applyProtection="1">
      <alignment vertical="center"/>
    </xf>
    <xf numFmtId="0" fontId="19" fillId="35" borderId="217" xfId="64" applyFont="1" applyFill="1" applyBorder="1" applyAlignment="1" applyProtection="1">
      <alignment vertical="center"/>
    </xf>
    <xf numFmtId="0" fontId="19" fillId="38" borderId="286" xfId="53" applyFont="1" applyFill="1" applyBorder="1" applyAlignment="1" applyProtection="1">
      <alignment vertical="center"/>
    </xf>
    <xf numFmtId="6" fontId="19" fillId="48" borderId="13" xfId="0" applyNumberFormat="1" applyFont="1" applyFill="1" applyBorder="1" applyAlignment="1" applyProtection="1">
      <alignment horizontal="right" vertical="center"/>
    </xf>
    <xf numFmtId="0" fontId="19" fillId="0" borderId="382" xfId="64" applyFont="1" applyFill="1" applyBorder="1" applyAlignment="1" applyProtection="1">
      <alignment horizontal="center" vertical="center"/>
    </xf>
    <xf numFmtId="0" fontId="19" fillId="0" borderId="349" xfId="64" applyFont="1" applyFill="1" applyBorder="1" applyAlignment="1" applyProtection="1">
      <alignment horizontal="center" vertical="center"/>
    </xf>
    <xf numFmtId="0" fontId="19" fillId="0" borderId="383" xfId="64" applyFont="1" applyFill="1" applyBorder="1" applyAlignment="1" applyProtection="1">
      <alignment vertical="center"/>
    </xf>
    <xf numFmtId="38" fontId="19" fillId="0" borderId="283" xfId="252" applyNumberFormat="1" applyFont="1" applyBorder="1" applyAlignment="1" applyProtection="1">
      <alignment vertical="center"/>
    </xf>
    <xf numFmtId="5" fontId="19" fillId="34" borderId="283" xfId="64" applyNumberFormat="1" applyFont="1" applyFill="1" applyBorder="1" applyAlignment="1" applyProtection="1">
      <alignment vertical="center"/>
    </xf>
    <xf numFmtId="5" fontId="19" fillId="0" borderId="283" xfId="64" applyNumberFormat="1" applyFont="1" applyFill="1" applyBorder="1" applyAlignment="1" applyProtection="1">
      <alignment vertical="center"/>
    </xf>
    <xf numFmtId="5" fontId="19" fillId="35" borderId="283" xfId="64" applyNumberFormat="1" applyFont="1" applyFill="1" applyBorder="1" applyAlignment="1" applyProtection="1">
      <alignment vertical="center"/>
    </xf>
    <xf numFmtId="5" fontId="19" fillId="39" borderId="283" xfId="64" applyNumberFormat="1" applyFont="1" applyFill="1" applyBorder="1" applyAlignment="1" applyProtection="1">
      <alignment vertical="center"/>
    </xf>
    <xf numFmtId="5" fontId="19" fillId="43" borderId="283" xfId="64" applyNumberFormat="1" applyFont="1" applyFill="1" applyBorder="1" applyAlignment="1" applyProtection="1">
      <alignment vertical="center"/>
    </xf>
    <xf numFmtId="5" fontId="22" fillId="41" borderId="283" xfId="64" applyNumberFormat="1" applyFont="1" applyFill="1" applyBorder="1" applyAlignment="1" applyProtection="1">
      <alignment vertical="center"/>
    </xf>
    <xf numFmtId="0" fontId="44" fillId="0" borderId="14" xfId="0" applyFont="1" applyBorder="1" applyAlignment="1" applyProtection="1">
      <alignment horizontal="center" vertical="center"/>
    </xf>
    <xf numFmtId="0" fontId="19" fillId="46" borderId="269" xfId="53" applyFont="1" applyFill="1" applyBorder="1" applyAlignment="1" applyProtection="1">
      <alignment horizontal="left" vertical="center"/>
    </xf>
    <xf numFmtId="0" fontId="19" fillId="46" borderId="285" xfId="53" applyFont="1" applyFill="1" applyBorder="1" applyAlignment="1" applyProtection="1">
      <alignment vertical="center"/>
    </xf>
    <xf numFmtId="0" fontId="19" fillId="46" borderId="270" xfId="53" applyFont="1" applyFill="1" applyBorder="1" applyAlignment="1" applyProtection="1">
      <alignment vertical="center" wrapText="1"/>
    </xf>
    <xf numFmtId="0" fontId="19" fillId="46" borderId="266" xfId="53" applyFont="1" applyFill="1" applyBorder="1" applyAlignment="1" applyProtection="1">
      <alignment horizontal="left" vertical="center"/>
    </xf>
    <xf numFmtId="0" fontId="19" fillId="46" borderId="286" xfId="53" applyFont="1" applyFill="1" applyBorder="1" applyAlignment="1" applyProtection="1">
      <alignment vertical="center"/>
    </xf>
    <xf numFmtId="0" fontId="19" fillId="46" borderId="267" xfId="53" applyFont="1" applyFill="1" applyBorder="1" applyAlignment="1" applyProtection="1">
      <alignment vertical="center" wrapText="1"/>
    </xf>
    <xf numFmtId="0" fontId="19" fillId="46" borderId="28" xfId="53" applyFont="1" applyFill="1" applyBorder="1" applyAlignment="1" applyProtection="1">
      <alignment horizontal="left" vertical="center"/>
    </xf>
    <xf numFmtId="0" fontId="19" fillId="46" borderId="235" xfId="53" applyFont="1" applyFill="1" applyBorder="1" applyAlignment="1" applyProtection="1">
      <alignment vertical="center"/>
    </xf>
    <xf numFmtId="0" fontId="19" fillId="46" borderId="249" xfId="53" applyFont="1" applyFill="1" applyBorder="1" applyAlignment="1" applyProtection="1">
      <alignment vertical="center" wrapText="1"/>
    </xf>
    <xf numFmtId="6" fontId="19" fillId="45" borderId="265" xfId="64" applyNumberFormat="1" applyFont="1" applyFill="1" applyBorder="1" applyAlignment="1" applyProtection="1">
      <alignment vertical="center"/>
    </xf>
    <xf numFmtId="6" fontId="19" fillId="45" borderId="216" xfId="64" applyNumberFormat="1" applyFont="1" applyFill="1" applyBorder="1" applyAlignment="1" applyProtection="1">
      <alignment vertical="center"/>
    </xf>
    <xf numFmtId="6" fontId="19" fillId="45" borderId="277" xfId="64" applyNumberFormat="1" applyFont="1" applyFill="1" applyBorder="1" applyAlignment="1" applyProtection="1">
      <alignment vertical="center"/>
    </xf>
    <xf numFmtId="6" fontId="22" fillId="45" borderId="12" xfId="64" applyNumberFormat="1" applyFont="1" applyFill="1" applyBorder="1" applyAlignment="1" applyProtection="1">
      <alignment vertical="center"/>
    </xf>
    <xf numFmtId="6" fontId="19" fillId="45" borderId="283" xfId="64" applyNumberFormat="1" applyFont="1" applyFill="1" applyBorder="1" applyAlignment="1" applyProtection="1">
      <alignment vertical="center"/>
    </xf>
    <xf numFmtId="5" fontId="19" fillId="0" borderId="296" xfId="0" applyNumberFormat="1" applyFont="1" applyFill="1" applyBorder="1" applyAlignment="1" applyProtection="1">
      <alignment vertical="center"/>
    </xf>
    <xf numFmtId="0" fontId="19" fillId="47" borderId="28" xfId="53" applyFont="1" applyFill="1" applyBorder="1" applyAlignment="1" applyProtection="1">
      <alignment horizontal="center" vertical="center"/>
    </xf>
    <xf numFmtId="0" fontId="19" fillId="47" borderId="235" xfId="53" applyFont="1" applyFill="1" applyBorder="1" applyAlignment="1" applyProtection="1">
      <alignment horizontal="center" vertical="center"/>
    </xf>
    <xf numFmtId="0" fontId="19" fillId="47" borderId="249" xfId="53" applyFont="1" applyFill="1" applyBorder="1" applyAlignment="1" applyProtection="1">
      <alignment vertical="center"/>
    </xf>
    <xf numFmtId="0" fontId="19" fillId="47" borderId="269" xfId="53" applyFont="1" applyFill="1" applyBorder="1" applyAlignment="1" applyProtection="1">
      <alignment horizontal="center" vertical="center"/>
    </xf>
    <xf numFmtId="0" fontId="19" fillId="47" borderId="285" xfId="53" applyFont="1" applyFill="1" applyBorder="1" applyAlignment="1" applyProtection="1">
      <alignment horizontal="center" vertical="center"/>
    </xf>
    <xf numFmtId="0" fontId="19" fillId="47" borderId="270" xfId="53" applyFont="1" applyFill="1" applyBorder="1" applyAlignment="1" applyProtection="1">
      <alignment vertical="center"/>
    </xf>
    <xf numFmtId="0" fontId="19" fillId="47" borderId="266" xfId="53" applyFont="1" applyFill="1" applyBorder="1" applyAlignment="1" applyProtection="1">
      <alignment horizontal="center" vertical="center"/>
    </xf>
    <xf numFmtId="0" fontId="19" fillId="47" borderId="286" xfId="53" applyFont="1" applyFill="1" applyBorder="1" applyAlignment="1" applyProtection="1">
      <alignment horizontal="center" vertical="center"/>
    </xf>
    <xf numFmtId="0" fontId="19" fillId="47" borderId="267" xfId="53" applyFont="1" applyFill="1" applyBorder="1" applyAlignment="1" applyProtection="1">
      <alignment vertical="center"/>
    </xf>
    <xf numFmtId="0" fontId="19" fillId="47" borderId="28" xfId="64" applyFont="1" applyFill="1" applyBorder="1" applyAlignment="1" applyProtection="1">
      <alignment horizontal="center" vertical="center"/>
    </xf>
    <xf numFmtId="0" fontId="19" fillId="47" borderId="14" xfId="64" applyFont="1" applyFill="1" applyBorder="1" applyAlignment="1" applyProtection="1">
      <alignment horizontal="center" vertical="center"/>
    </xf>
    <xf numFmtId="0" fontId="19" fillId="47" borderId="217" xfId="64" applyFont="1" applyFill="1" applyBorder="1" applyAlignment="1" applyProtection="1">
      <alignment vertical="center"/>
    </xf>
    <xf numFmtId="0" fontId="19" fillId="47" borderId="269" xfId="64" applyFont="1" applyFill="1" applyBorder="1" applyAlignment="1" applyProtection="1">
      <alignment horizontal="center" vertical="center"/>
    </xf>
    <xf numFmtId="0" fontId="19" fillId="47" borderId="364" xfId="64" applyFont="1" applyFill="1" applyBorder="1" applyAlignment="1" applyProtection="1">
      <alignment horizontal="center" vertical="center"/>
    </xf>
    <xf numFmtId="0" fontId="19" fillId="47" borderId="271" xfId="64" applyFont="1" applyFill="1" applyBorder="1" applyAlignment="1" applyProtection="1">
      <alignment vertical="center"/>
    </xf>
    <xf numFmtId="0" fontId="19" fillId="47" borderId="266" xfId="64" applyFont="1" applyFill="1" applyBorder="1" applyAlignment="1" applyProtection="1">
      <alignment horizontal="center" vertical="center"/>
    </xf>
    <xf numFmtId="0" fontId="19" fillId="47" borderId="365" xfId="64" applyFont="1" applyFill="1" applyBorder="1" applyAlignment="1" applyProtection="1">
      <alignment horizontal="center" vertical="center"/>
    </xf>
    <xf numFmtId="0" fontId="19" fillId="47" borderId="268" xfId="64" applyFont="1" applyFill="1" applyBorder="1" applyAlignment="1" applyProtection="1">
      <alignment vertical="center"/>
    </xf>
    <xf numFmtId="49" fontId="31" fillId="34" borderId="334" xfId="53" applyNumberFormat="1" applyFont="1" applyFill="1" applyBorder="1" applyAlignment="1" applyProtection="1">
      <alignment horizontal="center" vertical="center" wrapText="1"/>
    </xf>
    <xf numFmtId="0" fontId="80" fillId="35" borderId="333" xfId="0" applyFont="1" applyFill="1" applyBorder="1" applyAlignment="1" applyProtection="1">
      <alignment horizontal="center" vertical="center" wrapText="1"/>
    </xf>
    <xf numFmtId="0" fontId="19" fillId="0" borderId="384" xfId="53" applyFont="1" applyFill="1" applyBorder="1" applyAlignment="1" applyProtection="1">
      <alignment horizontal="center" vertical="center"/>
    </xf>
    <xf numFmtId="0" fontId="19" fillId="0" borderId="385" xfId="53" applyFont="1" applyFill="1" applyBorder="1" applyAlignment="1" applyProtection="1">
      <alignment horizontal="center" vertical="center"/>
    </xf>
    <xf numFmtId="0" fontId="19" fillId="0" borderId="386" xfId="53" applyFont="1" applyFill="1" applyBorder="1" applyAlignment="1" applyProtection="1">
      <alignment vertical="center"/>
    </xf>
    <xf numFmtId="38" fontId="19" fillId="32" borderId="386" xfId="54" applyNumberFormat="1" applyFont="1" applyFill="1" applyBorder="1" applyAlignment="1" applyProtection="1">
      <alignment horizontal="right" vertical="center"/>
    </xf>
    <xf numFmtId="6" fontId="19" fillId="0" borderId="387" xfId="54" applyNumberFormat="1" applyFont="1" applyFill="1" applyBorder="1" applyAlignment="1" applyProtection="1">
      <alignment horizontal="right" vertical="center"/>
    </xf>
    <xf numFmtId="6" fontId="19" fillId="32" borderId="387" xfId="54" applyNumberFormat="1" applyFont="1" applyFill="1" applyBorder="1" applyAlignment="1" applyProtection="1">
      <alignment horizontal="right" vertical="center"/>
    </xf>
    <xf numFmtId="38" fontId="19" fillId="0" borderId="386" xfId="54" applyNumberFormat="1" applyFont="1" applyFill="1" applyBorder="1" applyAlignment="1" applyProtection="1">
      <alignment horizontal="right" vertical="center"/>
    </xf>
    <xf numFmtId="6" fontId="19" fillId="35" borderId="387" xfId="54" applyNumberFormat="1" applyFont="1" applyFill="1" applyBorder="1" applyAlignment="1" applyProtection="1">
      <alignment horizontal="right" vertical="center"/>
    </xf>
    <xf numFmtId="6" fontId="19" fillId="34" borderId="387" xfId="54" applyNumberFormat="1" applyFont="1" applyFill="1" applyBorder="1" applyAlignment="1" applyProtection="1">
      <alignment horizontal="right" vertical="center"/>
    </xf>
    <xf numFmtId="6" fontId="19" fillId="47" borderId="387" xfId="54" applyNumberFormat="1" applyFont="1" applyFill="1" applyBorder="1" applyAlignment="1" applyProtection="1">
      <alignment horizontal="right" vertical="center"/>
    </xf>
    <xf numFmtId="6" fontId="19" fillId="35" borderId="333" xfId="54" applyNumberFormat="1" applyFont="1" applyFill="1" applyBorder="1" applyAlignment="1" applyProtection="1">
      <alignment horizontal="right" vertical="center"/>
    </xf>
    <xf numFmtId="6" fontId="19" fillId="0" borderId="385" xfId="53" applyNumberFormat="1" applyFont="1" applyFill="1" applyBorder="1" applyAlignment="1" applyProtection="1">
      <alignment horizontal="right" vertical="center"/>
    </xf>
    <xf numFmtId="6" fontId="19" fillId="46" borderId="386" xfId="53" applyNumberFormat="1" applyFont="1" applyFill="1" applyBorder="1" applyAlignment="1" applyProtection="1">
      <alignment horizontal="right" vertical="center"/>
    </xf>
    <xf numFmtId="6" fontId="19" fillId="0" borderId="386" xfId="53" applyNumberFormat="1" applyFont="1" applyFill="1" applyBorder="1" applyAlignment="1" applyProtection="1">
      <alignment horizontal="right" vertical="center"/>
    </xf>
    <xf numFmtId="6" fontId="19" fillId="34" borderId="386" xfId="53" applyNumberFormat="1" applyFont="1" applyFill="1" applyBorder="1" applyAlignment="1" applyProtection="1">
      <alignment horizontal="right" vertical="center"/>
    </xf>
    <xf numFmtId="6" fontId="19" fillId="32" borderId="386" xfId="53" applyNumberFormat="1" applyFont="1" applyFill="1" applyBorder="1" applyAlignment="1" applyProtection="1">
      <alignment horizontal="right" vertical="center"/>
    </xf>
    <xf numFmtId="6" fontId="19" fillId="46" borderId="387" xfId="53" applyNumberFormat="1" applyFont="1" applyFill="1" applyBorder="1" applyAlignment="1" applyProtection="1">
      <alignment horizontal="right" vertical="center"/>
    </xf>
    <xf numFmtId="0" fontId="31" fillId="46" borderId="333" xfId="0" applyFont="1" applyFill="1" applyBorder="1" applyAlignment="1" applyProtection="1">
      <alignment horizontal="center" vertical="center" wrapText="1"/>
    </xf>
    <xf numFmtId="1" fontId="0" fillId="0" borderId="0" xfId="0" applyNumberFormat="1" applyProtection="1"/>
    <xf numFmtId="38" fontId="19" fillId="0" borderId="368" xfId="252" applyNumberFormat="1" applyFont="1" applyBorder="1" applyAlignment="1" applyProtection="1">
      <alignment vertical="center"/>
    </xf>
    <xf numFmtId="5" fontId="19" fillId="34" borderId="368" xfId="64" applyNumberFormat="1" applyFont="1" applyFill="1" applyBorder="1" applyAlignment="1" applyProtection="1">
      <alignment vertical="center"/>
    </xf>
    <xf numFmtId="5" fontId="19" fillId="0" borderId="368" xfId="64" applyNumberFormat="1" applyFont="1" applyFill="1" applyBorder="1" applyAlignment="1" applyProtection="1">
      <alignment vertical="center"/>
    </xf>
    <xf numFmtId="5" fontId="19" fillId="35" borderId="368" xfId="64" applyNumberFormat="1" applyFont="1" applyFill="1" applyBorder="1" applyAlignment="1" applyProtection="1">
      <alignment vertical="center"/>
    </xf>
    <xf numFmtId="5" fontId="19" fillId="39" borderId="368" xfId="64" applyNumberFormat="1" applyFont="1" applyFill="1" applyBorder="1" applyAlignment="1" applyProtection="1">
      <alignment vertical="center"/>
    </xf>
    <xf numFmtId="5" fontId="19" fillId="43" borderId="368" xfId="64" applyNumberFormat="1" applyFont="1" applyFill="1" applyBorder="1" applyAlignment="1" applyProtection="1">
      <alignment vertical="center"/>
    </xf>
    <xf numFmtId="5" fontId="79" fillId="32" borderId="368" xfId="64" applyNumberFormat="1" applyFont="1" applyFill="1" applyBorder="1" applyAlignment="1" applyProtection="1">
      <alignment vertical="center"/>
    </xf>
    <xf numFmtId="6" fontId="19" fillId="45" borderId="368" xfId="64" applyNumberFormat="1" applyFont="1" applyFill="1" applyBorder="1" applyAlignment="1" applyProtection="1">
      <alignment vertical="center"/>
    </xf>
    <xf numFmtId="5" fontId="22" fillId="41" borderId="368" xfId="64" applyNumberFormat="1" applyFont="1" applyFill="1" applyBorder="1" applyAlignment="1" applyProtection="1">
      <alignment vertical="center"/>
    </xf>
    <xf numFmtId="5" fontId="79" fillId="32" borderId="265" xfId="64" applyNumberFormat="1" applyFont="1" applyFill="1" applyBorder="1" applyAlignment="1" applyProtection="1">
      <alignment vertical="center"/>
    </xf>
    <xf numFmtId="5" fontId="79" fillId="32" borderId="216" xfId="64" applyNumberFormat="1" applyFont="1" applyFill="1" applyBorder="1" applyAlignment="1" applyProtection="1">
      <alignment vertical="center"/>
    </xf>
    <xf numFmtId="38" fontId="19" fillId="0" borderId="368" xfId="252" applyNumberFormat="1" applyFont="1" applyFill="1" applyBorder="1" applyAlignment="1" applyProtection="1">
      <alignment vertical="center"/>
    </xf>
    <xf numFmtId="6" fontId="19" fillId="34" borderId="368" xfId="252" applyNumberFormat="1" applyFont="1" applyFill="1" applyBorder="1" applyAlignment="1" applyProtection="1">
      <alignment vertical="center"/>
    </xf>
    <xf numFmtId="5" fontId="79" fillId="32" borderId="277" xfId="64" applyNumberFormat="1" applyFont="1" applyFill="1" applyBorder="1" applyAlignment="1" applyProtection="1">
      <alignment vertical="center"/>
    </xf>
    <xf numFmtId="5" fontId="87" fillId="32" borderId="12" xfId="64" applyNumberFormat="1" applyFont="1" applyFill="1" applyBorder="1" applyAlignment="1" applyProtection="1">
      <alignment vertical="center"/>
    </xf>
    <xf numFmtId="0" fontId="87" fillId="28" borderId="42" xfId="64" applyFont="1" applyFill="1" applyBorder="1" applyAlignment="1" applyProtection="1">
      <alignment horizontal="left" vertical="center"/>
    </xf>
    <xf numFmtId="5" fontId="79" fillId="32" borderId="283" xfId="64" applyNumberFormat="1" applyFont="1" applyFill="1" applyBorder="1" applyAlignment="1" applyProtection="1">
      <alignment vertical="center"/>
    </xf>
    <xf numFmtId="38" fontId="87" fillId="28" borderId="42" xfId="64" applyNumberFormat="1" applyFont="1" applyFill="1" applyBorder="1" applyAlignment="1" applyProtection="1">
      <alignment horizontal="left" vertical="center"/>
    </xf>
    <xf numFmtId="0" fontId="79" fillId="0" borderId="368" xfId="0" applyFont="1" applyFill="1" applyBorder="1" applyAlignment="1" applyProtection="1">
      <alignment horizontal="left" vertical="center" wrapText="1"/>
    </xf>
    <xf numFmtId="38" fontId="19" fillId="32" borderId="368" xfId="0" applyNumberFormat="1" applyFont="1" applyFill="1" applyBorder="1" applyAlignment="1" applyProtection="1">
      <alignment vertical="center" wrapText="1"/>
    </xf>
    <xf numFmtId="6" fontId="19" fillId="0" borderId="368" xfId="0" applyNumberFormat="1" applyFont="1" applyBorder="1" applyAlignment="1" applyProtection="1">
      <alignment vertical="center"/>
    </xf>
    <xf numFmtId="6" fontId="19" fillId="35" borderId="368" xfId="0" applyNumberFormat="1" applyFont="1" applyFill="1" applyBorder="1" applyAlignment="1" applyProtection="1">
      <alignment vertical="center"/>
    </xf>
    <xf numFmtId="6" fontId="19" fillId="34" borderId="368" xfId="0" applyNumberFormat="1" applyFont="1" applyFill="1" applyBorder="1" applyAlignment="1" applyProtection="1">
      <alignment vertical="center"/>
    </xf>
    <xf numFmtId="6" fontId="19" fillId="32" borderId="368" xfId="0" applyNumberFormat="1" applyFont="1" applyFill="1" applyBorder="1" applyAlignment="1" applyProtection="1">
      <alignment vertical="center"/>
    </xf>
    <xf numFmtId="38" fontId="19" fillId="0" borderId="368" xfId="0" applyNumberFormat="1" applyFont="1" applyFill="1" applyBorder="1" applyAlignment="1" applyProtection="1">
      <alignment vertical="center"/>
    </xf>
    <xf numFmtId="0" fontId="80" fillId="59" borderId="333" xfId="0" applyFont="1" applyFill="1" applyBorder="1" applyAlignment="1" applyProtection="1">
      <alignment horizontal="center" vertical="center" wrapText="1"/>
    </xf>
    <xf numFmtId="0" fontId="23" fillId="0" borderId="0" xfId="0" quotePrefix="1" applyFont="1" applyFill="1" applyBorder="1" applyAlignment="1" applyProtection="1">
      <alignment horizontal="center" vertical="center" wrapText="1"/>
    </xf>
    <xf numFmtId="0" fontId="23" fillId="0" borderId="310" xfId="0" applyFont="1" applyFill="1" applyBorder="1" applyAlignment="1" applyProtection="1">
      <alignment horizontal="left" vertical="center"/>
    </xf>
    <xf numFmtId="0" fontId="28" fillId="31" borderId="388" xfId="0" applyFont="1" applyFill="1" applyBorder="1" applyAlignment="1" applyProtection="1">
      <alignment horizontal="center" vertical="center" wrapText="1"/>
    </xf>
    <xf numFmtId="5" fontId="24" fillId="38" borderId="298" xfId="0" applyNumberFormat="1" applyFont="1" applyFill="1" applyBorder="1" applyAlignment="1" applyProtection="1">
      <alignment vertical="center"/>
    </xf>
    <xf numFmtId="0" fontId="28" fillId="31" borderId="330" xfId="0" quotePrefix="1" applyFont="1" applyFill="1" applyBorder="1" applyAlignment="1" applyProtection="1">
      <alignment horizontal="left" vertical="center" wrapText="1"/>
    </xf>
    <xf numFmtId="0" fontId="28" fillId="31" borderId="331" xfId="0" quotePrefix="1" applyFont="1" applyFill="1" applyBorder="1" applyAlignment="1" applyProtection="1">
      <alignment horizontal="left" vertical="center" wrapText="1"/>
    </xf>
    <xf numFmtId="0" fontId="28" fillId="31" borderId="290" xfId="0" quotePrefix="1" applyFont="1" applyFill="1" applyBorder="1" applyAlignment="1" applyProtection="1">
      <alignment horizontal="left" vertical="center" wrapText="1"/>
    </xf>
    <xf numFmtId="0" fontId="28" fillId="31" borderId="307" xfId="0" applyFont="1" applyFill="1" applyBorder="1" applyAlignment="1" applyProtection="1">
      <alignment horizontal="left" vertical="center" wrapText="1"/>
    </xf>
    <xf numFmtId="0" fontId="28" fillId="31" borderId="0" xfId="0" quotePrefix="1" applyFont="1" applyFill="1" applyBorder="1" applyAlignment="1" applyProtection="1">
      <alignment horizontal="left" vertical="center" wrapText="1"/>
    </xf>
    <xf numFmtId="0" fontId="28" fillId="31" borderId="310" xfId="0" applyFont="1" applyFill="1" applyBorder="1" applyAlignment="1" applyProtection="1">
      <alignment horizontal="left" vertical="center" wrapText="1"/>
    </xf>
    <xf numFmtId="0" fontId="28" fillId="31" borderId="21" xfId="0" quotePrefix="1" applyFont="1" applyFill="1" applyBorder="1" applyAlignment="1" applyProtection="1">
      <alignment horizontal="left" vertical="center" wrapText="1"/>
    </xf>
    <xf numFmtId="0" fontId="28" fillId="31" borderId="311" xfId="0" quotePrefix="1" applyFont="1" applyFill="1" applyBorder="1" applyAlignment="1" applyProtection="1">
      <alignment horizontal="left" vertical="center" wrapText="1"/>
    </xf>
    <xf numFmtId="0" fontId="28" fillId="31" borderId="292" xfId="0" quotePrefix="1" applyFont="1" applyFill="1" applyBorder="1" applyAlignment="1" applyProtection="1">
      <alignment horizontal="left" vertical="center" wrapText="1"/>
    </xf>
    <xf numFmtId="0" fontId="28" fillId="31" borderId="313" xfId="0" quotePrefix="1" applyFont="1" applyFill="1" applyBorder="1" applyAlignment="1" applyProtection="1">
      <alignment horizontal="left" vertical="center" wrapText="1"/>
    </xf>
    <xf numFmtId="0" fontId="28" fillId="31" borderId="40" xfId="0" applyFont="1" applyFill="1" applyBorder="1" applyAlignment="1" applyProtection="1">
      <alignment horizontal="left" vertical="center" wrapText="1"/>
    </xf>
    <xf numFmtId="0" fontId="28" fillId="31" borderId="324" xfId="0" applyFont="1" applyFill="1" applyBorder="1" applyAlignment="1" applyProtection="1">
      <alignment horizontal="left" vertical="center" wrapText="1"/>
    </xf>
    <xf numFmtId="0" fontId="28" fillId="31" borderId="326" xfId="0" applyFont="1" applyFill="1" applyBorder="1" applyAlignment="1" applyProtection="1">
      <alignment horizontal="left" vertical="center" wrapText="1"/>
    </xf>
    <xf numFmtId="0" fontId="28" fillId="31" borderId="327" xfId="0" applyFont="1" applyFill="1" applyBorder="1" applyAlignment="1" applyProtection="1">
      <alignment horizontal="left" vertical="center" wrapText="1"/>
    </xf>
    <xf numFmtId="0" fontId="73" fillId="0" borderId="0" xfId="0" applyFont="1" applyBorder="1" applyAlignment="1" applyProtection="1">
      <alignment horizontal="center" wrapText="1"/>
    </xf>
    <xf numFmtId="0" fontId="74" fillId="0" borderId="0" xfId="0" applyFont="1" applyBorder="1" applyAlignment="1" applyProtection="1">
      <alignment horizontal="center"/>
    </xf>
    <xf numFmtId="0" fontId="30" fillId="0" borderId="0" xfId="0" applyFont="1" applyBorder="1" applyAlignment="1" applyProtection="1">
      <alignment horizontal="center" vertical="center"/>
    </xf>
    <xf numFmtId="0" fontId="28" fillId="40" borderId="329" xfId="0" applyFont="1" applyFill="1" applyBorder="1" applyAlignment="1" applyProtection="1">
      <alignment horizontal="center" vertical="center"/>
    </xf>
    <xf numFmtId="0" fontId="28" fillId="40" borderId="330" xfId="0" applyFont="1" applyFill="1" applyBorder="1" applyAlignment="1" applyProtection="1">
      <alignment horizontal="center" vertical="center"/>
    </xf>
    <xf numFmtId="0" fontId="28" fillId="40" borderId="331" xfId="0" applyFont="1" applyFill="1" applyBorder="1" applyAlignment="1" applyProtection="1">
      <alignment horizontal="center" vertical="center"/>
    </xf>
    <xf numFmtId="0" fontId="23" fillId="0" borderId="15" xfId="0" applyFont="1" applyFill="1" applyBorder="1" applyAlignment="1" applyProtection="1">
      <alignment horizontal="left" vertical="center" wrapText="1"/>
    </xf>
    <xf numFmtId="0" fontId="23" fillId="0" borderId="319" xfId="0" applyFont="1" applyFill="1" applyBorder="1" applyAlignment="1" applyProtection="1">
      <alignment horizontal="left" vertical="center" wrapText="1"/>
    </xf>
    <xf numFmtId="0" fontId="28" fillId="31" borderId="30" xfId="0" quotePrefix="1" applyFont="1" applyFill="1" applyBorder="1" applyAlignment="1" applyProtection="1">
      <alignment horizontal="left" vertical="center" wrapText="1"/>
    </xf>
    <xf numFmtId="0" fontId="28" fillId="31" borderId="312" xfId="0" applyFont="1" applyFill="1" applyBorder="1" applyAlignment="1" applyProtection="1">
      <alignment horizontal="left" vertical="center" wrapText="1"/>
    </xf>
    <xf numFmtId="0" fontId="64" fillId="25" borderId="335" xfId="0" applyFont="1" applyFill="1" applyBorder="1" applyAlignment="1" applyProtection="1">
      <alignment horizontal="center" vertical="center" wrapText="1"/>
    </xf>
    <xf numFmtId="0" fontId="64" fillId="25" borderId="336" xfId="0" applyFont="1" applyFill="1" applyBorder="1" applyAlignment="1" applyProtection="1">
      <alignment horizontal="center" vertical="center" wrapText="1"/>
    </xf>
    <xf numFmtId="0" fontId="80" fillId="35" borderId="333" xfId="0" applyFont="1" applyFill="1" applyBorder="1" applyAlignment="1" applyProtection="1">
      <alignment horizontal="center" vertical="center" wrapText="1"/>
    </xf>
    <xf numFmtId="0" fontId="80" fillId="37" borderId="335" xfId="0" applyFont="1" applyFill="1" applyBorder="1" applyAlignment="1" applyProtection="1">
      <alignment horizontal="center" vertical="center" wrapText="1"/>
    </xf>
    <xf numFmtId="0" fontId="80" fillId="37" borderId="337" xfId="0" applyFont="1" applyFill="1" applyBorder="1" applyAlignment="1" applyProtection="1">
      <alignment horizontal="center" vertical="center" wrapText="1"/>
    </xf>
    <xf numFmtId="0" fontId="80" fillId="37" borderId="336" xfId="0" applyFont="1" applyFill="1" applyBorder="1" applyAlignment="1" applyProtection="1">
      <alignment horizontal="center" vertical="center" wrapText="1"/>
    </xf>
    <xf numFmtId="0" fontId="83" fillId="34" borderId="333" xfId="0" applyFont="1" applyFill="1" applyBorder="1" applyAlignment="1" applyProtection="1">
      <alignment horizontal="center" vertical="center" wrapText="1"/>
    </xf>
    <xf numFmtId="0" fontId="83" fillId="34" borderId="333" xfId="0" applyFont="1" applyFill="1" applyBorder="1" applyAlignment="1" applyProtection="1">
      <alignment horizontal="center" vertical="center"/>
    </xf>
    <xf numFmtId="0" fontId="80" fillId="40" borderId="333" xfId="0" applyFont="1" applyFill="1" applyBorder="1" applyAlignment="1" applyProtection="1">
      <alignment horizontal="center" vertical="center" wrapText="1"/>
    </xf>
    <xf numFmtId="0" fontId="83" fillId="31" borderId="333" xfId="0" applyFont="1" applyFill="1" applyBorder="1" applyAlignment="1" applyProtection="1">
      <alignment horizontal="center" vertical="center"/>
    </xf>
    <xf numFmtId="0" fontId="83" fillId="31" borderId="333" xfId="0" applyFont="1" applyFill="1" applyBorder="1" applyAlignment="1" applyProtection="1">
      <alignment horizontal="center" vertical="center" wrapText="1"/>
    </xf>
    <xf numFmtId="0" fontId="31" fillId="34" borderId="333" xfId="0" applyFont="1" applyFill="1" applyBorder="1" applyAlignment="1" applyProtection="1">
      <alignment horizontal="center" vertical="center" wrapText="1"/>
    </xf>
    <xf numFmtId="49" fontId="64" fillId="33" borderId="333" xfId="53" applyNumberFormat="1" applyFont="1" applyFill="1" applyBorder="1" applyAlignment="1" applyProtection="1">
      <alignment horizontal="center" vertical="center"/>
    </xf>
    <xf numFmtId="0" fontId="31" fillId="25" borderId="333" xfId="0" applyFont="1" applyFill="1" applyBorder="1" applyAlignment="1" applyProtection="1">
      <alignment horizontal="center" vertical="center" wrapText="1"/>
    </xf>
    <xf numFmtId="49" fontId="64" fillId="33" borderId="335" xfId="53" applyNumberFormat="1" applyFont="1" applyFill="1" applyBorder="1" applyAlignment="1" applyProtection="1">
      <alignment horizontal="center" vertical="center"/>
    </xf>
    <xf numFmtId="49" fontId="64" fillId="33" borderId="337" xfId="53" applyNumberFormat="1" applyFont="1" applyFill="1" applyBorder="1" applyAlignment="1" applyProtection="1">
      <alignment horizontal="center" vertical="center"/>
    </xf>
    <xf numFmtId="49" fontId="64" fillId="33" borderId="336" xfId="53" applyNumberFormat="1" applyFont="1" applyFill="1" applyBorder="1" applyAlignment="1" applyProtection="1">
      <alignment horizontal="center" vertical="center"/>
    </xf>
    <xf numFmtId="0" fontId="31" fillId="34" borderId="333" xfId="0" applyFont="1" applyFill="1" applyBorder="1" applyAlignment="1" applyProtection="1">
      <alignment horizontal="center" vertical="center" wrapText="1"/>
      <protection locked="0"/>
    </xf>
    <xf numFmtId="0" fontId="31" fillId="35" borderId="333" xfId="0" applyFont="1" applyFill="1" applyBorder="1" applyAlignment="1" applyProtection="1">
      <alignment horizontal="center" vertical="center" wrapText="1"/>
    </xf>
    <xf numFmtId="49" fontId="64" fillId="33" borderId="333" xfId="53" applyNumberFormat="1" applyFont="1" applyFill="1" applyBorder="1" applyAlignment="1" applyProtection="1">
      <alignment horizontal="center" vertical="center" wrapText="1"/>
    </xf>
    <xf numFmtId="0" fontId="31" fillId="25" borderId="334" xfId="0" applyFont="1" applyFill="1" applyBorder="1" applyAlignment="1" applyProtection="1">
      <alignment horizontal="center" vertical="center" wrapText="1"/>
    </xf>
    <xf numFmtId="0" fontId="31" fillId="25" borderId="56" xfId="0" applyFont="1" applyFill="1" applyBorder="1" applyAlignment="1" applyProtection="1">
      <alignment horizontal="center" vertical="center" wrapText="1"/>
    </xf>
    <xf numFmtId="0" fontId="31" fillId="25" borderId="336" xfId="0" applyFont="1" applyFill="1" applyBorder="1" applyAlignment="1" applyProtection="1">
      <alignment horizontal="center" vertical="center" wrapText="1"/>
    </xf>
    <xf numFmtId="0" fontId="22" fillId="41" borderId="29" xfId="0" applyFont="1" applyFill="1" applyBorder="1" applyAlignment="1" applyProtection="1">
      <alignment horizontal="center" vertical="center"/>
    </xf>
    <xf numFmtId="0" fontId="22" fillId="41" borderId="30" xfId="0" applyFont="1" applyFill="1" applyBorder="1" applyAlignment="1" applyProtection="1">
      <alignment horizontal="center" vertical="center"/>
    </xf>
    <xf numFmtId="0" fontId="22" fillId="41" borderId="31" xfId="0" applyFont="1" applyFill="1" applyBorder="1" applyAlignment="1" applyProtection="1">
      <alignment horizontal="center" vertical="center"/>
    </xf>
    <xf numFmtId="0" fontId="22" fillId="34" borderId="29" xfId="0" applyFont="1" applyFill="1" applyBorder="1" applyAlignment="1" applyProtection="1">
      <alignment horizontal="center" vertical="center"/>
    </xf>
    <xf numFmtId="0" fontId="22" fillId="34" borderId="30" xfId="0" applyFont="1" applyFill="1" applyBorder="1" applyAlignment="1" applyProtection="1">
      <alignment horizontal="center" vertical="center"/>
    </xf>
    <xf numFmtId="0" fontId="22" fillId="34" borderId="31" xfId="0" applyFont="1" applyFill="1" applyBorder="1" applyAlignment="1" applyProtection="1">
      <alignment horizontal="center" vertical="center"/>
    </xf>
    <xf numFmtId="9" fontId="26" fillId="27" borderId="339" xfId="48" applyFont="1" applyFill="1" applyBorder="1" applyAlignment="1" applyProtection="1">
      <alignment horizontal="center" vertical="center"/>
    </xf>
    <xf numFmtId="9" fontId="26" fillId="27" borderId="333" xfId="48" applyFont="1" applyFill="1" applyBorder="1" applyAlignment="1" applyProtection="1">
      <alignment horizontal="center" vertical="center"/>
    </xf>
    <xf numFmtId="9" fontId="26" fillId="27" borderId="333" xfId="0" applyNumberFormat="1" applyFont="1" applyFill="1" applyBorder="1" applyAlignment="1" applyProtection="1">
      <alignment horizontal="center" vertical="center"/>
    </xf>
    <xf numFmtId="9" fontId="26" fillId="27" borderId="338" xfId="0" applyNumberFormat="1" applyFont="1" applyFill="1" applyBorder="1" applyAlignment="1" applyProtection="1">
      <alignment horizontal="center" vertical="center"/>
    </xf>
    <xf numFmtId="9" fontId="26" fillId="27" borderId="339" xfId="0" applyNumberFormat="1" applyFont="1" applyFill="1" applyBorder="1" applyAlignment="1" applyProtection="1">
      <alignment horizontal="center" vertical="center"/>
    </xf>
    <xf numFmtId="0" fontId="31" fillId="29" borderId="333" xfId="0" applyFont="1" applyFill="1" applyBorder="1" applyAlignment="1" applyProtection="1">
      <alignment horizontal="center" vertical="center" wrapText="1"/>
    </xf>
    <xf numFmtId="0" fontId="80" fillId="27" borderId="333" xfId="0" applyFont="1" applyFill="1" applyBorder="1" applyAlignment="1" applyProtection="1">
      <alignment horizontal="center" vertical="center" wrapText="1"/>
    </xf>
    <xf numFmtId="0" fontId="31" fillId="25" borderId="0" xfId="0" applyFont="1" applyFill="1" applyBorder="1" applyAlignment="1" applyProtection="1">
      <alignment horizontal="center" vertical="center" wrapText="1"/>
    </xf>
    <xf numFmtId="0" fontId="31" fillId="25" borderId="26" xfId="0" applyFont="1" applyFill="1" applyBorder="1" applyAlignment="1" applyProtection="1">
      <alignment horizontal="center" vertical="center" wrapText="1"/>
    </xf>
    <xf numFmtId="0" fontId="31" fillId="25" borderId="14" xfId="0" applyFont="1" applyFill="1" applyBorder="1" applyAlignment="1" applyProtection="1">
      <alignment horizontal="center" vertical="center" wrapText="1"/>
    </xf>
    <xf numFmtId="0" fontId="31" fillId="25" borderId="42" xfId="0" applyFont="1" applyFill="1" applyBorder="1" applyAlignment="1" applyProtection="1">
      <alignment horizontal="center" vertical="center" wrapText="1"/>
    </xf>
    <xf numFmtId="0" fontId="31" fillId="27" borderId="10" xfId="0" applyFont="1" applyFill="1" applyBorder="1" applyAlignment="1" applyProtection="1">
      <alignment horizontal="center" vertical="center" wrapText="1"/>
    </xf>
    <xf numFmtId="0" fontId="31" fillId="27" borderId="11" xfId="0" applyFont="1" applyFill="1" applyBorder="1" applyAlignment="1" applyProtection="1">
      <alignment horizontal="center" vertical="center" wrapText="1"/>
    </xf>
    <xf numFmtId="0" fontId="31" fillId="27" borderId="13" xfId="0" applyFont="1" applyFill="1" applyBorder="1" applyAlignment="1" applyProtection="1">
      <alignment horizontal="center" vertical="center" wrapText="1"/>
    </xf>
    <xf numFmtId="0" fontId="31" fillId="40" borderId="10" xfId="0" applyFont="1" applyFill="1" applyBorder="1" applyAlignment="1" applyProtection="1">
      <alignment horizontal="center" vertical="center" wrapText="1"/>
    </xf>
    <xf numFmtId="0" fontId="31" fillId="40" borderId="13" xfId="0" applyFont="1" applyFill="1" applyBorder="1" applyAlignment="1" applyProtection="1">
      <alignment horizontal="center" vertical="center" wrapText="1"/>
    </xf>
    <xf numFmtId="0" fontId="64" fillId="42" borderId="224" xfId="0" applyFont="1" applyFill="1" applyBorder="1" applyAlignment="1" applyProtection="1">
      <alignment horizontal="center" vertical="center" wrapText="1"/>
    </xf>
    <xf numFmtId="0" fontId="64" fillId="42" borderId="222" xfId="0" applyFont="1" applyFill="1" applyBorder="1" applyAlignment="1" applyProtection="1">
      <alignment horizontal="center" vertical="center" wrapText="1"/>
    </xf>
    <xf numFmtId="0" fontId="64" fillId="42" borderId="225" xfId="0" applyFont="1" applyFill="1" applyBorder="1" applyAlignment="1" applyProtection="1">
      <alignment horizontal="center" vertical="center" wrapText="1"/>
    </xf>
    <xf numFmtId="0" fontId="31" fillId="25" borderId="10" xfId="0" applyFont="1" applyFill="1" applyBorder="1" applyAlignment="1" applyProtection="1">
      <alignment horizontal="center" vertical="center" wrapText="1"/>
    </xf>
    <xf numFmtId="0" fontId="31" fillId="25" borderId="13" xfId="0" applyFont="1" applyFill="1" applyBorder="1" applyAlignment="1" applyProtection="1">
      <alignment horizontal="center" vertical="center" wrapText="1"/>
    </xf>
    <xf numFmtId="0" fontId="64" fillId="27" borderId="20" xfId="0" applyFont="1" applyFill="1" applyBorder="1" applyAlignment="1" applyProtection="1">
      <alignment horizontal="center" vertical="center" wrapText="1"/>
    </xf>
    <xf numFmtId="0" fontId="64" fillId="27" borderId="24" xfId="0" applyFont="1" applyFill="1" applyBorder="1" applyAlignment="1" applyProtection="1">
      <alignment horizontal="center" vertical="center" wrapText="1"/>
    </xf>
    <xf numFmtId="0" fontId="83" fillId="31" borderId="224" xfId="0" applyFont="1" applyFill="1" applyBorder="1" applyAlignment="1" applyProtection="1">
      <alignment horizontal="center" vertical="top" wrapText="1"/>
    </xf>
    <xf numFmtId="0" fontId="83" fillId="31" borderId="225" xfId="0" applyFont="1" applyFill="1" applyBorder="1" applyAlignment="1" applyProtection="1">
      <alignment horizontal="center" vertical="top" wrapText="1"/>
    </xf>
    <xf numFmtId="0" fontId="31" fillId="25" borderId="338" xfId="0" applyFont="1" applyFill="1" applyBorder="1" applyAlignment="1" applyProtection="1">
      <alignment horizontal="center" vertical="center" wrapText="1"/>
    </xf>
    <xf numFmtId="0" fontId="31" fillId="25" borderId="339" xfId="0" applyFont="1" applyFill="1" applyBorder="1" applyAlignment="1" applyProtection="1">
      <alignment horizontal="center" vertical="center" wrapText="1"/>
    </xf>
    <xf numFmtId="0" fontId="31" fillId="25" borderId="55" xfId="0" applyFont="1" applyFill="1" applyBorder="1" applyAlignment="1" applyProtection="1">
      <alignment horizontal="center" vertical="center" wrapText="1"/>
    </xf>
    <xf numFmtId="0" fontId="31" fillId="25" borderId="215" xfId="0" applyFont="1" applyFill="1" applyBorder="1" applyAlignment="1" applyProtection="1">
      <alignment horizontal="center" vertical="center" wrapText="1"/>
    </xf>
    <xf numFmtId="0" fontId="80" fillId="25" borderId="223" xfId="0" applyFont="1" applyFill="1" applyBorder="1" applyAlignment="1" applyProtection="1">
      <alignment horizontal="center" vertical="center" wrapText="1"/>
    </xf>
    <xf numFmtId="0" fontId="80" fillId="25" borderId="216" xfId="0" applyFont="1" applyFill="1" applyBorder="1" applyAlignment="1" applyProtection="1">
      <alignment horizontal="center" vertical="center" wrapText="1"/>
    </xf>
    <xf numFmtId="0" fontId="31" fillId="25" borderId="223" xfId="0" applyFont="1" applyFill="1" applyBorder="1" applyAlignment="1" applyProtection="1">
      <alignment horizontal="center" vertical="center" wrapText="1"/>
    </xf>
    <xf numFmtId="0" fontId="31" fillId="25" borderId="216" xfId="0" applyFont="1" applyFill="1" applyBorder="1" applyAlignment="1" applyProtection="1">
      <alignment horizontal="center" vertical="center" wrapText="1"/>
    </xf>
    <xf numFmtId="0" fontId="31" fillId="39" borderId="334" xfId="64" applyFont="1" applyFill="1" applyBorder="1" applyAlignment="1" applyProtection="1">
      <alignment horizontal="center" vertical="center" wrapText="1"/>
    </xf>
    <xf numFmtId="0" fontId="31" fillId="39" borderId="56" xfId="64" applyFont="1" applyFill="1" applyBorder="1" applyAlignment="1" applyProtection="1">
      <alignment horizontal="center" vertical="center" wrapText="1"/>
    </xf>
    <xf numFmtId="0" fontId="31" fillId="25" borderId="338" xfId="64" applyFont="1" applyFill="1" applyBorder="1" applyAlignment="1" applyProtection="1">
      <alignment horizontal="center" vertical="center" wrapText="1"/>
    </xf>
    <xf numFmtId="0" fontId="31" fillId="25" borderId="246" xfId="64" applyFont="1" applyFill="1" applyBorder="1" applyAlignment="1" applyProtection="1">
      <alignment horizontal="center" vertical="center" wrapText="1"/>
    </xf>
    <xf numFmtId="0" fontId="31" fillId="25" borderId="339" xfId="64" applyFont="1" applyFill="1" applyBorder="1" applyAlignment="1" applyProtection="1">
      <alignment horizontal="center" vertical="center" wrapText="1"/>
    </xf>
    <xf numFmtId="0" fontId="31" fillId="25" borderId="55" xfId="64" applyFont="1" applyFill="1" applyBorder="1" applyAlignment="1" applyProtection="1">
      <alignment horizontal="center" vertical="center" wrapText="1"/>
    </xf>
    <xf numFmtId="0" fontId="31" fillId="25" borderId="0" xfId="64" applyFont="1" applyFill="1" applyBorder="1" applyAlignment="1" applyProtection="1">
      <alignment horizontal="center" vertical="center" wrapText="1"/>
    </xf>
    <xf numFmtId="0" fontId="31" fillId="25" borderId="26" xfId="64" applyFont="1" applyFill="1" applyBorder="1" applyAlignment="1" applyProtection="1">
      <alignment horizontal="center" vertical="center" wrapText="1"/>
    </xf>
    <xf numFmtId="0" fontId="31" fillId="25" borderId="215" xfId="64" applyFont="1" applyFill="1" applyBorder="1" applyAlignment="1" applyProtection="1">
      <alignment horizontal="center" vertical="center" wrapText="1"/>
    </xf>
    <xf numFmtId="0" fontId="31" fillId="25" borderId="14" xfId="64" applyFont="1" applyFill="1" applyBorder="1" applyAlignment="1" applyProtection="1">
      <alignment horizontal="center" vertical="center" wrapText="1"/>
    </xf>
    <xf numFmtId="0" fontId="31" fillId="25" borderId="42" xfId="64" applyFont="1" applyFill="1" applyBorder="1" applyAlignment="1" applyProtection="1">
      <alignment horizontal="center" vertical="center" wrapText="1"/>
    </xf>
    <xf numFmtId="0" fontId="31" fillId="41" borderId="233" xfId="64" quotePrefix="1" applyFont="1" applyFill="1" applyBorder="1" applyAlignment="1" applyProtection="1">
      <alignment horizontal="center" vertical="center" wrapText="1"/>
    </xf>
    <xf numFmtId="0" fontId="31" fillId="41" borderId="56" xfId="64" quotePrefix="1" applyFont="1" applyFill="1" applyBorder="1" applyAlignment="1" applyProtection="1">
      <alignment horizontal="center" vertical="center" wrapText="1"/>
    </xf>
    <xf numFmtId="0" fontId="31" fillId="41" borderId="216" xfId="64" quotePrefix="1" applyFont="1" applyFill="1" applyBorder="1" applyAlignment="1" applyProtection="1">
      <alignment horizontal="center" vertical="center" wrapText="1"/>
    </xf>
    <xf numFmtId="0" fontId="31" fillId="46" borderId="334" xfId="64" quotePrefix="1" applyFont="1" applyFill="1" applyBorder="1" applyAlignment="1" applyProtection="1">
      <alignment horizontal="center" vertical="center" wrapText="1"/>
    </xf>
    <xf numFmtId="0" fontId="31" fillId="46" borderId="216" xfId="64" quotePrefix="1" applyFont="1" applyFill="1" applyBorder="1" applyAlignment="1" applyProtection="1">
      <alignment horizontal="center" vertical="center" wrapText="1"/>
    </xf>
    <xf numFmtId="0" fontId="31" fillId="43" borderId="334" xfId="64" applyFont="1" applyFill="1" applyBorder="1" applyAlignment="1" applyProtection="1">
      <alignment horizontal="center" vertical="center" wrapText="1"/>
    </xf>
    <xf numFmtId="0" fontId="31" fillId="43" borderId="216" xfId="64" applyFont="1" applyFill="1" applyBorder="1" applyAlignment="1" applyProtection="1">
      <alignment horizontal="center" vertical="center" wrapText="1"/>
    </xf>
    <xf numFmtId="0" fontId="64" fillId="53" borderId="335" xfId="64" applyFont="1" applyFill="1" applyBorder="1" applyAlignment="1" applyProtection="1">
      <alignment horizontal="center" vertical="center" wrapText="1"/>
    </xf>
    <xf numFmtId="0" fontId="64" fillId="53" borderId="337" xfId="64" applyFont="1" applyFill="1" applyBorder="1" applyAlignment="1" applyProtection="1">
      <alignment horizontal="center" vertical="center" wrapText="1"/>
    </xf>
    <xf numFmtId="0" fontId="64" fillId="53" borderId="336" xfId="64" applyFont="1" applyFill="1" applyBorder="1" applyAlignment="1" applyProtection="1">
      <alignment horizontal="center" vertical="center" wrapText="1"/>
    </xf>
    <xf numFmtId="0" fontId="64" fillId="49" borderId="335" xfId="252" quotePrefix="1" applyFont="1" applyFill="1" applyBorder="1" applyAlignment="1" applyProtection="1">
      <alignment horizontal="center" vertical="center" wrapText="1"/>
    </xf>
    <xf numFmtId="0" fontId="64" fillId="49" borderId="336" xfId="252" quotePrefix="1" applyFont="1" applyFill="1" applyBorder="1" applyAlignment="1" applyProtection="1">
      <alignment horizontal="center" vertical="center" wrapText="1"/>
    </xf>
    <xf numFmtId="0" fontId="83" fillId="33" borderId="335" xfId="64" applyFont="1" applyFill="1" applyBorder="1" applyAlignment="1" applyProtection="1">
      <alignment horizontal="center" vertical="center" wrapText="1"/>
    </xf>
    <xf numFmtId="0" fontId="83" fillId="33" borderId="337" xfId="64" applyFont="1" applyFill="1" applyBorder="1" applyAlignment="1" applyProtection="1">
      <alignment horizontal="center" vertical="center" wrapText="1"/>
    </xf>
    <xf numFmtId="0" fontId="83" fillId="33" borderId="336" xfId="64" applyFont="1" applyFill="1" applyBorder="1" applyAlignment="1" applyProtection="1">
      <alignment horizontal="center" vertical="center" wrapText="1"/>
    </xf>
    <xf numFmtId="0" fontId="64" fillId="31" borderId="335" xfId="64" applyFont="1" applyFill="1" applyBorder="1" applyAlignment="1" applyProtection="1">
      <alignment horizontal="center" vertical="center" wrapText="1"/>
    </xf>
    <xf numFmtId="0" fontId="64" fillId="31" borderId="336" xfId="64" applyFont="1" applyFill="1" applyBorder="1" applyAlignment="1" applyProtection="1">
      <alignment horizontal="center" vertical="center" wrapText="1"/>
    </xf>
    <xf numFmtId="0" fontId="31" fillId="35" borderId="334" xfId="64" applyFont="1" applyFill="1" applyBorder="1" applyAlignment="1" applyProtection="1">
      <alignment horizontal="center" vertical="center" wrapText="1"/>
    </xf>
    <xf numFmtId="0" fontId="31" fillId="35" borderId="216" xfId="64" applyFont="1" applyFill="1" applyBorder="1" applyAlignment="1" applyProtection="1">
      <alignment horizontal="center" vertical="center" wrapText="1"/>
    </xf>
    <xf numFmtId="0" fontId="31" fillId="34" borderId="334" xfId="252" quotePrefix="1" applyFont="1" applyFill="1" applyBorder="1" applyAlignment="1" applyProtection="1">
      <alignment horizontal="center" vertical="center" wrapText="1"/>
    </xf>
    <xf numFmtId="0" fontId="31" fillId="34" borderId="216" xfId="252" quotePrefix="1" applyFont="1" applyFill="1" applyBorder="1" applyAlignment="1" applyProtection="1">
      <alignment horizontal="center" vertical="center" wrapText="1"/>
    </xf>
    <xf numFmtId="0" fontId="64" fillId="58" borderId="334" xfId="64" applyFont="1" applyFill="1" applyBorder="1" applyAlignment="1" applyProtection="1">
      <alignment horizontal="center" vertical="center" wrapText="1"/>
    </xf>
    <xf numFmtId="0" fontId="64" fillId="58" borderId="56" xfId="64" applyFont="1" applyFill="1" applyBorder="1" applyAlignment="1" applyProtection="1">
      <alignment horizontal="center" vertical="center" wrapText="1"/>
    </xf>
    <xf numFmtId="0" fontId="64" fillId="58" borderId="216" xfId="64" applyFont="1" applyFill="1" applyBorder="1" applyAlignment="1" applyProtection="1">
      <alignment horizontal="center" vertical="center" wrapText="1"/>
    </xf>
    <xf numFmtId="0" fontId="85" fillId="25" borderId="333" xfId="0" applyFont="1" applyFill="1" applyBorder="1" applyAlignment="1" applyProtection="1">
      <alignment horizontal="center" vertical="center" wrapText="1"/>
    </xf>
    <xf numFmtId="0" fontId="31" fillId="41" borderId="242" xfId="0" applyFont="1" applyFill="1" applyBorder="1" applyAlignment="1" applyProtection="1">
      <alignment horizontal="center" vertical="center" wrapText="1"/>
    </xf>
    <xf numFmtId="0" fontId="31" fillId="41" borderId="244" xfId="0" applyFont="1" applyFill="1" applyBorder="1" applyAlignment="1" applyProtection="1">
      <alignment horizontal="center" vertical="center" wrapText="1"/>
    </xf>
    <xf numFmtId="0" fontId="31" fillId="41" borderId="243" xfId="0" applyFont="1" applyFill="1" applyBorder="1" applyAlignment="1" applyProtection="1">
      <alignment horizontal="center" vertical="center" wrapText="1"/>
    </xf>
    <xf numFmtId="0" fontId="31" fillId="34" borderId="242" xfId="0" applyFont="1" applyFill="1" applyBorder="1" applyAlignment="1" applyProtection="1">
      <alignment horizontal="center" vertical="center" wrapText="1"/>
    </xf>
    <xf numFmtId="0" fontId="31" fillId="34" borderId="244" xfId="0" applyFont="1" applyFill="1" applyBorder="1" applyAlignment="1" applyProtection="1">
      <alignment horizontal="center" vertical="center" wrapText="1"/>
    </xf>
    <xf numFmtId="0" fontId="31" fillId="34" borderId="243" xfId="0" applyFont="1" applyFill="1" applyBorder="1" applyAlignment="1" applyProtection="1">
      <alignment horizontal="center" vertical="center" wrapText="1"/>
    </xf>
    <xf numFmtId="49" fontId="42" fillId="31" borderId="246" xfId="53" applyNumberFormat="1" applyFont="1" applyFill="1" applyBorder="1" applyAlignment="1" applyProtection="1">
      <alignment horizontal="center" vertical="center" wrapText="1"/>
    </xf>
    <xf numFmtId="49" fontId="42" fillId="31" borderId="247" xfId="53" applyNumberFormat="1" applyFont="1" applyFill="1" applyBorder="1" applyAlignment="1" applyProtection="1">
      <alignment horizontal="center" vertical="center" wrapText="1"/>
    </xf>
    <xf numFmtId="49" fontId="42" fillId="31" borderId="245" xfId="53" applyNumberFormat="1" applyFont="1" applyFill="1" applyBorder="1" applyAlignment="1" applyProtection="1">
      <alignment horizontal="center" vertical="center" wrapText="1"/>
    </xf>
    <xf numFmtId="49" fontId="31" fillId="47" borderId="334" xfId="53" applyNumberFormat="1" applyFont="1" applyFill="1" applyBorder="1" applyAlignment="1" applyProtection="1">
      <alignment horizontal="center" vertical="center" wrapText="1"/>
    </xf>
    <xf numFmtId="49" fontId="31" fillId="47" borderId="216" xfId="53" applyNumberFormat="1" applyFont="1" applyFill="1" applyBorder="1" applyAlignment="1" applyProtection="1">
      <alignment horizontal="center" vertical="center" wrapText="1"/>
    </xf>
    <xf numFmtId="49" fontId="31" fillId="35" borderId="334" xfId="53" applyNumberFormat="1" applyFont="1" applyFill="1" applyBorder="1" applyAlignment="1" applyProtection="1">
      <alignment horizontal="center" vertical="center" wrapText="1"/>
    </xf>
    <xf numFmtId="49" fontId="31" fillId="35" borderId="216" xfId="53" applyNumberFormat="1" applyFont="1" applyFill="1" applyBorder="1" applyAlignment="1" applyProtection="1">
      <alignment horizontal="center" vertical="center" wrapText="1"/>
    </xf>
    <xf numFmtId="49" fontId="31" fillId="31" borderId="335" xfId="53" applyNumberFormat="1" applyFont="1" applyFill="1" applyBorder="1" applyAlignment="1" applyProtection="1">
      <alignment horizontal="center" vertical="center" wrapText="1"/>
    </xf>
    <xf numFmtId="49" fontId="31" fillId="31" borderId="337" xfId="53" applyNumberFormat="1" applyFont="1" applyFill="1" applyBorder="1" applyAlignment="1" applyProtection="1">
      <alignment horizontal="center" vertical="center" wrapText="1"/>
    </xf>
    <xf numFmtId="49" fontId="31" fillId="31" borderId="336" xfId="53" applyNumberFormat="1" applyFont="1" applyFill="1" applyBorder="1" applyAlignment="1" applyProtection="1">
      <alignment horizontal="center" vertical="center" wrapText="1"/>
    </xf>
    <xf numFmtId="49" fontId="31" fillId="31" borderId="337" xfId="53" applyNumberFormat="1" applyFont="1" applyFill="1" applyBorder="1" applyAlignment="1" applyProtection="1">
      <alignment horizontal="center" vertical="center"/>
    </xf>
    <xf numFmtId="49" fontId="31" fillId="31" borderId="336" xfId="53" applyNumberFormat="1" applyFont="1" applyFill="1" applyBorder="1" applyAlignment="1" applyProtection="1">
      <alignment horizontal="center" vertical="center"/>
    </xf>
    <xf numFmtId="49" fontId="42" fillId="38" borderId="335" xfId="53" applyNumberFormat="1" applyFont="1" applyFill="1" applyBorder="1" applyAlignment="1" applyProtection="1">
      <alignment horizontal="center" vertical="center"/>
    </xf>
    <xf numFmtId="49" fontId="42" fillId="38" borderId="337" xfId="53" applyNumberFormat="1" applyFont="1" applyFill="1" applyBorder="1" applyAlignment="1" applyProtection="1">
      <alignment horizontal="center" vertical="center"/>
    </xf>
    <xf numFmtId="49" fontId="42" fillId="38" borderId="336" xfId="53" applyNumberFormat="1" applyFont="1" applyFill="1" applyBorder="1" applyAlignment="1" applyProtection="1">
      <alignment horizontal="center" vertical="center"/>
    </xf>
    <xf numFmtId="0" fontId="22" fillId="0" borderId="35" xfId="53" applyFont="1" applyFill="1" applyBorder="1" applyAlignment="1" applyProtection="1">
      <alignment horizontal="left"/>
    </xf>
    <xf numFmtId="0" fontId="22" fillId="0" borderId="355" xfId="53" applyFont="1" applyFill="1" applyBorder="1" applyAlignment="1" applyProtection="1">
      <alignment horizontal="left"/>
    </xf>
    <xf numFmtId="49" fontId="31" fillId="35" borderId="333" xfId="53" applyNumberFormat="1" applyFont="1" applyFill="1" applyBorder="1" applyAlignment="1" applyProtection="1">
      <alignment horizontal="center" vertical="center" wrapText="1"/>
    </xf>
    <xf numFmtId="49" fontId="31" fillId="34" borderId="334" xfId="53" applyNumberFormat="1" applyFont="1" applyFill="1" applyBorder="1" applyAlignment="1" applyProtection="1">
      <alignment horizontal="center" vertical="center" wrapText="1"/>
    </xf>
    <xf numFmtId="49" fontId="31" fillId="34" borderId="216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0" fontId="85" fillId="40" borderId="338" xfId="0" applyFont="1" applyFill="1" applyBorder="1" applyAlignment="1" applyProtection="1">
      <alignment horizontal="center" vertical="center" wrapText="1"/>
    </xf>
    <xf numFmtId="0" fontId="64" fillId="40" borderId="339" xfId="0" applyFont="1" applyFill="1" applyBorder="1" applyAlignment="1" applyProtection="1">
      <alignment horizontal="center" vertical="center" wrapText="1"/>
    </xf>
    <xf numFmtId="0" fontId="64" fillId="40" borderId="55" xfId="0" applyFont="1" applyFill="1" applyBorder="1" applyAlignment="1" applyProtection="1">
      <alignment horizontal="center" vertical="center" wrapText="1"/>
    </xf>
    <xf numFmtId="0" fontId="64" fillId="40" borderId="26" xfId="0" applyFont="1" applyFill="1" applyBorder="1" applyAlignment="1" applyProtection="1">
      <alignment horizontal="center" vertical="center" wrapText="1"/>
    </xf>
    <xf numFmtId="0" fontId="64" fillId="40" borderId="215" xfId="0" applyFont="1" applyFill="1" applyBorder="1" applyAlignment="1" applyProtection="1">
      <alignment horizontal="center" vertical="center" wrapText="1"/>
    </xf>
    <xf numFmtId="0" fontId="64" fillId="40" borderId="42" xfId="0" applyFont="1" applyFill="1" applyBorder="1" applyAlignment="1" applyProtection="1">
      <alignment horizontal="center" vertical="center" wrapText="1"/>
    </xf>
    <xf numFmtId="49" fontId="31" fillId="35" borderId="335" xfId="53" applyNumberFormat="1" applyFont="1" applyFill="1" applyBorder="1" applyAlignment="1" applyProtection="1">
      <alignment horizontal="center" vertical="center" wrapText="1"/>
    </xf>
    <xf numFmtId="0" fontId="19" fillId="0" borderId="260" xfId="0" applyFont="1" applyBorder="1" applyAlignment="1" applyProtection="1">
      <alignment horizontal="left" indent="1"/>
    </xf>
    <xf numFmtId="0" fontId="19" fillId="0" borderId="349" xfId="0" applyFont="1" applyBorder="1" applyAlignment="1" applyProtection="1">
      <alignment horizontal="left" indent="1"/>
    </xf>
    <xf numFmtId="0" fontId="19" fillId="0" borderId="259" xfId="0" applyFont="1" applyBorder="1" applyAlignment="1" applyProtection="1">
      <alignment horizontal="left" indent="1"/>
    </xf>
    <xf numFmtId="0" fontId="19" fillId="0" borderId="348" xfId="0" applyFont="1" applyBorder="1" applyAlignment="1" applyProtection="1">
      <alignment horizontal="left" indent="1"/>
    </xf>
    <xf numFmtId="0" fontId="22" fillId="0" borderId="350" xfId="53" applyFont="1" applyFill="1" applyBorder="1" applyAlignment="1" applyProtection="1">
      <alignment horizontal="left"/>
    </xf>
    <xf numFmtId="0" fontId="19" fillId="0" borderId="262" xfId="0" applyFont="1" applyBorder="1" applyAlignment="1" applyProtection="1">
      <alignment horizontal="left" indent="1"/>
    </xf>
    <xf numFmtId="0" fontId="19" fillId="0" borderId="347" xfId="0" applyFont="1" applyBorder="1" applyAlignment="1" applyProtection="1">
      <alignment horizontal="left" indent="1"/>
    </xf>
    <xf numFmtId="0" fontId="19" fillId="0" borderId="55" xfId="0" applyFont="1" applyBorder="1" applyAlignment="1" applyProtection="1">
      <alignment horizontal="left" indent="1"/>
    </xf>
    <xf numFmtId="0" fontId="19" fillId="0" borderId="0" xfId="0" applyFont="1" applyBorder="1" applyAlignment="1" applyProtection="1">
      <alignment horizontal="left" indent="1"/>
    </xf>
    <xf numFmtId="0" fontId="22" fillId="0" borderId="345" xfId="53" applyFont="1" applyFill="1" applyBorder="1" applyAlignment="1" applyProtection="1">
      <alignment horizontal="left" indent="1"/>
    </xf>
    <xf numFmtId="0" fontId="22" fillId="0" borderId="341" xfId="53" applyFont="1" applyFill="1" applyBorder="1" applyAlignment="1" applyProtection="1">
      <alignment horizontal="left" indent="1"/>
    </xf>
    <xf numFmtId="0" fontId="64" fillId="40" borderId="338" xfId="0" applyFont="1" applyFill="1" applyBorder="1" applyAlignment="1" applyProtection="1">
      <alignment horizontal="center" vertical="center" wrapText="1"/>
    </xf>
    <xf numFmtId="49" fontId="42" fillId="38" borderId="335" xfId="53" applyNumberFormat="1" applyFont="1" applyFill="1" applyBorder="1" applyAlignment="1" applyProtection="1">
      <alignment horizontal="center" vertical="center" wrapText="1"/>
    </xf>
    <xf numFmtId="49" fontId="42" fillId="38" borderId="337" xfId="53" applyNumberFormat="1" applyFont="1" applyFill="1" applyBorder="1" applyAlignment="1" applyProtection="1">
      <alignment horizontal="center" vertical="center" wrapText="1"/>
    </xf>
    <xf numFmtId="49" fontId="42" fillId="38" borderId="336" xfId="53" applyNumberFormat="1" applyFont="1" applyFill="1" applyBorder="1" applyAlignment="1" applyProtection="1">
      <alignment horizontal="center" vertical="center" wrapText="1"/>
    </xf>
    <xf numFmtId="0" fontId="64" fillId="34" borderId="338" xfId="0" applyFont="1" applyFill="1" applyBorder="1" applyAlignment="1" applyProtection="1">
      <alignment horizontal="center" vertical="center" wrapText="1"/>
    </xf>
    <xf numFmtId="0" fontId="64" fillId="34" borderId="339" xfId="0" applyFont="1" applyFill="1" applyBorder="1" applyAlignment="1" applyProtection="1">
      <alignment horizontal="center" vertical="center" wrapText="1"/>
    </xf>
    <xf numFmtId="0" fontId="64" fillId="34" borderId="55" xfId="0" applyFont="1" applyFill="1" applyBorder="1" applyAlignment="1" applyProtection="1">
      <alignment horizontal="center" vertical="center" wrapText="1"/>
    </xf>
    <xf numFmtId="0" fontId="64" fillId="34" borderId="26" xfId="0" applyFont="1" applyFill="1" applyBorder="1" applyAlignment="1" applyProtection="1">
      <alignment horizontal="center" vertical="center" wrapText="1"/>
    </xf>
    <xf numFmtId="0" fontId="64" fillId="34" borderId="215" xfId="0" applyFont="1" applyFill="1" applyBorder="1" applyAlignment="1" applyProtection="1">
      <alignment horizontal="center" vertical="center" wrapText="1"/>
    </xf>
    <xf numFmtId="0" fontId="64" fillId="34" borderId="42" xfId="0" applyFont="1" applyFill="1" applyBorder="1" applyAlignment="1" applyProtection="1">
      <alignment horizontal="center" vertical="center" wrapText="1"/>
    </xf>
    <xf numFmtId="0" fontId="22" fillId="0" borderId="353" xfId="53" applyFont="1" applyFill="1" applyBorder="1" applyAlignment="1" applyProtection="1">
      <alignment horizontal="left"/>
    </xf>
    <xf numFmtId="49" fontId="31" fillId="35" borderId="241" xfId="0" applyNumberFormat="1" applyFont="1" applyFill="1" applyBorder="1" applyAlignment="1" applyProtection="1">
      <alignment horizontal="center" vertical="center" wrapText="1"/>
    </xf>
    <xf numFmtId="0" fontId="19" fillId="0" borderId="359" xfId="0" applyFont="1" applyBorder="1" applyAlignment="1" applyProtection="1">
      <alignment horizontal="left" indent="1"/>
    </xf>
    <xf numFmtId="0" fontId="22" fillId="0" borderId="340" xfId="53" applyFont="1" applyFill="1" applyBorder="1" applyAlignment="1" applyProtection="1">
      <alignment horizontal="left" indent="1"/>
    </xf>
    <xf numFmtId="0" fontId="19" fillId="0" borderId="358" xfId="0" applyFont="1" applyBorder="1" applyAlignment="1" applyProtection="1">
      <alignment horizontal="left" indent="1"/>
    </xf>
    <xf numFmtId="0" fontId="19" fillId="0" borderId="26" xfId="0" applyFont="1" applyBorder="1" applyAlignment="1" applyProtection="1">
      <alignment horizontal="left" indent="1"/>
    </xf>
    <xf numFmtId="49" fontId="42" fillId="27" borderId="333" xfId="0" applyNumberFormat="1" applyFont="1" applyFill="1" applyBorder="1" applyAlignment="1" applyProtection="1">
      <alignment horizontal="center" vertical="center" wrapText="1"/>
    </xf>
    <xf numFmtId="0" fontId="19" fillId="0" borderId="360" xfId="0" applyFont="1" applyBorder="1" applyAlignment="1" applyProtection="1">
      <alignment horizontal="left" indent="1"/>
    </xf>
    <xf numFmtId="49" fontId="31" fillId="46" borderId="241" xfId="0" applyNumberFormat="1" applyFont="1" applyFill="1" applyBorder="1" applyAlignment="1" applyProtection="1">
      <alignment horizontal="center" vertical="center" wrapText="1"/>
    </xf>
    <xf numFmtId="49" fontId="42" fillId="33" borderId="333" xfId="0" applyNumberFormat="1" applyFont="1" applyFill="1" applyBorder="1" applyAlignment="1" applyProtection="1">
      <alignment horizontal="center" vertical="center" wrapText="1"/>
    </xf>
    <xf numFmtId="0" fontId="84" fillId="31" borderId="245" xfId="0" applyFont="1" applyFill="1" applyBorder="1" applyAlignment="1" applyProtection="1">
      <alignment horizontal="center" vertical="center"/>
    </xf>
    <xf numFmtId="0" fontId="84" fillId="31" borderId="246" xfId="0" applyFont="1" applyFill="1" applyBorder="1" applyAlignment="1" applyProtection="1">
      <alignment horizontal="center" vertical="center"/>
    </xf>
    <xf numFmtId="0" fontId="84" fillId="31" borderId="247" xfId="0" applyFont="1" applyFill="1" applyBorder="1" applyAlignment="1" applyProtection="1">
      <alignment horizontal="center" vertical="center"/>
    </xf>
    <xf numFmtId="0" fontId="22" fillId="0" borderId="35" xfId="53" applyFont="1" applyFill="1" applyBorder="1" applyAlignment="1" applyProtection="1">
      <alignment horizontal="left" vertical="center"/>
    </xf>
    <xf numFmtId="0" fontId="22" fillId="0" borderId="350" xfId="53" applyFont="1" applyFill="1" applyBorder="1" applyAlignment="1" applyProtection="1">
      <alignment horizontal="left" vertical="center"/>
    </xf>
    <xf numFmtId="0" fontId="22" fillId="0" borderId="345" xfId="53" applyFont="1" applyFill="1" applyBorder="1" applyAlignment="1" applyProtection="1">
      <alignment horizontal="left" vertical="center"/>
    </xf>
    <xf numFmtId="0" fontId="22" fillId="0" borderId="340" xfId="53" applyFont="1" applyFill="1" applyBorder="1" applyAlignment="1" applyProtection="1">
      <alignment horizontal="left" vertical="center"/>
    </xf>
    <xf numFmtId="0" fontId="19" fillId="0" borderId="259" xfId="0" applyFont="1" applyBorder="1" applyAlignment="1" applyProtection="1">
      <alignment horizontal="left" vertical="center"/>
    </xf>
    <xf numFmtId="0" fontId="19" fillId="0" borderId="348" xfId="0" applyFont="1" applyBorder="1" applyAlignment="1" applyProtection="1">
      <alignment horizontal="left" vertical="center"/>
    </xf>
    <xf numFmtId="0" fontId="19" fillId="0" borderId="260" xfId="0" applyFont="1" applyBorder="1" applyAlignment="1" applyProtection="1">
      <alignment horizontal="left" vertical="center"/>
    </xf>
    <xf numFmtId="0" fontId="19" fillId="0" borderId="349" xfId="0" applyFont="1" applyBorder="1" applyAlignment="1" applyProtection="1">
      <alignment horizontal="left" vertical="center"/>
    </xf>
    <xf numFmtId="0" fontId="19" fillId="0" borderId="262" xfId="0" applyFont="1" applyBorder="1" applyAlignment="1" applyProtection="1">
      <alignment horizontal="left" vertical="center"/>
    </xf>
    <xf numFmtId="0" fontId="19" fillId="0" borderId="347" xfId="0" applyFont="1" applyBorder="1" applyAlignment="1" applyProtection="1">
      <alignment horizontal="left" vertical="center"/>
    </xf>
    <xf numFmtId="0" fontId="22" fillId="0" borderId="355" xfId="53" applyFont="1" applyFill="1" applyBorder="1" applyAlignment="1" applyProtection="1">
      <alignment horizontal="left" vertical="center"/>
    </xf>
    <xf numFmtId="0" fontId="19" fillId="0" borderId="55" xfId="0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64" fillId="25" borderId="241" xfId="0" applyFont="1" applyFill="1" applyBorder="1" applyAlignment="1" applyProtection="1">
      <alignment horizontal="center" vertical="center" wrapText="1"/>
    </xf>
    <xf numFmtId="49" fontId="64" fillId="34" borderId="242" xfId="53" applyNumberFormat="1" applyFont="1" applyFill="1" applyBorder="1" applyAlignment="1" applyProtection="1">
      <alignment horizontal="center" vertical="center" wrapText="1"/>
    </xf>
    <xf numFmtId="49" fontId="64" fillId="34" borderId="244" xfId="53" applyNumberFormat="1" applyFont="1" applyFill="1" applyBorder="1" applyAlignment="1" applyProtection="1">
      <alignment horizontal="center" vertical="center" wrapText="1"/>
    </xf>
    <xf numFmtId="49" fontId="64" fillId="34" borderId="243" xfId="53" applyNumberFormat="1" applyFont="1" applyFill="1" applyBorder="1" applyAlignment="1" applyProtection="1">
      <alignment horizontal="center" vertical="center" wrapText="1"/>
    </xf>
    <xf numFmtId="0" fontId="31" fillId="25" borderId="335" xfId="0" applyFont="1" applyFill="1" applyBorder="1" applyAlignment="1" applyProtection="1">
      <alignment horizontal="center" vertical="center" wrapText="1"/>
    </xf>
    <xf numFmtId="0" fontId="31" fillId="46" borderId="216" xfId="0" applyFont="1" applyFill="1" applyBorder="1" applyAlignment="1" applyProtection="1">
      <alignment horizontal="center" vertical="center" wrapText="1"/>
    </xf>
    <xf numFmtId="0" fontId="31" fillId="46" borderId="333" xfId="0" applyFont="1" applyFill="1" applyBorder="1" applyAlignment="1" applyProtection="1">
      <alignment horizontal="center" vertical="center" wrapText="1"/>
    </xf>
    <xf numFmtId="0" fontId="31" fillId="35" borderId="333" xfId="252" applyFont="1" applyFill="1" applyBorder="1" applyAlignment="1" applyProtection="1">
      <alignment horizontal="center" vertical="center" wrapText="1"/>
    </xf>
    <xf numFmtId="0" fontId="31" fillId="41" borderId="333" xfId="0" applyFont="1" applyFill="1" applyBorder="1" applyAlignment="1" applyProtection="1">
      <alignment horizontal="center" vertical="center" wrapText="1"/>
    </xf>
    <xf numFmtId="0" fontId="78" fillId="31" borderId="338" xfId="0" applyFont="1" applyFill="1" applyBorder="1" applyAlignment="1" applyProtection="1">
      <alignment horizontal="center" vertical="center" wrapText="1"/>
    </xf>
    <xf numFmtId="0" fontId="78" fillId="31" borderId="246" xfId="0" applyFont="1" applyFill="1" applyBorder="1" applyAlignment="1" applyProtection="1">
      <alignment horizontal="center" vertical="center" wrapText="1"/>
    </xf>
    <xf numFmtId="0" fontId="78" fillId="31" borderId="339" xfId="0" applyFont="1" applyFill="1" applyBorder="1" applyAlignment="1" applyProtection="1">
      <alignment horizontal="center" vertical="center" wrapText="1"/>
    </xf>
    <xf numFmtId="0" fontId="64" fillId="34" borderId="335" xfId="252" applyFont="1" applyFill="1" applyBorder="1" applyAlignment="1" applyProtection="1">
      <alignment horizontal="center" vertical="center" wrapText="1"/>
    </xf>
    <xf numFmtId="0" fontId="64" fillId="34" borderId="337" xfId="252" applyFont="1" applyFill="1" applyBorder="1" applyAlignment="1" applyProtection="1">
      <alignment horizontal="center" vertical="center" wrapText="1"/>
    </xf>
    <xf numFmtId="0" fontId="64" fillId="34" borderId="336" xfId="252" applyFont="1" applyFill="1" applyBorder="1" applyAlignment="1" applyProtection="1">
      <alignment horizontal="center" vertical="center" wrapText="1"/>
    </xf>
    <xf numFmtId="49" fontId="42" fillId="33" borderId="338" xfId="53" applyNumberFormat="1" applyFont="1" applyFill="1" applyBorder="1" applyAlignment="1" applyProtection="1">
      <alignment horizontal="center" vertical="center" wrapText="1"/>
    </xf>
    <xf numFmtId="49" fontId="42" fillId="33" borderId="246" xfId="53" applyNumberFormat="1" applyFont="1" applyFill="1" applyBorder="1" applyAlignment="1" applyProtection="1">
      <alignment horizontal="center" vertical="center" wrapText="1"/>
    </xf>
    <xf numFmtId="49" fontId="42" fillId="33" borderId="339" xfId="53" applyNumberFormat="1" applyFont="1" applyFill="1" applyBorder="1" applyAlignment="1" applyProtection="1">
      <alignment horizontal="center" vertical="center" wrapText="1"/>
    </xf>
    <xf numFmtId="0" fontId="64" fillId="41" borderId="335" xfId="0" applyFont="1" applyFill="1" applyBorder="1" applyAlignment="1" applyProtection="1">
      <alignment horizontal="center" vertical="center" wrapText="1"/>
    </xf>
    <xf numFmtId="0" fontId="64" fillId="41" borderId="336" xfId="0" applyFont="1" applyFill="1" applyBorder="1" applyAlignment="1" applyProtection="1">
      <alignment horizontal="center" vertical="center" wrapText="1"/>
    </xf>
    <xf numFmtId="0" fontId="64" fillId="41" borderId="337" xfId="0" applyFont="1" applyFill="1" applyBorder="1" applyAlignment="1" applyProtection="1">
      <alignment horizontal="center" vertical="center" wrapText="1"/>
    </xf>
    <xf numFmtId="0" fontId="31" fillId="46" borderId="56" xfId="0" applyFont="1" applyFill="1" applyBorder="1" applyAlignment="1" applyProtection="1">
      <alignment horizontal="center" vertical="center" wrapText="1"/>
    </xf>
    <xf numFmtId="0" fontId="80" fillId="41" borderId="333" xfId="0" quotePrefix="1" applyFont="1" applyFill="1" applyBorder="1" applyAlignment="1" applyProtection="1">
      <alignment horizontal="center" vertical="center" wrapText="1"/>
    </xf>
    <xf numFmtId="0" fontId="109" fillId="31" borderId="335" xfId="0" applyFont="1" applyFill="1" applyBorder="1" applyAlignment="1" applyProtection="1">
      <alignment horizontal="center" vertical="center" wrapText="1"/>
    </xf>
    <xf numFmtId="0" fontId="109" fillId="31" borderId="337" xfId="0" applyFont="1" applyFill="1" applyBorder="1" applyAlignment="1" applyProtection="1">
      <alignment horizontal="center" vertical="center" wrapText="1"/>
    </xf>
    <xf numFmtId="0" fontId="109" fillId="31" borderId="336" xfId="0" applyFont="1" applyFill="1" applyBorder="1" applyAlignment="1" applyProtection="1">
      <alignment horizontal="center" vertical="center" wrapText="1"/>
    </xf>
    <xf numFmtId="49" fontId="31" fillId="46" borderId="334" xfId="53" applyNumberFormat="1" applyFont="1" applyFill="1" applyBorder="1" applyAlignment="1" applyProtection="1">
      <alignment horizontal="center" vertical="center" wrapText="1"/>
    </xf>
    <xf numFmtId="49" fontId="31" fillId="46" borderId="216" xfId="53" applyNumberFormat="1" applyFont="1" applyFill="1" applyBorder="1" applyAlignment="1" applyProtection="1">
      <alignment horizontal="center" vertical="center" wrapText="1"/>
    </xf>
    <xf numFmtId="49" fontId="31" fillId="35" borderId="56" xfId="53" applyNumberFormat="1" applyFont="1" applyFill="1" applyBorder="1" applyAlignment="1" applyProtection="1">
      <alignment horizontal="center" vertical="center" wrapText="1"/>
    </xf>
    <xf numFmtId="0" fontId="31" fillId="41" borderId="335" xfId="0" applyFont="1" applyFill="1" applyBorder="1" applyAlignment="1" applyProtection="1">
      <alignment horizontal="center" vertical="center" wrapText="1"/>
    </xf>
    <xf numFmtId="0" fontId="31" fillId="41" borderId="337" xfId="0" applyFont="1" applyFill="1" applyBorder="1" applyAlignment="1" applyProtection="1">
      <alignment horizontal="center" vertical="center" wrapText="1"/>
    </xf>
    <xf numFmtId="0" fontId="31" fillId="41" borderId="336" xfId="0" applyFont="1" applyFill="1" applyBorder="1" applyAlignment="1" applyProtection="1">
      <alignment horizontal="center" vertical="center" wrapText="1"/>
    </xf>
    <xf numFmtId="0" fontId="64" fillId="40" borderId="246" xfId="0" applyFont="1" applyFill="1" applyBorder="1" applyAlignment="1" applyProtection="1">
      <alignment horizontal="center" vertical="center" wrapText="1"/>
    </xf>
    <xf numFmtId="0" fontId="64" fillId="40" borderId="0" xfId="0" applyFont="1" applyFill="1" applyBorder="1" applyAlignment="1" applyProtection="1">
      <alignment horizontal="center" vertical="center" wrapText="1"/>
    </xf>
    <xf numFmtId="0" fontId="64" fillId="40" borderId="14" xfId="0" applyFont="1" applyFill="1" applyBorder="1" applyAlignment="1" applyProtection="1">
      <alignment horizontal="center" vertical="center" wrapText="1"/>
    </xf>
    <xf numFmtId="49" fontId="31" fillId="31" borderId="333" xfId="53" applyNumberFormat="1" applyFont="1" applyFill="1" applyBorder="1" applyAlignment="1" applyProtection="1">
      <alignment horizontal="center" vertical="center" wrapText="1"/>
    </xf>
    <xf numFmtId="49" fontId="31" fillId="31" borderId="335" xfId="53" applyNumberFormat="1" applyFont="1" applyFill="1" applyBorder="1" applyAlignment="1" applyProtection="1">
      <alignment horizontal="center" vertical="center"/>
    </xf>
    <xf numFmtId="0" fontId="109" fillId="31" borderId="215" xfId="0" applyFont="1" applyFill="1" applyBorder="1" applyAlignment="1" applyProtection="1">
      <alignment horizontal="center" vertical="center" wrapText="1"/>
    </xf>
    <xf numFmtId="0" fontId="109" fillId="31" borderId="14" xfId="0" applyFont="1" applyFill="1" applyBorder="1" applyAlignment="1" applyProtection="1">
      <alignment horizontal="center" vertical="center" wrapText="1"/>
    </xf>
    <xf numFmtId="0" fontId="109" fillId="31" borderId="42" xfId="0" applyFont="1" applyFill="1" applyBorder="1" applyAlignment="1" applyProtection="1">
      <alignment horizontal="center" vertical="center" wrapText="1"/>
    </xf>
    <xf numFmtId="0" fontId="31" fillId="34" borderId="333" xfId="252" applyFont="1" applyFill="1" applyBorder="1" applyAlignment="1" applyProtection="1">
      <alignment horizontal="center" vertical="center" wrapText="1"/>
    </xf>
    <xf numFmtId="49" fontId="42" fillId="33" borderId="335" xfId="53" applyNumberFormat="1" applyFont="1" applyFill="1" applyBorder="1" applyAlignment="1" applyProtection="1">
      <alignment horizontal="center" vertical="center"/>
    </xf>
    <xf numFmtId="49" fontId="42" fillId="33" borderId="337" xfId="53" applyNumberFormat="1" applyFont="1" applyFill="1" applyBorder="1" applyAlignment="1" applyProtection="1">
      <alignment horizontal="center" vertical="center"/>
    </xf>
    <xf numFmtId="49" fontId="42" fillId="33" borderId="336" xfId="53" applyNumberFormat="1" applyFont="1" applyFill="1" applyBorder="1" applyAlignment="1" applyProtection="1">
      <alignment horizontal="center" vertical="center"/>
    </xf>
    <xf numFmtId="0" fontId="31" fillId="46" borderId="334" xfId="0" applyFont="1" applyFill="1" applyBorder="1" applyAlignment="1" applyProtection="1">
      <alignment horizontal="center" vertical="center" wrapText="1"/>
    </xf>
    <xf numFmtId="49" fontId="42" fillId="31" borderId="333" xfId="53" applyNumberFormat="1" applyFont="1" applyFill="1" applyBorder="1" applyAlignment="1" applyProtection="1">
      <alignment horizontal="center" vertical="center" wrapText="1"/>
    </xf>
    <xf numFmtId="49" fontId="42" fillId="31" borderId="334" xfId="53" applyNumberFormat="1" applyFont="1" applyFill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left" vertical="top" wrapText="1"/>
    </xf>
    <xf numFmtId="0" fontId="64" fillId="0" borderId="0" xfId="0" applyFont="1" applyBorder="1" applyAlignment="1" applyProtection="1">
      <alignment horizontal="left" wrapText="1"/>
    </xf>
    <xf numFmtId="49" fontId="42" fillId="33" borderId="334" xfId="53" applyNumberFormat="1" applyFont="1" applyFill="1" applyBorder="1" applyAlignment="1" applyProtection="1">
      <alignment horizontal="center" vertical="center" wrapText="1"/>
    </xf>
    <xf numFmtId="49" fontId="42" fillId="33" borderId="333" xfId="53" applyNumberFormat="1" applyFont="1" applyFill="1" applyBorder="1" applyAlignment="1" applyProtection="1">
      <alignment horizontal="center" vertical="center" wrapText="1"/>
    </xf>
    <xf numFmtId="49" fontId="31" fillId="46" borderId="333" xfId="53" applyNumberFormat="1" applyFont="1" applyFill="1" applyBorder="1" applyAlignment="1" applyProtection="1">
      <alignment horizontal="center" vertical="center" wrapText="1"/>
    </xf>
    <xf numFmtId="0" fontId="85" fillId="40" borderId="333" xfId="0" applyFont="1" applyFill="1" applyBorder="1" applyAlignment="1" applyProtection="1">
      <alignment horizontal="center" vertical="center" wrapText="1"/>
    </xf>
    <xf numFmtId="0" fontId="64" fillId="40" borderId="333" xfId="0" applyFont="1" applyFill="1" applyBorder="1" applyAlignment="1" applyProtection="1">
      <alignment horizontal="center" vertical="center" wrapText="1"/>
    </xf>
    <xf numFmtId="49" fontId="42" fillId="33" borderId="333" xfId="53" applyNumberFormat="1" applyFont="1" applyFill="1" applyBorder="1" applyAlignment="1" applyProtection="1">
      <alignment horizontal="center" vertical="center"/>
    </xf>
    <xf numFmtId="10" fontId="42" fillId="33" borderId="333" xfId="48" applyNumberFormat="1" applyFont="1" applyFill="1" applyBorder="1" applyAlignment="1" applyProtection="1">
      <alignment horizontal="center" vertical="center" wrapText="1"/>
    </xf>
    <xf numFmtId="49" fontId="31" fillId="31" borderId="333" xfId="53" applyNumberFormat="1" applyFont="1" applyFill="1" applyBorder="1" applyAlignment="1" applyProtection="1">
      <alignment horizontal="center" vertical="center"/>
    </xf>
    <xf numFmtId="49" fontId="31" fillId="35" borderId="0" xfId="53" applyNumberFormat="1" applyFont="1" applyFill="1" applyBorder="1" applyAlignment="1" applyProtection="1">
      <alignment horizontal="center" vertical="center" wrapText="1"/>
    </xf>
    <xf numFmtId="0" fontId="64" fillId="40" borderId="338" xfId="53" applyFont="1" applyFill="1" applyBorder="1" applyAlignment="1" applyProtection="1">
      <alignment horizontal="center" vertical="center" wrapText="1"/>
    </xf>
    <xf numFmtId="0" fontId="64" fillId="40" borderId="339" xfId="53" applyFont="1" applyFill="1" applyBorder="1" applyAlignment="1" applyProtection="1">
      <alignment horizontal="center" vertical="center" wrapText="1"/>
    </xf>
    <xf numFmtId="0" fontId="64" fillId="40" borderId="55" xfId="53" applyFont="1" applyFill="1" applyBorder="1" applyAlignment="1" applyProtection="1">
      <alignment horizontal="center" vertical="center" wrapText="1"/>
    </xf>
    <xf numFmtId="0" fontId="64" fillId="40" borderId="26" xfId="53" applyFont="1" applyFill="1" applyBorder="1" applyAlignment="1" applyProtection="1">
      <alignment horizontal="center" vertical="center" wrapText="1"/>
    </xf>
    <xf numFmtId="0" fontId="64" fillId="40" borderId="215" xfId="53" applyFont="1" applyFill="1" applyBorder="1" applyAlignment="1" applyProtection="1">
      <alignment horizontal="center" vertical="center" wrapText="1"/>
    </xf>
    <xf numFmtId="0" fontId="64" fillId="40" borderId="42" xfId="53" applyFont="1" applyFill="1" applyBorder="1" applyAlignment="1" applyProtection="1">
      <alignment horizontal="center" vertical="center" wrapText="1"/>
    </xf>
    <xf numFmtId="0" fontId="64" fillId="40" borderId="333" xfId="53" applyFont="1" applyFill="1" applyBorder="1" applyAlignment="1" applyProtection="1">
      <alignment horizontal="center" vertical="center" wrapText="1"/>
    </xf>
    <xf numFmtId="49" fontId="31" fillId="34" borderId="335" xfId="53" applyNumberFormat="1" applyFont="1" applyFill="1" applyBorder="1" applyAlignment="1" applyProtection="1">
      <alignment horizontal="center" vertical="center" wrapText="1"/>
    </xf>
    <xf numFmtId="49" fontId="31" fillId="34" borderId="337" xfId="53" applyNumberFormat="1" applyFont="1" applyFill="1" applyBorder="1" applyAlignment="1" applyProtection="1">
      <alignment horizontal="center" vertical="center" wrapText="1"/>
    </xf>
    <xf numFmtId="49" fontId="31" fillId="34" borderId="336" xfId="53" applyNumberFormat="1" applyFont="1" applyFill="1" applyBorder="1" applyAlignment="1" applyProtection="1">
      <alignment horizontal="center" vertical="center" wrapText="1"/>
    </xf>
    <xf numFmtId="0" fontId="31" fillId="25" borderId="240" xfId="0" applyFont="1" applyFill="1" applyBorder="1" applyAlignment="1" applyProtection="1">
      <alignment horizontal="center" vertical="center" wrapText="1"/>
    </xf>
    <xf numFmtId="0" fontId="81" fillId="41" borderId="242" xfId="0" applyFont="1" applyFill="1" applyBorder="1" applyAlignment="1" applyProtection="1">
      <alignment horizontal="center" vertical="center" wrapText="1"/>
    </xf>
    <xf numFmtId="0" fontId="81" fillId="41" borderId="244" xfId="0" applyFont="1" applyFill="1" applyBorder="1" applyAlignment="1" applyProtection="1">
      <alignment horizontal="center" vertical="center" wrapText="1"/>
    </xf>
    <xf numFmtId="0" fontId="81" fillId="41" borderId="243" xfId="0" applyFont="1" applyFill="1" applyBorder="1" applyAlignment="1" applyProtection="1">
      <alignment horizontal="center" vertical="center" wrapText="1"/>
    </xf>
    <xf numFmtId="0" fontId="31" fillId="47" borderId="241" xfId="0" applyFont="1" applyFill="1" applyBorder="1" applyAlignment="1" applyProtection="1">
      <alignment horizontal="center" vertical="center" wrapText="1"/>
    </xf>
    <xf numFmtId="0" fontId="31" fillId="46" borderId="241" xfId="0" applyFont="1" applyFill="1" applyBorder="1" applyAlignment="1" applyProtection="1">
      <alignment horizontal="center" vertical="center" wrapText="1"/>
    </xf>
    <xf numFmtId="0" fontId="81" fillId="33" borderId="242" xfId="0" applyFont="1" applyFill="1" applyBorder="1" applyAlignment="1" applyProtection="1">
      <alignment horizontal="center" vertical="center" wrapText="1"/>
    </xf>
    <xf numFmtId="0" fontId="81" fillId="33" borderId="244" xfId="0" applyFont="1" applyFill="1" applyBorder="1" applyAlignment="1" applyProtection="1">
      <alignment horizontal="center" vertical="center" wrapText="1"/>
    </xf>
    <xf numFmtId="0" fontId="81" fillId="33" borderId="243" xfId="0" applyFont="1" applyFill="1" applyBorder="1" applyAlignment="1" applyProtection="1">
      <alignment horizontal="center" vertical="center" wrapText="1"/>
    </xf>
    <xf numFmtId="0" fontId="31" fillId="34" borderId="240" xfId="0" applyFont="1" applyFill="1" applyBorder="1" applyAlignment="1" applyProtection="1">
      <alignment horizontal="center" vertical="center" wrapText="1"/>
    </xf>
    <xf numFmtId="0" fontId="31" fillId="34" borderId="56" xfId="0" applyFont="1" applyFill="1" applyBorder="1" applyAlignment="1" applyProtection="1">
      <alignment horizontal="center" vertical="center" wrapText="1"/>
    </xf>
    <xf numFmtId="0" fontId="31" fillId="34" borderId="216" xfId="0" applyFont="1" applyFill="1" applyBorder="1" applyAlignment="1" applyProtection="1">
      <alignment horizontal="center" vertical="center" wrapText="1"/>
    </xf>
    <xf numFmtId="0" fontId="88" fillId="27" borderId="20" xfId="0" applyFont="1" applyFill="1" applyBorder="1" applyAlignment="1" applyProtection="1">
      <alignment horizontal="center" vertical="center"/>
    </xf>
    <xf numFmtId="0" fontId="88" fillId="27" borderId="27" xfId="0" applyFont="1" applyFill="1" applyBorder="1" applyAlignment="1" applyProtection="1">
      <alignment horizontal="center" vertical="center"/>
    </xf>
    <xf numFmtId="0" fontId="88" fillId="27" borderId="24" xfId="0" applyFont="1" applyFill="1" applyBorder="1" applyAlignment="1" applyProtection="1">
      <alignment horizontal="center" vertical="center"/>
    </xf>
    <xf numFmtId="0" fontId="31" fillId="25" borderId="16" xfId="0" applyFont="1" applyFill="1" applyBorder="1" applyAlignment="1" applyProtection="1">
      <alignment horizontal="center" vertical="center" wrapText="1"/>
    </xf>
    <xf numFmtId="0" fontId="80" fillId="25" borderId="16" xfId="0" applyFont="1" applyFill="1" applyBorder="1" applyAlignment="1" applyProtection="1">
      <alignment horizontal="center" vertical="center" wrapText="1"/>
    </xf>
    <xf numFmtId="0" fontId="26" fillId="25" borderId="10" xfId="0" applyFont="1" applyFill="1" applyBorder="1" applyAlignment="1" applyProtection="1">
      <alignment horizontal="center" vertical="center" wrapText="1"/>
    </xf>
    <xf numFmtId="0" fontId="26" fillId="25" borderId="11" xfId="0" applyFont="1" applyFill="1" applyBorder="1" applyAlignment="1" applyProtection="1">
      <alignment horizontal="center" vertical="center" wrapText="1"/>
    </xf>
    <xf numFmtId="0" fontId="26" fillId="25" borderId="13" xfId="0" applyFont="1" applyFill="1" applyBorder="1" applyAlignment="1" applyProtection="1">
      <alignment horizontal="center" vertical="center"/>
    </xf>
    <xf numFmtId="0" fontId="88" fillId="27" borderId="20" xfId="0" applyFont="1" applyFill="1" applyBorder="1" applyAlignment="1" applyProtection="1">
      <alignment horizontal="center" vertical="center" wrapText="1"/>
    </xf>
    <xf numFmtId="0" fontId="88" fillId="27" borderId="24" xfId="0" applyFont="1" applyFill="1" applyBorder="1" applyAlignment="1" applyProtection="1">
      <alignment horizontal="center" vertical="center" wrapText="1"/>
    </xf>
    <xf numFmtId="0" fontId="88" fillId="27" borderId="20" xfId="0" quotePrefix="1" applyFont="1" applyFill="1" applyBorder="1" applyAlignment="1" applyProtection="1">
      <alignment horizontal="center" vertical="center"/>
    </xf>
    <xf numFmtId="0" fontId="88" fillId="27" borderId="27" xfId="0" quotePrefix="1" applyFont="1" applyFill="1" applyBorder="1" applyAlignment="1" applyProtection="1">
      <alignment horizontal="center" vertical="center"/>
    </xf>
    <xf numFmtId="0" fontId="44" fillId="0" borderId="27" xfId="0" applyFont="1" applyBorder="1" applyAlignment="1" applyProtection="1">
      <alignment horizontal="center" vertical="center"/>
    </xf>
    <xf numFmtId="0" fontId="44" fillId="0" borderId="24" xfId="0" applyFont="1" applyBorder="1" applyAlignment="1" applyProtection="1">
      <alignment horizontal="center" vertical="center"/>
    </xf>
    <xf numFmtId="0" fontId="80" fillId="27" borderId="334" xfId="0" applyFont="1" applyFill="1" applyBorder="1" applyAlignment="1" applyProtection="1">
      <alignment horizontal="center" vertical="center" wrapText="1"/>
    </xf>
    <xf numFmtId="0" fontId="80" fillId="27" borderId="56" xfId="0" applyFont="1" applyFill="1" applyBorder="1" applyAlignment="1" applyProtection="1">
      <alignment vertical="center"/>
    </xf>
    <xf numFmtId="0" fontId="80" fillId="27" borderId="216" xfId="0" applyFont="1" applyFill="1" applyBorder="1" applyAlignment="1" applyProtection="1">
      <alignment vertical="center"/>
    </xf>
    <xf numFmtId="0" fontId="80" fillId="27" borderId="10" xfId="0" quotePrefix="1" applyFont="1" applyFill="1" applyBorder="1" applyAlignment="1" applyProtection="1">
      <alignment horizontal="center" vertical="center" wrapText="1"/>
    </xf>
    <xf numFmtId="0" fontId="80" fillId="27" borderId="11" xfId="0" applyFont="1" applyFill="1" applyBorder="1" applyAlignment="1" applyProtection="1">
      <alignment vertical="center"/>
    </xf>
    <xf numFmtId="0" fontId="80" fillId="27" borderId="13" xfId="0" applyFont="1" applyFill="1" applyBorder="1" applyAlignment="1" applyProtection="1">
      <alignment vertical="center"/>
    </xf>
    <xf numFmtId="0" fontId="26" fillId="25" borderId="240" xfId="0" applyFont="1" applyFill="1" applyBorder="1" applyAlignment="1" applyProtection="1">
      <alignment horizontal="center" vertical="center" wrapText="1"/>
    </xf>
    <xf numFmtId="0" fontId="26" fillId="25" borderId="56" xfId="0" applyFont="1" applyFill="1" applyBorder="1" applyAlignment="1" applyProtection="1">
      <alignment horizontal="center" vertical="center" wrapText="1"/>
    </xf>
    <xf numFmtId="0" fontId="26" fillId="25" borderId="216" xfId="0" applyFont="1" applyFill="1" applyBorder="1" applyAlignment="1" applyProtection="1">
      <alignment horizontal="center" vertical="center" wrapText="1"/>
    </xf>
    <xf numFmtId="0" fontId="31" fillId="25" borderId="333" xfId="53" applyFont="1" applyFill="1" applyBorder="1" applyAlignment="1" applyProtection="1">
      <alignment horizontal="center" vertical="center" wrapText="1"/>
    </xf>
    <xf numFmtId="0" fontId="80" fillId="0" borderId="333" xfId="70" applyFont="1" applyFill="1" applyBorder="1" applyAlignment="1" applyProtection="1">
      <alignment horizontal="center" vertical="center" wrapText="1"/>
    </xf>
    <xf numFmtId="0" fontId="31" fillId="29" borderId="333" xfId="53" applyFont="1" applyFill="1" applyBorder="1" applyAlignment="1" applyProtection="1">
      <alignment horizontal="center" vertical="center" wrapText="1"/>
    </xf>
    <xf numFmtId="0" fontId="80" fillId="43" borderId="333" xfId="47833" applyFont="1" applyFill="1" applyBorder="1" applyAlignment="1" applyProtection="1">
      <alignment horizontal="center" vertical="center" wrapText="1"/>
    </xf>
    <xf numFmtId="0" fontId="97" fillId="0" borderId="335" xfId="47830" applyFont="1" applyBorder="1" applyAlignment="1">
      <alignment horizontal="center" vertical="center" wrapText="1"/>
    </xf>
    <xf numFmtId="0" fontId="97" fillId="0" borderId="337" xfId="47830" applyFont="1" applyBorder="1" applyAlignment="1">
      <alignment horizontal="center" vertical="center"/>
    </xf>
    <xf numFmtId="0" fontId="97" fillId="0" borderId="336" xfId="47830" applyFont="1" applyBorder="1" applyAlignment="1">
      <alignment horizontal="center" vertical="center"/>
    </xf>
    <xf numFmtId="0" fontId="22" fillId="35" borderId="375" xfId="0" applyFont="1" applyFill="1" applyBorder="1" applyAlignment="1">
      <alignment horizontal="center" vertical="center" wrapText="1"/>
    </xf>
    <xf numFmtId="0" fontId="22" fillId="35" borderId="379" xfId="0" applyFont="1" applyFill="1" applyBorder="1" applyAlignment="1">
      <alignment horizontal="center" vertical="center" wrapText="1"/>
    </xf>
    <xf numFmtId="0" fontId="22" fillId="35" borderId="376" xfId="0" applyFont="1" applyFill="1" applyBorder="1" applyAlignment="1">
      <alignment horizontal="center" vertical="center" wrapText="1"/>
    </xf>
    <xf numFmtId="0" fontId="22" fillId="35" borderId="380" xfId="0" applyFont="1" applyFill="1" applyBorder="1" applyAlignment="1">
      <alignment horizontal="center" vertical="center" wrapText="1"/>
    </xf>
    <xf numFmtId="0" fontId="22" fillId="46" borderId="374" xfId="0" applyFont="1" applyFill="1" applyBorder="1" applyAlignment="1">
      <alignment horizontal="center" vertical="center" wrapText="1"/>
    </xf>
    <xf numFmtId="0" fontId="22" fillId="46" borderId="378" xfId="0" applyFont="1" applyFill="1" applyBorder="1" applyAlignment="1">
      <alignment horizontal="center" vertical="center" wrapText="1"/>
    </xf>
    <xf numFmtId="0" fontId="22" fillId="46" borderId="376" xfId="0" applyFont="1" applyFill="1" applyBorder="1" applyAlignment="1">
      <alignment horizontal="center" vertical="center" wrapText="1"/>
    </xf>
    <xf numFmtId="0" fontId="22" fillId="46" borderId="380" xfId="0" applyFont="1" applyFill="1" applyBorder="1" applyAlignment="1">
      <alignment horizontal="center" vertical="center" wrapText="1"/>
    </xf>
    <xf numFmtId="0" fontId="102" fillId="25" borderId="29" xfId="0" applyFont="1" applyFill="1" applyBorder="1" applyAlignment="1" applyProtection="1">
      <alignment horizontal="center" vertical="center" wrapText="1"/>
    </xf>
    <xf numFmtId="0" fontId="102" fillId="25" borderId="31" xfId="0" applyFont="1" applyFill="1" applyBorder="1" applyAlignment="1" applyProtection="1">
      <alignment horizontal="center" vertical="center" wrapText="1"/>
    </xf>
    <xf numFmtId="0" fontId="102" fillId="25" borderId="25" xfId="0" applyFont="1" applyFill="1" applyBorder="1" applyAlignment="1" applyProtection="1">
      <alignment horizontal="center" vertical="center" wrapText="1"/>
    </xf>
    <xf numFmtId="0" fontId="102" fillId="25" borderId="32" xfId="0" applyFont="1" applyFill="1" applyBorder="1" applyAlignment="1" applyProtection="1">
      <alignment horizontal="center" vertical="center" wrapText="1"/>
    </xf>
    <xf numFmtId="0" fontId="102" fillId="25" borderId="33" xfId="0" applyFont="1" applyFill="1" applyBorder="1" applyAlignment="1" applyProtection="1">
      <alignment horizontal="center" vertical="center" wrapText="1"/>
    </xf>
    <xf numFmtId="0" fontId="102" fillId="25" borderId="34" xfId="0" applyFont="1" applyFill="1" applyBorder="1" applyAlignment="1" applyProtection="1">
      <alignment horizontal="center" vertical="center" wrapText="1"/>
    </xf>
    <xf numFmtId="0" fontId="22" fillId="43" borderId="45" xfId="58" applyFont="1" applyFill="1" applyBorder="1" applyAlignment="1">
      <alignment horizontal="center" vertical="center" wrapText="1"/>
    </xf>
    <xf numFmtId="0" fontId="22" fillId="43" borderId="21" xfId="58" applyFont="1" applyFill="1" applyBorder="1" applyAlignment="1">
      <alignment horizontal="center" vertical="center"/>
    </xf>
    <xf numFmtId="0" fontId="22" fillId="43" borderId="41" xfId="58" applyFont="1" applyFill="1" applyBorder="1" applyAlignment="1">
      <alignment horizontal="center" vertical="center"/>
    </xf>
    <xf numFmtId="0" fontId="22" fillId="43" borderId="21" xfId="58" applyFont="1" applyFill="1" applyBorder="1" applyAlignment="1">
      <alignment horizontal="center" vertical="center" wrapText="1"/>
    </xf>
    <xf numFmtId="0" fontId="22" fillId="43" borderId="41" xfId="58" applyFont="1" applyFill="1" applyBorder="1" applyAlignment="1">
      <alignment horizontal="center" vertical="center" wrapText="1"/>
    </xf>
    <xf numFmtId="0" fontId="22" fillId="33" borderId="45" xfId="58" applyFont="1" applyFill="1" applyBorder="1" applyAlignment="1">
      <alignment horizontal="center" vertical="center" wrapText="1"/>
    </xf>
    <xf numFmtId="0" fontId="22" fillId="33" borderId="41" xfId="58" applyFont="1" applyFill="1" applyBorder="1" applyAlignment="1">
      <alignment horizontal="center" vertical="center" wrapText="1"/>
    </xf>
    <xf numFmtId="0" fontId="22" fillId="35" borderId="374" xfId="0" applyFont="1" applyFill="1" applyBorder="1" applyAlignment="1">
      <alignment horizontal="center" vertical="center" wrapText="1"/>
    </xf>
    <xf numFmtId="0" fontId="22" fillId="35" borderId="378" xfId="0" applyFont="1" applyFill="1" applyBorder="1" applyAlignment="1">
      <alignment horizontal="center" vertical="center" wrapText="1"/>
    </xf>
  </cellXfs>
  <cellStyles count="47849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Followed Hyperlink" xfId="47844" builtinId="9" hidden="1"/>
    <cellStyle name="Followed Hyperlink" xfId="47846" builtinId="9" hidden="1"/>
    <cellStyle name="Followed Hyperlink" xfId="47848" builtinId="9" hidden="1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Hyperlink" xfId="47843" builtinId="8" hidden="1"/>
    <cellStyle name="Hyperlink" xfId="47845" builtinId="8" hidden="1"/>
    <cellStyle name="Hyperlink" xfId="47847" builtinId="8" hidden="1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3" xfId="53"/>
    <cellStyle name="Normal 3 2" xfId="47841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81">
    <dxf>
      <fill>
        <patternFill patternType="none">
          <fgColor indexed="64"/>
          <bgColor indexed="65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66"/>
      <color rgb="FFFFFFCC"/>
      <color rgb="FFCCFFCC"/>
      <color rgb="FFFFFF99"/>
      <color rgb="FF000080"/>
      <color rgb="FFCCFFFF"/>
      <color rgb="FFFF99CC"/>
      <color rgb="FFFFCC99"/>
      <color rgb="FF9999FF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Simulations%20to%20BESE%20&amp;%20Legislature/BESE%20Preliminary/FY2016-17%20MFP%20Budget%20Letter_Compa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G_Milestone"/>
      <sheetName val="5A2H_MAX"/>
      <sheetName val="5A3_OJJ"/>
      <sheetName val="5A4_NOCCA"/>
      <sheetName val="5A5_LSMSA"/>
      <sheetName val="5B1_RSD Orleans"/>
      <sheetName val="5B1A_Type 3B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K_Tallulah"/>
      <sheetName val="5C1L_Northshore"/>
      <sheetName val="5C1M_BR Charter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2_LAVCA"/>
      <sheetName val="5C3_LA Conn"/>
      <sheetName val="6_Local Deduct Calc"/>
      <sheetName val="7_Local Revenue"/>
      <sheetName val="8_2.1.16 SIS"/>
      <sheetName val="8A_2.1.16 3B&amp;5"/>
      <sheetName val="Source Data"/>
      <sheetName val="Per Pupil_Weighted Funding"/>
    </sheetNames>
    <sheetDataSet>
      <sheetData sheetId="0"/>
      <sheetData sheetId="1"/>
      <sheetData sheetId="2">
        <row r="5">
          <cell r="AH5">
            <v>51882653</v>
          </cell>
        </row>
        <row r="21">
          <cell r="AH21">
            <v>168722747</v>
          </cell>
        </row>
        <row r="36">
          <cell r="AH36">
            <v>161228399.5</v>
          </cell>
        </row>
        <row r="57">
          <cell r="AH57">
            <v>111006336</v>
          </cell>
        </row>
      </sheetData>
      <sheetData sheetId="3"/>
      <sheetData sheetId="4"/>
      <sheetData sheetId="5">
        <row r="4">
          <cell r="AP4">
            <v>52412735</v>
          </cell>
        </row>
      </sheetData>
      <sheetData sheetId="6"/>
      <sheetData sheetId="7">
        <row r="5">
          <cell r="A5">
            <v>1</v>
          </cell>
        </row>
      </sheetData>
      <sheetData sheetId="8">
        <row r="5">
          <cell r="C5">
            <v>1419</v>
          </cell>
        </row>
      </sheetData>
      <sheetData sheetId="9">
        <row r="6">
          <cell r="A6">
            <v>321001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6">
          <cell r="AE6">
            <v>0</v>
          </cell>
        </row>
      </sheetData>
      <sheetData sheetId="17"/>
      <sheetData sheetId="18">
        <row r="75">
          <cell r="G75">
            <v>2337745</v>
          </cell>
        </row>
      </sheetData>
      <sheetData sheetId="19">
        <row r="75">
          <cell r="H75">
            <v>2077568</v>
          </cell>
        </row>
      </sheetData>
      <sheetData sheetId="20">
        <row r="75">
          <cell r="H75">
            <v>2709005</v>
          </cell>
        </row>
      </sheetData>
      <sheetData sheetId="21">
        <row r="7">
          <cell r="A7" t="str">
            <v>W11001</v>
          </cell>
        </row>
      </sheetData>
      <sheetData sheetId="22">
        <row r="6">
          <cell r="A6" t="str">
            <v>W12001</v>
          </cell>
        </row>
      </sheetData>
      <sheetData sheetId="23">
        <row r="5">
          <cell r="A5" t="str">
            <v>WX1001</v>
          </cell>
        </row>
      </sheetData>
      <sheetData sheetId="24">
        <row r="6">
          <cell r="A6">
            <v>341001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C3">
            <v>9530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abSelected="1" view="pageBreakPreview" zoomScale="80" zoomScaleNormal="80" zoomScaleSheetLayoutView="80" zoomScalePageLayoutView="80" workbookViewId="0">
      <pane ySplit="3" topLeftCell="A4" activePane="bottomLeft" state="frozen"/>
      <selection activeCell="C5" sqref="C5"/>
      <selection pane="bottomLeft" activeCell="F5" sqref="F5"/>
    </sheetView>
  </sheetViews>
  <sheetFormatPr defaultColWidth="9.140625" defaultRowHeight="12.75" x14ac:dyDescent="0.2"/>
  <cols>
    <col min="1" max="1" width="4.28515625" style="133" customWidth="1"/>
    <col min="2" max="2" width="4.42578125" style="133" customWidth="1"/>
    <col min="3" max="3" width="59.42578125" style="133" customWidth="1"/>
    <col min="4" max="4" width="12.85546875" style="215" customWidth="1"/>
    <col min="5" max="5" width="16.42578125" style="133" bestFit="1" customWidth="1"/>
    <col min="6" max="6" width="27.28515625" style="133" customWidth="1"/>
    <col min="7" max="16384" width="9.140625" style="133"/>
  </cols>
  <sheetData>
    <row r="1" spans="1:5" ht="57.6" customHeight="1" x14ac:dyDescent="0.4">
      <c r="A1" s="1411" t="s">
        <v>2017</v>
      </c>
      <c r="B1" s="1412"/>
      <c r="C1" s="1412"/>
      <c r="D1" s="1412"/>
      <c r="E1" s="1412"/>
    </row>
    <row r="2" spans="1:5" s="135" customFormat="1" ht="27" customHeight="1" thickBot="1" x14ac:dyDescent="0.25">
      <c r="A2" s="1413" t="s">
        <v>409</v>
      </c>
      <c r="B2" s="1413"/>
      <c r="C2" s="1413"/>
      <c r="D2" s="1413"/>
      <c r="E2" s="1413"/>
    </row>
    <row r="3" spans="1:5" s="138" customFormat="1" ht="80.45" customHeight="1" thickTop="1" thickBot="1" x14ac:dyDescent="0.25">
      <c r="A3" s="1414" t="s">
        <v>88</v>
      </c>
      <c r="B3" s="1415"/>
      <c r="C3" s="1416"/>
      <c r="D3" s="167" t="s">
        <v>408</v>
      </c>
      <c r="E3" s="167" t="s">
        <v>2019</v>
      </c>
    </row>
    <row r="4" spans="1:5" s="171" customFormat="1" ht="22.5" customHeight="1" x14ac:dyDescent="0.2">
      <c r="A4" s="169" t="s">
        <v>80</v>
      </c>
      <c r="B4" s="1417" t="s">
        <v>314</v>
      </c>
      <c r="C4" s="1418"/>
      <c r="D4" s="170" t="s">
        <v>261</v>
      </c>
      <c r="E4" s="165">
        <v>966810.24235000007</v>
      </c>
    </row>
    <row r="5" spans="1:5" s="171" customFormat="1" ht="21.75" customHeight="1" x14ac:dyDescent="0.2">
      <c r="A5" s="169"/>
      <c r="B5" s="172" t="s">
        <v>73</v>
      </c>
      <c r="C5" s="173" t="s">
        <v>1081</v>
      </c>
      <c r="D5" s="174" t="s">
        <v>262</v>
      </c>
      <c r="E5" s="140">
        <v>684539</v>
      </c>
    </row>
    <row r="6" spans="1:5" s="171" customFormat="1" ht="21.75" customHeight="1" x14ac:dyDescent="0.2">
      <c r="A6" s="169"/>
      <c r="B6" s="175" t="s">
        <v>74</v>
      </c>
      <c r="C6" s="176" t="s">
        <v>927</v>
      </c>
      <c r="D6" s="177" t="s">
        <v>263</v>
      </c>
      <c r="E6" s="141">
        <v>103829</v>
      </c>
    </row>
    <row r="7" spans="1:5" s="171" customFormat="1" ht="21.75" customHeight="1" x14ac:dyDescent="0.2">
      <c r="A7" s="169"/>
      <c r="B7" s="175" t="s">
        <v>75</v>
      </c>
      <c r="C7" s="176" t="s">
        <v>340</v>
      </c>
      <c r="D7" s="177" t="s">
        <v>264</v>
      </c>
      <c r="E7" s="141">
        <v>17762.43</v>
      </c>
    </row>
    <row r="8" spans="1:5" s="171" customFormat="1" ht="21.75" customHeight="1" x14ac:dyDescent="0.2">
      <c r="A8" s="169"/>
      <c r="B8" s="178" t="s">
        <v>76</v>
      </c>
      <c r="C8" s="176" t="s">
        <v>444</v>
      </c>
      <c r="D8" s="177" t="s">
        <v>265</v>
      </c>
      <c r="E8" s="141">
        <v>129967.5</v>
      </c>
    </row>
    <row r="9" spans="1:5" s="171" customFormat="1" ht="21.75" customHeight="1" x14ac:dyDescent="0.2">
      <c r="A9" s="169"/>
      <c r="B9" s="175" t="s">
        <v>78</v>
      </c>
      <c r="C9" s="176" t="s">
        <v>312</v>
      </c>
      <c r="D9" s="177" t="s">
        <v>556</v>
      </c>
      <c r="E9" s="141">
        <v>17532.599999999995</v>
      </c>
    </row>
    <row r="10" spans="1:5" s="171" customFormat="1" ht="21.75" customHeight="1" thickBot="1" x14ac:dyDescent="0.25">
      <c r="A10" s="179"/>
      <c r="B10" s="180" t="s">
        <v>89</v>
      </c>
      <c r="C10" s="181" t="s">
        <v>313</v>
      </c>
      <c r="D10" s="182" t="s">
        <v>266</v>
      </c>
      <c r="E10" s="142">
        <v>13179.712350000002</v>
      </c>
    </row>
    <row r="11" spans="1:5" s="171" customFormat="1" ht="24.75" customHeight="1" thickBot="1" x14ac:dyDescent="0.25">
      <c r="A11" s="179" t="s">
        <v>81</v>
      </c>
      <c r="B11" s="183" t="s">
        <v>320</v>
      </c>
      <c r="C11" s="181"/>
      <c r="D11" s="139" t="s">
        <v>260</v>
      </c>
      <c r="E11" s="143">
        <v>3961</v>
      </c>
    </row>
    <row r="12" spans="1:5" s="171" customFormat="1" ht="18.75" customHeight="1" x14ac:dyDescent="0.2">
      <c r="A12" s="169" t="s">
        <v>82</v>
      </c>
      <c r="B12" s="184" t="s">
        <v>315</v>
      </c>
      <c r="C12" s="185"/>
      <c r="D12" s="186" t="s">
        <v>336</v>
      </c>
      <c r="E12" s="144">
        <v>3829535367</v>
      </c>
    </row>
    <row r="13" spans="1:5" s="171" customFormat="1" ht="21.75" customHeight="1" x14ac:dyDescent="0.2">
      <c r="A13" s="1133"/>
      <c r="B13" s="1134" t="s">
        <v>73</v>
      </c>
      <c r="C13" s="1135" t="s">
        <v>316</v>
      </c>
      <c r="D13" s="1136" t="s">
        <v>366</v>
      </c>
      <c r="E13" s="1137">
        <v>2489240293.5</v>
      </c>
    </row>
    <row r="14" spans="1:5" s="171" customFormat="1" ht="21" customHeight="1" thickBot="1" x14ac:dyDescent="0.25">
      <c r="A14" s="179"/>
      <c r="B14" s="187" t="s">
        <v>74</v>
      </c>
      <c r="C14" s="181" t="s">
        <v>317</v>
      </c>
      <c r="D14" s="182" t="s">
        <v>367</v>
      </c>
      <c r="E14" s="143">
        <v>1340295073.5</v>
      </c>
    </row>
    <row r="15" spans="1:5" s="171" customFormat="1" ht="21" customHeight="1" x14ac:dyDescent="0.2">
      <c r="A15" s="188" t="s">
        <v>83</v>
      </c>
      <c r="B15" s="189" t="s">
        <v>1002</v>
      </c>
      <c r="C15" s="190"/>
      <c r="D15" s="186" t="s">
        <v>268</v>
      </c>
      <c r="E15" s="145">
        <v>3504975326</v>
      </c>
    </row>
    <row r="16" spans="1:5" s="171" customFormat="1" ht="21" customHeight="1" x14ac:dyDescent="0.2">
      <c r="A16" s="169"/>
      <c r="B16" s="191" t="s">
        <v>332</v>
      </c>
      <c r="C16" s="192"/>
      <c r="D16" s="177"/>
      <c r="E16" s="146"/>
    </row>
    <row r="17" spans="1:5" s="171" customFormat="1" ht="21" customHeight="1" x14ac:dyDescent="0.2">
      <c r="A17" s="169"/>
      <c r="B17" s="178" t="s">
        <v>328</v>
      </c>
      <c r="C17" s="176" t="s">
        <v>318</v>
      </c>
      <c r="D17" s="177" t="s">
        <v>269</v>
      </c>
      <c r="E17" s="146">
        <v>39818593134.199997</v>
      </c>
    </row>
    <row r="18" spans="1:5" s="171" customFormat="1" ht="21" customHeight="1" x14ac:dyDescent="0.2">
      <c r="A18" s="169"/>
      <c r="B18" s="178" t="s">
        <v>329</v>
      </c>
      <c r="C18" s="193" t="s">
        <v>333</v>
      </c>
      <c r="D18" s="177" t="s">
        <v>363</v>
      </c>
      <c r="E18" s="147">
        <v>15.432822</v>
      </c>
    </row>
    <row r="19" spans="1:5" s="171" customFormat="1" ht="21" customHeight="1" x14ac:dyDescent="0.2">
      <c r="A19" s="169"/>
      <c r="B19" s="178" t="s">
        <v>330</v>
      </c>
      <c r="C19" s="176" t="s">
        <v>326</v>
      </c>
      <c r="D19" s="177" t="s">
        <v>271</v>
      </c>
      <c r="E19" s="146">
        <v>1627827599</v>
      </c>
    </row>
    <row r="20" spans="1:5" s="171" customFormat="1" ht="21" customHeight="1" x14ac:dyDescent="0.2">
      <c r="A20" s="169"/>
      <c r="B20" s="191" t="s">
        <v>331</v>
      </c>
      <c r="C20" s="176"/>
      <c r="D20" s="177"/>
      <c r="E20" s="146"/>
    </row>
    <row r="21" spans="1:5" s="171" customFormat="1" ht="21" customHeight="1" x14ac:dyDescent="0.2">
      <c r="A21" s="169"/>
      <c r="B21" s="178" t="s">
        <v>328</v>
      </c>
      <c r="C21" s="176" t="s">
        <v>319</v>
      </c>
      <c r="D21" s="177" t="s">
        <v>270</v>
      </c>
      <c r="E21" s="146">
        <v>91312707950.800003</v>
      </c>
    </row>
    <row r="22" spans="1:5" s="171" customFormat="1" ht="21" customHeight="1" x14ac:dyDescent="0.2">
      <c r="A22" s="169"/>
      <c r="B22" s="178" t="s">
        <v>329</v>
      </c>
      <c r="C22" s="193" t="s">
        <v>334</v>
      </c>
      <c r="D22" s="177" t="s">
        <v>364</v>
      </c>
      <c r="E22" s="148">
        <v>7.6295399999999989E-3</v>
      </c>
    </row>
    <row r="23" spans="1:5" s="171" customFormat="1" ht="21" customHeight="1" x14ac:dyDescent="0.2">
      <c r="A23" s="169"/>
      <c r="B23" s="178" t="s">
        <v>330</v>
      </c>
      <c r="C23" s="176" t="s">
        <v>327</v>
      </c>
      <c r="D23" s="177" t="s">
        <v>272</v>
      </c>
      <c r="E23" s="146">
        <v>1842988177</v>
      </c>
    </row>
    <row r="24" spans="1:5" s="171" customFormat="1" ht="21" customHeight="1" thickBot="1" x14ac:dyDescent="0.25">
      <c r="A24" s="179"/>
      <c r="B24" s="183" t="s">
        <v>335</v>
      </c>
      <c r="C24" s="181"/>
      <c r="D24" s="182" t="s">
        <v>273</v>
      </c>
      <c r="E24" s="143">
        <v>34159550</v>
      </c>
    </row>
    <row r="25" spans="1:5" s="171" customFormat="1" ht="21" customHeight="1" x14ac:dyDescent="0.2">
      <c r="A25" s="169" t="s">
        <v>84</v>
      </c>
      <c r="B25" s="194" t="s">
        <v>79</v>
      </c>
      <c r="C25" s="195"/>
      <c r="D25" s="196" t="s">
        <v>368</v>
      </c>
      <c r="E25" s="149">
        <v>1232458380.96</v>
      </c>
    </row>
    <row r="26" spans="1:5" s="171" customFormat="1" ht="23.25" customHeight="1" thickBot="1" x14ac:dyDescent="0.25">
      <c r="A26" s="1140"/>
      <c r="B26" s="1141" t="s">
        <v>73</v>
      </c>
      <c r="C26" s="1142" t="s">
        <v>321</v>
      </c>
      <c r="D26" s="1143" t="s">
        <v>267</v>
      </c>
      <c r="E26" s="1144">
        <v>480433520</v>
      </c>
    </row>
    <row r="27" spans="1:5" s="171" customFormat="1" ht="21.75" customHeight="1" thickBot="1" x14ac:dyDescent="0.25">
      <c r="A27" s="1145" t="s">
        <v>92</v>
      </c>
      <c r="B27" s="1146" t="s">
        <v>353</v>
      </c>
      <c r="C27" s="1147"/>
      <c r="D27" s="1143" t="s">
        <v>625</v>
      </c>
      <c r="E27" s="1148">
        <v>2969673813.5</v>
      </c>
    </row>
    <row r="28" spans="1:5" s="171" customFormat="1" ht="30" customHeight="1" x14ac:dyDescent="0.2">
      <c r="A28" s="1150" t="s">
        <v>85</v>
      </c>
      <c r="B28" s="1419" t="s">
        <v>416</v>
      </c>
      <c r="C28" s="1420"/>
      <c r="D28" s="1151" t="s">
        <v>626</v>
      </c>
      <c r="E28" s="1152">
        <v>628515286</v>
      </c>
    </row>
    <row r="29" spans="1:5" s="171" customFormat="1" ht="21" customHeight="1" x14ac:dyDescent="0.2">
      <c r="A29" s="169"/>
      <c r="B29" s="197" t="s">
        <v>73</v>
      </c>
      <c r="C29" s="198" t="s">
        <v>322</v>
      </c>
      <c r="D29" s="177" t="s">
        <v>627</v>
      </c>
      <c r="E29" s="146">
        <v>483268449</v>
      </c>
    </row>
    <row r="30" spans="1:5" s="171" customFormat="1" ht="21" customHeight="1" x14ac:dyDescent="0.2">
      <c r="A30" s="169"/>
      <c r="B30" s="197" t="s">
        <v>74</v>
      </c>
      <c r="C30" s="198" t="s">
        <v>323</v>
      </c>
      <c r="D30" s="177" t="s">
        <v>628</v>
      </c>
      <c r="E30" s="146">
        <v>76792937</v>
      </c>
    </row>
    <row r="31" spans="1:5" s="171" customFormat="1" ht="21" customHeight="1" thickBot="1" x14ac:dyDescent="0.25">
      <c r="A31" s="169"/>
      <c r="B31" s="197" t="s">
        <v>75</v>
      </c>
      <c r="C31" s="198" t="s">
        <v>324</v>
      </c>
      <c r="D31" s="182" t="s">
        <v>629</v>
      </c>
      <c r="E31" s="146">
        <v>68453900</v>
      </c>
    </row>
    <row r="32" spans="1:5" s="171" customFormat="1" ht="17.25" customHeight="1" x14ac:dyDescent="0.2">
      <c r="A32" s="1155" t="s">
        <v>161</v>
      </c>
      <c r="B32" s="1407" t="s">
        <v>959</v>
      </c>
      <c r="C32" s="1408"/>
      <c r="D32" s="1156" t="s">
        <v>337</v>
      </c>
      <c r="E32" s="1157">
        <v>3598189099.5</v>
      </c>
    </row>
    <row r="33" spans="1:7" s="171" customFormat="1" ht="16.5" thickBot="1" x14ac:dyDescent="0.25">
      <c r="A33" s="1159"/>
      <c r="B33" s="1409"/>
      <c r="C33" s="1410"/>
      <c r="D33" s="1160" t="s">
        <v>624</v>
      </c>
      <c r="E33" s="1161">
        <v>5256.3682996878188</v>
      </c>
    </row>
    <row r="34" spans="1:7" s="202" customFormat="1" ht="25.5" customHeight="1" thickTop="1" thickBot="1" x14ac:dyDescent="0.25">
      <c r="A34" s="199"/>
      <c r="B34" s="200"/>
      <c r="C34" s="200"/>
      <c r="D34" s="201"/>
      <c r="E34" s="24"/>
      <c r="G34" s="171"/>
    </row>
    <row r="35" spans="1:7" s="171" customFormat="1" ht="30" customHeight="1" thickTop="1" x14ac:dyDescent="0.2">
      <c r="A35" s="1163" t="s">
        <v>258</v>
      </c>
      <c r="B35" s="1399" t="s">
        <v>352</v>
      </c>
      <c r="C35" s="1400"/>
      <c r="D35" s="1164" t="s">
        <v>623</v>
      </c>
      <c r="E35" s="1165">
        <v>52359210.5</v>
      </c>
    </row>
    <row r="36" spans="1:7" s="171" customFormat="1" ht="15.75" x14ac:dyDescent="0.2">
      <c r="A36" s="203"/>
      <c r="B36" s="197" t="s">
        <v>371</v>
      </c>
      <c r="C36" s="198" t="s">
        <v>1061</v>
      </c>
      <c r="D36" s="177" t="s">
        <v>274</v>
      </c>
      <c r="E36" s="146">
        <v>5649000</v>
      </c>
      <c r="G36" s="1199"/>
    </row>
    <row r="37" spans="1:7" s="171" customFormat="1" ht="19.350000000000001" customHeight="1" x14ac:dyDescent="0.2">
      <c r="A37" s="203"/>
      <c r="B37" s="197" t="s">
        <v>372</v>
      </c>
      <c r="C37" s="176" t="s">
        <v>906</v>
      </c>
      <c r="D37" s="177" t="s">
        <v>338</v>
      </c>
      <c r="E37" s="161">
        <v>420000</v>
      </c>
    </row>
    <row r="38" spans="1:7" s="171" customFormat="1" ht="19.5" customHeight="1" x14ac:dyDescent="0.2">
      <c r="A38" s="203"/>
      <c r="B38" s="197" t="s">
        <v>74</v>
      </c>
      <c r="C38" s="176" t="s">
        <v>907</v>
      </c>
      <c r="D38" s="177" t="s">
        <v>369</v>
      </c>
      <c r="E38" s="161">
        <v>9259662</v>
      </c>
    </row>
    <row r="39" spans="1:7" s="171" customFormat="1" ht="19.5" customHeight="1" x14ac:dyDescent="0.2">
      <c r="A39" s="203"/>
      <c r="B39" s="197" t="s">
        <v>75</v>
      </c>
      <c r="C39" s="176" t="s">
        <v>908</v>
      </c>
      <c r="D39" s="177" t="s">
        <v>558</v>
      </c>
      <c r="E39" s="161">
        <v>12000000</v>
      </c>
    </row>
    <row r="40" spans="1:7" s="171" customFormat="1" ht="19.5" customHeight="1" thickBot="1" x14ac:dyDescent="0.25">
      <c r="A40" s="204"/>
      <c r="B40" s="205" t="s">
        <v>76</v>
      </c>
      <c r="C40" s="181" t="s">
        <v>285</v>
      </c>
      <c r="D40" s="182" t="s">
        <v>622</v>
      </c>
      <c r="E40" s="143">
        <v>17691740</v>
      </c>
    </row>
    <row r="41" spans="1:7" s="171" customFormat="1" ht="19.5" customHeight="1" x14ac:dyDescent="0.2">
      <c r="A41" s="203">
        <v>0</v>
      </c>
      <c r="B41" s="1393" t="s">
        <v>77</v>
      </c>
      <c r="C41" s="1394" t="s">
        <v>1930</v>
      </c>
      <c r="D41" s="186" t="s">
        <v>623</v>
      </c>
      <c r="E41" s="1396">
        <v>7338808.5</v>
      </c>
      <c r="F41" s="1117"/>
    </row>
    <row r="42" spans="1:7" s="171" customFormat="1" ht="36.75" customHeight="1" x14ac:dyDescent="0.2">
      <c r="A42" s="1168" t="s">
        <v>413</v>
      </c>
      <c r="B42" s="1401" t="s">
        <v>415</v>
      </c>
      <c r="C42" s="1402"/>
      <c r="D42" s="1156"/>
      <c r="E42" s="1169">
        <v>59126950</v>
      </c>
    </row>
    <row r="43" spans="1:7" s="171" customFormat="1" ht="18.75" customHeight="1" x14ac:dyDescent="0.2">
      <c r="A43" s="206"/>
      <c r="B43" s="175" t="s">
        <v>371</v>
      </c>
      <c r="C43" s="176" t="s">
        <v>156</v>
      </c>
      <c r="D43" s="177" t="s">
        <v>275</v>
      </c>
      <c r="E43" s="146">
        <v>7455535</v>
      </c>
    </row>
    <row r="44" spans="1:7" s="171" customFormat="1" ht="18.75" customHeight="1" x14ac:dyDescent="0.2">
      <c r="A44" s="206"/>
      <c r="B44" s="175" t="s">
        <v>372</v>
      </c>
      <c r="C44" s="176" t="s">
        <v>157</v>
      </c>
      <c r="D44" s="177" t="s">
        <v>275</v>
      </c>
      <c r="E44" s="146">
        <v>3627680</v>
      </c>
    </row>
    <row r="45" spans="1:7" s="135" customFormat="1" ht="18.75" customHeight="1" x14ac:dyDescent="0.2">
      <c r="A45" s="206"/>
      <c r="B45" s="175" t="s">
        <v>74</v>
      </c>
      <c r="C45" s="176" t="s">
        <v>259</v>
      </c>
      <c r="D45" s="177" t="s">
        <v>630</v>
      </c>
      <c r="E45" s="146">
        <v>41934957</v>
      </c>
    </row>
    <row r="46" spans="1:7" s="171" customFormat="1" ht="18.75" customHeight="1" x14ac:dyDescent="0.2">
      <c r="A46" s="206"/>
      <c r="B46" s="175" t="s">
        <v>75</v>
      </c>
      <c r="C46" s="176" t="s">
        <v>151</v>
      </c>
      <c r="D46" s="177" t="s">
        <v>370</v>
      </c>
      <c r="E46" s="146">
        <v>1933196</v>
      </c>
    </row>
    <row r="47" spans="1:7" s="135" customFormat="1" ht="18.75" customHeight="1" x14ac:dyDescent="0.2">
      <c r="A47" s="206"/>
      <c r="B47" s="175" t="s">
        <v>76</v>
      </c>
      <c r="C47" s="176" t="s">
        <v>310</v>
      </c>
      <c r="D47" s="177" t="s">
        <v>410</v>
      </c>
      <c r="E47" s="146">
        <v>2742889</v>
      </c>
    </row>
    <row r="48" spans="1:7" s="135" customFormat="1" ht="18.75" customHeight="1" x14ac:dyDescent="0.2">
      <c r="A48" s="206"/>
      <c r="B48" s="175" t="s">
        <v>77</v>
      </c>
      <c r="C48" s="176" t="s">
        <v>311</v>
      </c>
      <c r="D48" s="177" t="s">
        <v>411</v>
      </c>
      <c r="E48" s="146">
        <v>2136078</v>
      </c>
    </row>
    <row r="49" spans="1:5" s="135" customFormat="1" ht="18.75" customHeight="1" x14ac:dyDescent="0.2">
      <c r="A49" s="206"/>
      <c r="B49" s="175" t="s">
        <v>78</v>
      </c>
      <c r="C49" s="176" t="s">
        <v>1042</v>
      </c>
      <c r="D49" s="177" t="s">
        <v>1044</v>
      </c>
      <c r="E49" s="146">
        <v>1404978</v>
      </c>
    </row>
    <row r="50" spans="1:5" s="135" customFormat="1" ht="18.75" customHeight="1" x14ac:dyDescent="0.2">
      <c r="A50" s="206"/>
      <c r="B50" s="175" t="s">
        <v>89</v>
      </c>
      <c r="C50" s="176" t="s">
        <v>1003</v>
      </c>
      <c r="D50" s="177" t="s">
        <v>339</v>
      </c>
      <c r="E50" s="146">
        <v>-2108363</v>
      </c>
    </row>
    <row r="51" spans="1:5" s="135" customFormat="1" ht="18.75" customHeight="1" thickBot="1" x14ac:dyDescent="0.25">
      <c r="A51" s="207"/>
      <c r="B51" s="175" t="s">
        <v>1043</v>
      </c>
      <c r="C51" s="176" t="s">
        <v>552</v>
      </c>
      <c r="D51" s="177" t="s">
        <v>819</v>
      </c>
      <c r="E51" s="146">
        <v>0</v>
      </c>
    </row>
    <row r="52" spans="1:5" s="171" customFormat="1" ht="32.25" thickBot="1" x14ac:dyDescent="0.25">
      <c r="A52" s="1170" t="s">
        <v>412</v>
      </c>
      <c r="B52" s="1403" t="s">
        <v>960</v>
      </c>
      <c r="C52" s="1404"/>
      <c r="D52" s="1171"/>
      <c r="E52" s="1148">
        <v>3709675260</v>
      </c>
    </row>
    <row r="53" spans="1:5" s="171" customFormat="1" ht="20.25" customHeight="1" x14ac:dyDescent="0.2">
      <c r="A53" s="169" t="s">
        <v>150</v>
      </c>
      <c r="B53" s="208" t="s">
        <v>73</v>
      </c>
      <c r="C53" s="209" t="s">
        <v>1067</v>
      </c>
      <c r="D53" s="210"/>
      <c r="E53" s="145">
        <v>-6414884.3533980073</v>
      </c>
    </row>
    <row r="54" spans="1:5" s="171" customFormat="1" ht="20.25" customHeight="1" x14ac:dyDescent="0.2">
      <c r="A54" s="169" t="s">
        <v>86</v>
      </c>
      <c r="B54" s="211" t="s">
        <v>325</v>
      </c>
      <c r="C54" s="212"/>
      <c r="D54" s="177"/>
      <c r="E54" s="161">
        <v>492723</v>
      </c>
    </row>
    <row r="55" spans="1:5" s="171" customFormat="1" ht="20.25" customHeight="1" x14ac:dyDescent="0.2">
      <c r="A55" s="169"/>
      <c r="B55" s="175" t="s">
        <v>73</v>
      </c>
      <c r="C55" s="213" t="s">
        <v>840</v>
      </c>
      <c r="D55" s="177"/>
      <c r="E55" s="327">
        <v>5235009</v>
      </c>
    </row>
    <row r="56" spans="1:5" s="171" customFormat="1" ht="20.25" customHeight="1" thickBot="1" x14ac:dyDescent="0.25">
      <c r="A56" s="179"/>
      <c r="B56" s="180" t="s">
        <v>74</v>
      </c>
      <c r="C56" s="214" t="s">
        <v>841</v>
      </c>
      <c r="D56" s="182"/>
      <c r="E56" s="328">
        <v>-4742286</v>
      </c>
    </row>
    <row r="57" spans="1:5" s="171" customFormat="1" ht="33" customHeight="1" thickBot="1" x14ac:dyDescent="0.25">
      <c r="A57" s="1173" t="s">
        <v>414</v>
      </c>
      <c r="B57" s="1405" t="s">
        <v>961</v>
      </c>
      <c r="C57" s="1406"/>
      <c r="D57" s="1174"/>
      <c r="E57" s="1174">
        <v>3703753098.6466022</v>
      </c>
    </row>
    <row r="58" spans="1:5" s="171" customFormat="1" ht="15.6" customHeight="1" thickTop="1" thickBot="1" x14ac:dyDescent="0.25">
      <c r="A58" s="1192"/>
      <c r="B58" s="1193"/>
      <c r="C58" s="1193"/>
      <c r="D58" s="1194"/>
      <c r="E58" s="1194"/>
    </row>
    <row r="59" spans="1:5" s="171" customFormat="1" ht="15.6" customHeight="1" thickTop="1" thickBot="1" x14ac:dyDescent="0.25">
      <c r="A59" s="1395" t="s">
        <v>1971</v>
      </c>
      <c r="B59" s="1397" t="s">
        <v>1972</v>
      </c>
      <c r="C59" s="1398"/>
      <c r="D59" s="1194"/>
      <c r="E59" s="1194">
        <v>3717667944</v>
      </c>
    </row>
    <row r="60" spans="1:5" s="171" customFormat="1" ht="15.6" customHeight="1" thickTop="1" thickBot="1" x14ac:dyDescent="0.25">
      <c r="A60" s="1395" t="s">
        <v>1973</v>
      </c>
      <c r="B60" s="1397" t="s">
        <v>1974</v>
      </c>
      <c r="C60" s="1398"/>
      <c r="D60" s="1194"/>
      <c r="E60" s="1194">
        <v>13914845.353397846</v>
      </c>
    </row>
    <row r="61" spans="1:5" s="171" customFormat="1" ht="15.6" customHeight="1" x14ac:dyDescent="0.2">
      <c r="A61" s="1192"/>
      <c r="B61" s="1193"/>
      <c r="C61" s="1193"/>
      <c r="D61" s="1194"/>
    </row>
    <row r="63" spans="1:5" x14ac:dyDescent="0.2">
      <c r="E63" s="1183"/>
    </row>
  </sheetData>
  <sheetProtection formatCells="0" formatColumns="0" formatRows="0" sort="0"/>
  <mergeCells count="12">
    <mergeCell ref="B32:C33"/>
    <mergeCell ref="A1:E1"/>
    <mergeCell ref="A2:E2"/>
    <mergeCell ref="A3:C3"/>
    <mergeCell ref="B4:C4"/>
    <mergeCell ref="B28:C28"/>
    <mergeCell ref="B59:C59"/>
    <mergeCell ref="B60:C60"/>
    <mergeCell ref="B35:C35"/>
    <mergeCell ref="B42:C42"/>
    <mergeCell ref="B52:C52"/>
    <mergeCell ref="B57:C57"/>
  </mergeCells>
  <pageMargins left="0.25" right="0.25" top="0.5" bottom="0.16" header="0.38" footer="0.16"/>
  <pageSetup paperSize="5" scale="70" orientation="portrait" r:id="rId1"/>
  <headerFooter alignWithMargins="0">
    <oddFooter>&amp;R&amp;12&amp;P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216"/>
  <sheetViews>
    <sheetView view="pageBreakPreview" zoomScale="80" zoomScaleNormal="80" zoomScaleSheetLayoutView="80" zoomScalePageLayoutView="80" workbookViewId="0">
      <pane xSplit="3" ySplit="6" topLeftCell="D7" activePane="bottomRight" state="frozen"/>
      <selection activeCell="E7" sqref="E7"/>
      <selection pane="topRight" activeCell="E7" sqref="E7"/>
      <selection pane="bottomLeft" activeCell="E7" sqref="E7"/>
      <selection pane="bottomRight" activeCell="D30" sqref="D30"/>
    </sheetView>
  </sheetViews>
  <sheetFormatPr defaultColWidth="9.140625" defaultRowHeight="12.75" x14ac:dyDescent="0.2"/>
  <cols>
    <col min="1" max="1" width="8.42578125" style="228" customWidth="1"/>
    <col min="2" max="2" width="9" style="228" hidden="1" customWidth="1"/>
    <col min="3" max="3" width="42.140625" style="227" bestFit="1" customWidth="1"/>
    <col min="4" max="4" width="16.28515625" style="225" bestFit="1" customWidth="1"/>
    <col min="5" max="5" width="15" style="225" bestFit="1" customWidth="1"/>
    <col min="6" max="6" width="13.42578125" style="227" bestFit="1" customWidth="1"/>
    <col min="7" max="7" width="15.28515625" style="227" bestFit="1" customWidth="1"/>
    <col min="8" max="8" width="13.42578125" style="225" bestFit="1" customWidth="1"/>
    <col min="9" max="11" width="11.28515625" style="225" customWidth="1"/>
    <col min="12" max="12" width="11.85546875" style="227" customWidth="1"/>
    <col min="13" max="13" width="12.85546875" style="227" customWidth="1"/>
    <col min="14" max="14" width="11.28515625" style="227" customWidth="1"/>
    <col min="15" max="15" width="12.7109375" style="227" customWidth="1"/>
    <col min="16" max="16" width="12.85546875" style="227" customWidth="1"/>
    <col min="17" max="17" width="13" style="227" customWidth="1"/>
    <col min="18" max="18" width="13.28515625" style="227" customWidth="1"/>
    <col min="19" max="19" width="13" style="225" customWidth="1"/>
    <col min="20" max="20" width="7" customWidth="1"/>
    <col min="21" max="16384" width="9.140625" style="225"/>
  </cols>
  <sheetData>
    <row r="1" spans="1:19" ht="45.6" customHeight="1" x14ac:dyDescent="0.2">
      <c r="A1" s="1485" t="s">
        <v>98</v>
      </c>
      <c r="B1" s="1486"/>
      <c r="C1" s="1487"/>
      <c r="D1" s="1504" t="s">
        <v>969</v>
      </c>
      <c r="E1" s="1505"/>
      <c r="F1" s="1506" t="s">
        <v>1110</v>
      </c>
      <c r="G1" s="1507"/>
      <c r="H1" s="1507"/>
      <c r="I1" s="1507"/>
      <c r="J1" s="1508"/>
      <c r="K1" s="1509" t="s">
        <v>448</v>
      </c>
      <c r="L1" s="1510"/>
      <c r="M1" s="1483" t="s">
        <v>568</v>
      </c>
      <c r="N1" s="1501" t="s">
        <v>400</v>
      </c>
      <c r="O1" s="1502"/>
      <c r="P1" s="1502"/>
      <c r="Q1" s="1503"/>
      <c r="R1" s="1515" t="s">
        <v>1922</v>
      </c>
      <c r="S1" s="1494" t="s">
        <v>1938</v>
      </c>
    </row>
    <row r="2" spans="1:19" ht="63.75" x14ac:dyDescent="0.2">
      <c r="A2" s="1488"/>
      <c r="B2" s="1489"/>
      <c r="C2" s="1490"/>
      <c r="D2" s="1513" t="s">
        <v>1083</v>
      </c>
      <c r="E2" s="481" t="s">
        <v>965</v>
      </c>
      <c r="F2" s="1497" t="s">
        <v>966</v>
      </c>
      <c r="G2" s="493" t="s">
        <v>963</v>
      </c>
      <c r="H2" s="1497" t="s">
        <v>967</v>
      </c>
      <c r="I2" s="493" t="s">
        <v>1937</v>
      </c>
      <c r="J2" s="1497" t="s">
        <v>964</v>
      </c>
      <c r="K2" s="1511" t="s">
        <v>970</v>
      </c>
      <c r="L2" s="305" t="s">
        <v>583</v>
      </c>
      <c r="M2" s="1484"/>
      <c r="N2" s="1499" t="s">
        <v>1936</v>
      </c>
      <c r="O2" s="474" t="s">
        <v>582</v>
      </c>
      <c r="P2" s="1499" t="s">
        <v>576</v>
      </c>
      <c r="Q2" s="1499" t="s">
        <v>968</v>
      </c>
      <c r="R2" s="1516"/>
      <c r="S2" s="1495"/>
    </row>
    <row r="3" spans="1:19" ht="14.1" customHeight="1" x14ac:dyDescent="0.2">
      <c r="A3" s="1491"/>
      <c r="B3" s="1492"/>
      <c r="C3" s="1493"/>
      <c r="D3" s="1514"/>
      <c r="E3" s="482">
        <v>21000</v>
      </c>
      <c r="F3" s="1498"/>
      <c r="G3" s="494">
        <v>6000</v>
      </c>
      <c r="H3" s="1498"/>
      <c r="I3" s="494">
        <v>4000</v>
      </c>
      <c r="J3" s="1498"/>
      <c r="K3" s="1512"/>
      <c r="L3" s="496">
        <v>238</v>
      </c>
      <c r="M3" s="786">
        <v>12000000</v>
      </c>
      <c r="N3" s="1500"/>
      <c r="O3" s="703">
        <v>59</v>
      </c>
      <c r="P3" s="1500"/>
      <c r="Q3" s="1500"/>
      <c r="R3" s="1517"/>
      <c r="S3" s="1496"/>
    </row>
    <row r="4" spans="1:19" ht="13.35" customHeight="1" x14ac:dyDescent="0.2">
      <c r="A4" s="490"/>
      <c r="B4" s="490"/>
      <c r="C4" s="483"/>
      <c r="D4" s="480">
        <v>1</v>
      </c>
      <c r="E4" s="480">
        <v>2</v>
      </c>
      <c r="F4" s="480">
        <v>3</v>
      </c>
      <c r="G4" s="480">
        <v>4</v>
      </c>
      <c r="H4" s="480">
        <v>5</v>
      </c>
      <c r="I4" s="480">
        <v>6</v>
      </c>
      <c r="J4" s="480">
        <v>7</v>
      </c>
      <c r="K4" s="480">
        <v>8</v>
      </c>
      <c r="L4" s="480">
        <v>9</v>
      </c>
      <c r="M4" s="480">
        <v>10</v>
      </c>
      <c r="N4" s="480">
        <v>11</v>
      </c>
      <c r="O4" s="480">
        <v>12</v>
      </c>
      <c r="P4" s="480">
        <v>13</v>
      </c>
      <c r="Q4" s="480">
        <v>14</v>
      </c>
      <c r="R4" s="480">
        <v>15</v>
      </c>
      <c r="S4" s="480">
        <v>16</v>
      </c>
    </row>
    <row r="5" spans="1:19" ht="51" hidden="1" customHeight="1" x14ac:dyDescent="0.2">
      <c r="A5" s="1273"/>
      <c r="B5" s="1274"/>
      <c r="C5" s="1275"/>
      <c r="D5" s="1276" t="s">
        <v>1461</v>
      </c>
      <c r="E5" s="1268" t="s">
        <v>1462</v>
      </c>
      <c r="F5" s="1276" t="s">
        <v>1463</v>
      </c>
      <c r="G5" s="1268" t="s">
        <v>1464</v>
      </c>
      <c r="H5" s="1276" t="s">
        <v>1465</v>
      </c>
      <c r="I5" s="1268" t="s">
        <v>1466</v>
      </c>
      <c r="J5" s="1276" t="s">
        <v>1467</v>
      </c>
      <c r="K5" s="1276" t="s">
        <v>1468</v>
      </c>
      <c r="L5" s="1268" t="s">
        <v>1469</v>
      </c>
      <c r="M5" s="1276" t="s">
        <v>1470</v>
      </c>
      <c r="N5" s="1276" t="s">
        <v>1461</v>
      </c>
      <c r="O5" s="1268" t="s">
        <v>1471</v>
      </c>
      <c r="P5" s="1276" t="s">
        <v>1472</v>
      </c>
      <c r="Q5" s="1276" t="s">
        <v>1473</v>
      </c>
      <c r="R5" s="1276"/>
      <c r="S5" s="1276" t="s">
        <v>1474</v>
      </c>
    </row>
    <row r="6" spans="1:19" ht="38.25" hidden="1" customHeight="1" x14ac:dyDescent="0.2">
      <c r="A6" s="1273"/>
      <c r="B6" s="1274"/>
      <c r="C6" s="1275"/>
      <c r="D6" s="1276" t="s">
        <v>1475</v>
      </c>
      <c r="E6" s="1269" t="s">
        <v>1476</v>
      </c>
      <c r="F6" s="1276" t="s">
        <v>1475</v>
      </c>
      <c r="G6" s="1269" t="s">
        <v>1477</v>
      </c>
      <c r="H6" s="1276" t="s">
        <v>1475</v>
      </c>
      <c r="I6" s="1269" t="s">
        <v>1478</v>
      </c>
      <c r="J6" s="1276" t="s">
        <v>1157</v>
      </c>
      <c r="K6" s="1276" t="s">
        <v>1479</v>
      </c>
      <c r="L6" s="1269" t="s">
        <v>1480</v>
      </c>
      <c r="M6" s="1276" t="s">
        <v>1481</v>
      </c>
      <c r="N6" s="1276" t="s">
        <v>1482</v>
      </c>
      <c r="O6" s="1269" t="s">
        <v>1483</v>
      </c>
      <c r="P6" s="1276" t="s">
        <v>1484</v>
      </c>
      <c r="Q6" s="1276" t="s">
        <v>1157</v>
      </c>
      <c r="R6" s="1276"/>
      <c r="S6" s="1276" t="s">
        <v>1157</v>
      </c>
    </row>
    <row r="7" spans="1:19" ht="15" customHeight="1" x14ac:dyDescent="0.2">
      <c r="A7" s="309">
        <v>1</v>
      </c>
      <c r="B7" s="720">
        <v>1</v>
      </c>
      <c r="C7" s="484" t="s">
        <v>7</v>
      </c>
      <c r="D7" s="1367">
        <v>0</v>
      </c>
      <c r="E7" s="1368">
        <v>0</v>
      </c>
      <c r="F7" s="1367"/>
      <c r="G7" s="1369">
        <v>0</v>
      </c>
      <c r="H7" s="1367"/>
      <c r="I7" s="1369">
        <v>0</v>
      </c>
      <c r="J7" s="1369">
        <v>0</v>
      </c>
      <c r="K7" s="1367">
        <v>562</v>
      </c>
      <c r="L7" s="1370">
        <v>133756</v>
      </c>
      <c r="M7" s="1371"/>
      <c r="N7" s="1367">
        <v>4077</v>
      </c>
      <c r="O7" s="1372">
        <v>240543</v>
      </c>
      <c r="P7" s="1369"/>
      <c r="Q7" s="1373">
        <v>240543</v>
      </c>
      <c r="R7" s="1374"/>
      <c r="S7" s="1375">
        <v>374299</v>
      </c>
    </row>
    <row r="8" spans="1:19" ht="15" customHeight="1" x14ac:dyDescent="0.2">
      <c r="A8" s="310">
        <v>2</v>
      </c>
      <c r="B8" s="721">
        <v>2</v>
      </c>
      <c r="C8" s="485" t="s">
        <v>8</v>
      </c>
      <c r="D8" s="311">
        <v>0</v>
      </c>
      <c r="E8" s="424">
        <v>0</v>
      </c>
      <c r="F8" s="311"/>
      <c r="G8" s="312">
        <v>0</v>
      </c>
      <c r="H8" s="311"/>
      <c r="I8" s="312">
        <v>0</v>
      </c>
      <c r="J8" s="312">
        <v>0</v>
      </c>
      <c r="K8" s="311">
        <v>69</v>
      </c>
      <c r="L8" s="425">
        <v>25000</v>
      </c>
      <c r="M8" s="426"/>
      <c r="N8" s="311">
        <v>1699</v>
      </c>
      <c r="O8" s="437">
        <v>100241</v>
      </c>
      <c r="P8" s="312"/>
      <c r="Q8" s="1376">
        <v>100241</v>
      </c>
      <c r="R8" s="1322"/>
      <c r="S8" s="313">
        <v>125241</v>
      </c>
    </row>
    <row r="9" spans="1:19" ht="15" customHeight="1" x14ac:dyDescent="0.2">
      <c r="A9" s="310">
        <v>3</v>
      </c>
      <c r="B9" s="721">
        <v>3</v>
      </c>
      <c r="C9" s="485" t="s">
        <v>9</v>
      </c>
      <c r="D9" s="311">
        <v>0</v>
      </c>
      <c r="E9" s="424">
        <v>0</v>
      </c>
      <c r="F9" s="311"/>
      <c r="G9" s="312">
        <v>0</v>
      </c>
      <c r="H9" s="311"/>
      <c r="I9" s="312">
        <v>0</v>
      </c>
      <c r="J9" s="312">
        <v>0</v>
      </c>
      <c r="K9" s="311">
        <v>1076</v>
      </c>
      <c r="L9" s="425">
        <v>256088</v>
      </c>
      <c r="M9" s="426"/>
      <c r="N9" s="311">
        <v>9754</v>
      </c>
      <c r="O9" s="437">
        <v>575486</v>
      </c>
      <c r="P9" s="312"/>
      <c r="Q9" s="1376">
        <v>575486</v>
      </c>
      <c r="R9" s="1322"/>
      <c r="S9" s="313">
        <v>831574</v>
      </c>
    </row>
    <row r="10" spans="1:19" ht="15" customHeight="1" x14ac:dyDescent="0.2">
      <c r="A10" s="310">
        <v>4</v>
      </c>
      <c r="B10" s="721">
        <v>4</v>
      </c>
      <c r="C10" s="485" t="s">
        <v>10</v>
      </c>
      <c r="D10" s="311">
        <v>4</v>
      </c>
      <c r="E10" s="424">
        <v>84000</v>
      </c>
      <c r="F10" s="311"/>
      <c r="G10" s="312">
        <v>0</v>
      </c>
      <c r="H10" s="311"/>
      <c r="I10" s="312">
        <v>0</v>
      </c>
      <c r="J10" s="312">
        <v>0</v>
      </c>
      <c r="K10" s="311">
        <v>349</v>
      </c>
      <c r="L10" s="425">
        <v>83062</v>
      </c>
      <c r="M10" s="426"/>
      <c r="N10" s="311">
        <v>1533</v>
      </c>
      <c r="O10" s="437">
        <v>90447</v>
      </c>
      <c r="P10" s="312"/>
      <c r="Q10" s="1376">
        <v>90447</v>
      </c>
      <c r="R10" s="1322"/>
      <c r="S10" s="313">
        <v>257509</v>
      </c>
    </row>
    <row r="11" spans="1:19" ht="15" customHeight="1" x14ac:dyDescent="0.2">
      <c r="A11" s="314">
        <v>5</v>
      </c>
      <c r="B11" s="722">
        <v>5</v>
      </c>
      <c r="C11" s="486" t="s">
        <v>11</v>
      </c>
      <c r="D11" s="315">
        <v>0</v>
      </c>
      <c r="E11" s="427">
        <v>0</v>
      </c>
      <c r="F11" s="315"/>
      <c r="G11" s="316">
        <v>0</v>
      </c>
      <c r="H11" s="315"/>
      <c r="I11" s="316">
        <v>0</v>
      </c>
      <c r="J11" s="316">
        <v>0</v>
      </c>
      <c r="K11" s="315">
        <v>639</v>
      </c>
      <c r="L11" s="428">
        <v>152082</v>
      </c>
      <c r="M11" s="429"/>
      <c r="N11" s="315">
        <v>2351</v>
      </c>
      <c r="O11" s="438">
        <v>138709</v>
      </c>
      <c r="P11" s="316"/>
      <c r="Q11" s="1377">
        <v>138709</v>
      </c>
      <c r="R11" s="1323"/>
      <c r="S11" s="317">
        <v>290791</v>
      </c>
    </row>
    <row r="12" spans="1:19" ht="15" customHeight="1" x14ac:dyDescent="0.2">
      <c r="A12" s="309">
        <v>6</v>
      </c>
      <c r="B12" s="720">
        <v>6</v>
      </c>
      <c r="C12" s="484" t="s">
        <v>12</v>
      </c>
      <c r="D12" s="1367">
        <v>0</v>
      </c>
      <c r="E12" s="1368">
        <v>0</v>
      </c>
      <c r="F12" s="1367"/>
      <c r="G12" s="1369">
        <v>0</v>
      </c>
      <c r="H12" s="1367"/>
      <c r="I12" s="1369">
        <v>0</v>
      </c>
      <c r="J12" s="1369">
        <v>0</v>
      </c>
      <c r="K12" s="1367">
        <v>280</v>
      </c>
      <c r="L12" s="1370">
        <v>66640</v>
      </c>
      <c r="M12" s="1371"/>
      <c r="N12" s="1367">
        <v>2642</v>
      </c>
      <c r="O12" s="1372">
        <v>155878</v>
      </c>
      <c r="P12" s="1369"/>
      <c r="Q12" s="1373">
        <v>155878</v>
      </c>
      <c r="R12" s="1374"/>
      <c r="S12" s="1375">
        <v>222518</v>
      </c>
    </row>
    <row r="13" spans="1:19" ht="15" customHeight="1" x14ac:dyDescent="0.2">
      <c r="A13" s="310">
        <v>7</v>
      </c>
      <c r="B13" s="721">
        <v>7</v>
      </c>
      <c r="C13" s="485" t="s">
        <v>13</v>
      </c>
      <c r="D13" s="311">
        <v>0</v>
      </c>
      <c r="E13" s="424">
        <v>0</v>
      </c>
      <c r="F13" s="311"/>
      <c r="G13" s="312">
        <v>0</v>
      </c>
      <c r="H13" s="311"/>
      <c r="I13" s="312">
        <v>0</v>
      </c>
      <c r="J13" s="312">
        <v>0</v>
      </c>
      <c r="K13" s="311">
        <v>169</v>
      </c>
      <c r="L13" s="425">
        <v>40222</v>
      </c>
      <c r="M13" s="426"/>
      <c r="N13" s="311">
        <v>972</v>
      </c>
      <c r="O13" s="437">
        <v>57348</v>
      </c>
      <c r="P13" s="312"/>
      <c r="Q13" s="1376">
        <v>57348</v>
      </c>
      <c r="R13" s="1322"/>
      <c r="S13" s="313">
        <v>97570</v>
      </c>
    </row>
    <row r="14" spans="1:19" ht="15" customHeight="1" x14ac:dyDescent="0.2">
      <c r="A14" s="310">
        <v>8</v>
      </c>
      <c r="B14" s="721">
        <v>8</v>
      </c>
      <c r="C14" s="485" t="s">
        <v>14</v>
      </c>
      <c r="D14" s="311">
        <v>4</v>
      </c>
      <c r="E14" s="424">
        <v>84000</v>
      </c>
      <c r="F14" s="311">
        <v>1</v>
      </c>
      <c r="G14" s="312">
        <v>6000</v>
      </c>
      <c r="H14" s="311"/>
      <c r="I14" s="312">
        <v>0</v>
      </c>
      <c r="J14" s="312">
        <v>6000</v>
      </c>
      <c r="K14" s="311">
        <v>748</v>
      </c>
      <c r="L14" s="425">
        <v>178024</v>
      </c>
      <c r="M14" s="426"/>
      <c r="N14" s="311">
        <v>9547</v>
      </c>
      <c r="O14" s="437">
        <v>563273</v>
      </c>
      <c r="P14" s="312"/>
      <c r="Q14" s="1376">
        <v>563273</v>
      </c>
      <c r="R14" s="1322"/>
      <c r="S14" s="313">
        <v>831297</v>
      </c>
    </row>
    <row r="15" spans="1:19" ht="15" customHeight="1" x14ac:dyDescent="0.2">
      <c r="A15" s="310">
        <v>9</v>
      </c>
      <c r="B15" s="721">
        <v>9</v>
      </c>
      <c r="C15" s="485" t="s">
        <v>15</v>
      </c>
      <c r="D15" s="311">
        <v>19</v>
      </c>
      <c r="E15" s="424">
        <v>399000</v>
      </c>
      <c r="F15" s="311">
        <v>2</v>
      </c>
      <c r="G15" s="312">
        <v>12000</v>
      </c>
      <c r="H15" s="311"/>
      <c r="I15" s="312">
        <v>0</v>
      </c>
      <c r="J15" s="312">
        <v>12000</v>
      </c>
      <c r="K15" s="311">
        <v>1355</v>
      </c>
      <c r="L15" s="425">
        <v>322490</v>
      </c>
      <c r="M15" s="426"/>
      <c r="N15" s="311">
        <v>16936</v>
      </c>
      <c r="O15" s="437">
        <v>999224</v>
      </c>
      <c r="P15" s="312"/>
      <c r="Q15" s="1376">
        <v>999224</v>
      </c>
      <c r="R15" s="1322"/>
      <c r="S15" s="313">
        <v>1732714</v>
      </c>
    </row>
    <row r="16" spans="1:19" ht="15" customHeight="1" x14ac:dyDescent="0.2">
      <c r="A16" s="314">
        <v>10</v>
      </c>
      <c r="B16" s="722">
        <v>10</v>
      </c>
      <c r="C16" s="486" t="s">
        <v>16</v>
      </c>
      <c r="D16" s="315">
        <v>36</v>
      </c>
      <c r="E16" s="427">
        <v>756000</v>
      </c>
      <c r="F16" s="315">
        <v>9</v>
      </c>
      <c r="G16" s="316">
        <v>54000</v>
      </c>
      <c r="H16" s="315"/>
      <c r="I16" s="316">
        <v>0</v>
      </c>
      <c r="J16" s="316">
        <v>54000</v>
      </c>
      <c r="K16" s="315">
        <v>1564</v>
      </c>
      <c r="L16" s="428">
        <v>372232</v>
      </c>
      <c r="M16" s="429"/>
      <c r="N16" s="315">
        <v>13410</v>
      </c>
      <c r="O16" s="438">
        <v>791190</v>
      </c>
      <c r="P16" s="316"/>
      <c r="Q16" s="1377">
        <v>791190</v>
      </c>
      <c r="R16" s="1323"/>
      <c r="S16" s="317">
        <v>1973422</v>
      </c>
    </row>
    <row r="17" spans="1:19" ht="15" customHeight="1" x14ac:dyDescent="0.2">
      <c r="A17" s="309">
        <v>11</v>
      </c>
      <c r="B17" s="720">
        <v>11</v>
      </c>
      <c r="C17" s="484" t="s">
        <v>17</v>
      </c>
      <c r="D17" s="1367">
        <v>0</v>
      </c>
      <c r="E17" s="1368">
        <v>0</v>
      </c>
      <c r="F17" s="1367"/>
      <c r="G17" s="1369">
        <v>0</v>
      </c>
      <c r="H17" s="1367"/>
      <c r="I17" s="1369">
        <v>0</v>
      </c>
      <c r="J17" s="1369">
        <v>0</v>
      </c>
      <c r="K17" s="1367">
        <v>186</v>
      </c>
      <c r="L17" s="1370">
        <v>44268</v>
      </c>
      <c r="M17" s="1371"/>
      <c r="N17" s="1367">
        <v>672</v>
      </c>
      <c r="O17" s="1372">
        <v>39648</v>
      </c>
      <c r="P17" s="1369"/>
      <c r="Q17" s="1373">
        <v>39648</v>
      </c>
      <c r="R17" s="1374"/>
      <c r="S17" s="1375">
        <v>83916</v>
      </c>
    </row>
    <row r="18" spans="1:19" ht="15" customHeight="1" x14ac:dyDescent="0.2">
      <c r="A18" s="310">
        <v>12</v>
      </c>
      <c r="B18" s="721">
        <v>12</v>
      </c>
      <c r="C18" s="485" t="s">
        <v>18</v>
      </c>
      <c r="D18" s="311">
        <v>2</v>
      </c>
      <c r="E18" s="424">
        <v>42000</v>
      </c>
      <c r="F18" s="311"/>
      <c r="G18" s="312">
        <v>0</v>
      </c>
      <c r="H18" s="311"/>
      <c r="I18" s="312">
        <v>0</v>
      </c>
      <c r="J18" s="312">
        <v>0</v>
      </c>
      <c r="K18" s="311">
        <v>100</v>
      </c>
      <c r="L18" s="425">
        <v>25000</v>
      </c>
      <c r="M18" s="426"/>
      <c r="N18" s="311">
        <v>592</v>
      </c>
      <c r="O18" s="437">
        <v>34928</v>
      </c>
      <c r="P18" s="312"/>
      <c r="Q18" s="1376">
        <v>34928</v>
      </c>
      <c r="R18" s="1322"/>
      <c r="S18" s="313">
        <v>101928</v>
      </c>
    </row>
    <row r="19" spans="1:19" ht="15" customHeight="1" x14ac:dyDescent="0.2">
      <c r="A19" s="310">
        <v>13</v>
      </c>
      <c r="B19" s="721">
        <v>13</v>
      </c>
      <c r="C19" s="485" t="s">
        <v>19</v>
      </c>
      <c r="D19" s="311">
        <v>0</v>
      </c>
      <c r="E19" s="424">
        <v>0</v>
      </c>
      <c r="F19" s="311"/>
      <c r="G19" s="312">
        <v>0</v>
      </c>
      <c r="H19" s="311"/>
      <c r="I19" s="312">
        <v>0</v>
      </c>
      <c r="J19" s="312">
        <v>0</v>
      </c>
      <c r="K19" s="311">
        <v>104</v>
      </c>
      <c r="L19" s="425">
        <v>25000</v>
      </c>
      <c r="M19" s="426"/>
      <c r="N19" s="311">
        <v>536</v>
      </c>
      <c r="O19" s="437">
        <v>31624</v>
      </c>
      <c r="P19" s="312"/>
      <c r="Q19" s="1376">
        <v>31624</v>
      </c>
      <c r="R19" s="1322"/>
      <c r="S19" s="313">
        <v>56624</v>
      </c>
    </row>
    <row r="20" spans="1:19" ht="15" customHeight="1" x14ac:dyDescent="0.2">
      <c r="A20" s="310">
        <v>14</v>
      </c>
      <c r="B20" s="721">
        <v>14</v>
      </c>
      <c r="C20" s="485" t="s">
        <v>20</v>
      </c>
      <c r="D20" s="311">
        <v>0</v>
      </c>
      <c r="E20" s="424">
        <v>0</v>
      </c>
      <c r="F20" s="311"/>
      <c r="G20" s="312">
        <v>0</v>
      </c>
      <c r="H20" s="311"/>
      <c r="I20" s="312">
        <v>0</v>
      </c>
      <c r="J20" s="312">
        <v>0</v>
      </c>
      <c r="K20" s="311">
        <v>20</v>
      </c>
      <c r="L20" s="425">
        <v>25000</v>
      </c>
      <c r="M20" s="426"/>
      <c r="N20" s="311">
        <v>688</v>
      </c>
      <c r="O20" s="437">
        <v>40592</v>
      </c>
      <c r="P20" s="312"/>
      <c r="Q20" s="1376">
        <v>40592</v>
      </c>
      <c r="R20" s="1322"/>
      <c r="S20" s="313">
        <v>65592</v>
      </c>
    </row>
    <row r="21" spans="1:19" ht="15" customHeight="1" x14ac:dyDescent="0.2">
      <c r="A21" s="314">
        <v>15</v>
      </c>
      <c r="B21" s="722">
        <v>15</v>
      </c>
      <c r="C21" s="486" t="s">
        <v>21</v>
      </c>
      <c r="D21" s="315">
        <v>2</v>
      </c>
      <c r="E21" s="427">
        <v>42000</v>
      </c>
      <c r="F21" s="315"/>
      <c r="G21" s="316">
        <v>0</v>
      </c>
      <c r="H21" s="315"/>
      <c r="I21" s="316">
        <v>0</v>
      </c>
      <c r="J21" s="316">
        <v>0</v>
      </c>
      <c r="K21" s="315">
        <v>0</v>
      </c>
      <c r="L21" s="428">
        <v>25000</v>
      </c>
      <c r="M21" s="429"/>
      <c r="N21" s="315">
        <v>1427</v>
      </c>
      <c r="O21" s="438">
        <v>84193</v>
      </c>
      <c r="P21" s="316"/>
      <c r="Q21" s="1377">
        <v>84193</v>
      </c>
      <c r="R21" s="1323"/>
      <c r="S21" s="317">
        <v>151193</v>
      </c>
    </row>
    <row r="22" spans="1:19" ht="15" customHeight="1" x14ac:dyDescent="0.2">
      <c r="A22" s="309">
        <v>16</v>
      </c>
      <c r="B22" s="720">
        <v>16</v>
      </c>
      <c r="C22" s="484" t="s">
        <v>22</v>
      </c>
      <c r="D22" s="1367">
        <v>0</v>
      </c>
      <c r="E22" s="1368">
        <v>0</v>
      </c>
      <c r="F22" s="1367"/>
      <c r="G22" s="1369">
        <v>0</v>
      </c>
      <c r="H22" s="1367"/>
      <c r="I22" s="1369">
        <v>0</v>
      </c>
      <c r="J22" s="1369">
        <v>0</v>
      </c>
      <c r="K22" s="1367">
        <v>294</v>
      </c>
      <c r="L22" s="1370">
        <v>69972</v>
      </c>
      <c r="M22" s="1371"/>
      <c r="N22" s="1367">
        <v>2182</v>
      </c>
      <c r="O22" s="1372">
        <v>128738</v>
      </c>
      <c r="P22" s="1369"/>
      <c r="Q22" s="1373">
        <v>128738</v>
      </c>
      <c r="R22" s="1374"/>
      <c r="S22" s="1375">
        <v>198710</v>
      </c>
    </row>
    <row r="23" spans="1:19" ht="15" customHeight="1" x14ac:dyDescent="0.2">
      <c r="A23" s="310">
        <v>17</v>
      </c>
      <c r="B23" s="721">
        <v>17</v>
      </c>
      <c r="C23" s="485" t="s">
        <v>23</v>
      </c>
      <c r="D23" s="311">
        <v>15</v>
      </c>
      <c r="E23" s="424">
        <v>315000</v>
      </c>
      <c r="F23" s="804">
        <v>7</v>
      </c>
      <c r="G23" s="312">
        <v>42000</v>
      </c>
      <c r="H23" s="311"/>
      <c r="I23" s="312">
        <v>0</v>
      </c>
      <c r="J23" s="312">
        <v>42000</v>
      </c>
      <c r="K23" s="311">
        <v>1226</v>
      </c>
      <c r="L23" s="425">
        <v>291788</v>
      </c>
      <c r="M23" s="426"/>
      <c r="N23" s="311">
        <v>16757</v>
      </c>
      <c r="O23" s="437">
        <v>988663</v>
      </c>
      <c r="P23" s="312"/>
      <c r="Q23" s="1376">
        <v>988663</v>
      </c>
      <c r="R23" s="1322">
        <v>2775124</v>
      </c>
      <c r="S23" s="313">
        <v>1637451</v>
      </c>
    </row>
    <row r="24" spans="1:19" ht="15" customHeight="1" x14ac:dyDescent="0.2">
      <c r="A24" s="310">
        <v>18</v>
      </c>
      <c r="B24" s="721">
        <v>18</v>
      </c>
      <c r="C24" s="485" t="s">
        <v>24</v>
      </c>
      <c r="D24" s="311">
        <v>1</v>
      </c>
      <c r="E24" s="424">
        <v>21000</v>
      </c>
      <c r="F24" s="804"/>
      <c r="G24" s="312">
        <v>0</v>
      </c>
      <c r="H24" s="311"/>
      <c r="I24" s="312">
        <v>0</v>
      </c>
      <c r="J24" s="312">
        <v>0</v>
      </c>
      <c r="K24" s="311">
        <v>105</v>
      </c>
      <c r="L24" s="425">
        <v>25000</v>
      </c>
      <c r="M24" s="426"/>
      <c r="N24" s="311">
        <v>419</v>
      </c>
      <c r="O24" s="437">
        <v>24721</v>
      </c>
      <c r="P24" s="312"/>
      <c r="Q24" s="1376">
        <v>24721</v>
      </c>
      <c r="R24" s="1322"/>
      <c r="S24" s="313">
        <v>70721</v>
      </c>
    </row>
    <row r="25" spans="1:19" ht="15" customHeight="1" x14ac:dyDescent="0.2">
      <c r="A25" s="310">
        <v>19</v>
      </c>
      <c r="B25" s="721">
        <v>19</v>
      </c>
      <c r="C25" s="485" t="s">
        <v>25</v>
      </c>
      <c r="D25" s="311">
        <v>0</v>
      </c>
      <c r="E25" s="424">
        <v>0</v>
      </c>
      <c r="F25" s="804"/>
      <c r="G25" s="312">
        <v>0</v>
      </c>
      <c r="H25" s="311"/>
      <c r="I25" s="312">
        <v>0</v>
      </c>
      <c r="J25" s="312">
        <v>0</v>
      </c>
      <c r="K25" s="311">
        <v>31</v>
      </c>
      <c r="L25" s="425">
        <v>25000</v>
      </c>
      <c r="M25" s="426"/>
      <c r="N25" s="311">
        <v>820</v>
      </c>
      <c r="O25" s="437">
        <v>48380</v>
      </c>
      <c r="P25" s="312"/>
      <c r="Q25" s="1376">
        <v>48380</v>
      </c>
      <c r="R25" s="1322"/>
      <c r="S25" s="313">
        <v>73380</v>
      </c>
    </row>
    <row r="26" spans="1:19" ht="15" customHeight="1" x14ac:dyDescent="0.2">
      <c r="A26" s="314">
        <v>20</v>
      </c>
      <c r="B26" s="722">
        <v>20</v>
      </c>
      <c r="C26" s="486" t="s">
        <v>26</v>
      </c>
      <c r="D26" s="315">
        <v>0</v>
      </c>
      <c r="E26" s="427">
        <v>0</v>
      </c>
      <c r="F26" s="1090">
        <v>3</v>
      </c>
      <c r="G26" s="316">
        <v>18000</v>
      </c>
      <c r="H26" s="315"/>
      <c r="I26" s="316">
        <v>0</v>
      </c>
      <c r="J26" s="316">
        <v>18000</v>
      </c>
      <c r="K26" s="315">
        <v>324</v>
      </c>
      <c r="L26" s="428">
        <v>77112</v>
      </c>
      <c r="M26" s="429"/>
      <c r="N26" s="315">
        <v>2380</v>
      </c>
      <c r="O26" s="438">
        <v>140420</v>
      </c>
      <c r="P26" s="316"/>
      <c r="Q26" s="1377">
        <v>140420</v>
      </c>
      <c r="R26" s="1323"/>
      <c r="S26" s="317">
        <v>235532</v>
      </c>
    </row>
    <row r="27" spans="1:19" ht="15" customHeight="1" x14ac:dyDescent="0.2">
      <c r="A27" s="309">
        <v>21</v>
      </c>
      <c r="B27" s="720">
        <v>21</v>
      </c>
      <c r="C27" s="484" t="s">
        <v>27</v>
      </c>
      <c r="D27" s="1367">
        <v>0</v>
      </c>
      <c r="E27" s="1368">
        <v>0</v>
      </c>
      <c r="F27" s="1378"/>
      <c r="G27" s="1369">
        <v>0</v>
      </c>
      <c r="H27" s="1367"/>
      <c r="I27" s="1369">
        <v>0</v>
      </c>
      <c r="J27" s="1369">
        <v>0</v>
      </c>
      <c r="K27" s="1367">
        <v>67</v>
      </c>
      <c r="L27" s="1370">
        <v>25000</v>
      </c>
      <c r="M27" s="1371"/>
      <c r="N27" s="1367">
        <v>1243</v>
      </c>
      <c r="O27" s="1372">
        <v>73337</v>
      </c>
      <c r="P27" s="1369"/>
      <c r="Q27" s="1373">
        <v>73337</v>
      </c>
      <c r="R27" s="1374"/>
      <c r="S27" s="1375">
        <v>98337</v>
      </c>
    </row>
    <row r="28" spans="1:19" ht="15" customHeight="1" x14ac:dyDescent="0.2">
      <c r="A28" s="310">
        <v>22</v>
      </c>
      <c r="B28" s="721">
        <v>22</v>
      </c>
      <c r="C28" s="485" t="s">
        <v>28</v>
      </c>
      <c r="D28" s="311">
        <v>0</v>
      </c>
      <c r="E28" s="424">
        <v>0</v>
      </c>
      <c r="F28" s="804"/>
      <c r="G28" s="312">
        <v>0</v>
      </c>
      <c r="H28" s="311"/>
      <c r="I28" s="312">
        <v>0</v>
      </c>
      <c r="J28" s="312">
        <v>0</v>
      </c>
      <c r="K28" s="311">
        <v>502</v>
      </c>
      <c r="L28" s="425">
        <v>119476</v>
      </c>
      <c r="M28" s="426"/>
      <c r="N28" s="311">
        <v>1340</v>
      </c>
      <c r="O28" s="437">
        <v>79060</v>
      </c>
      <c r="P28" s="312"/>
      <c r="Q28" s="1376">
        <v>79060</v>
      </c>
      <c r="R28" s="1322"/>
      <c r="S28" s="313">
        <v>198536</v>
      </c>
    </row>
    <row r="29" spans="1:19" ht="15" customHeight="1" x14ac:dyDescent="0.2">
      <c r="A29" s="310">
        <v>23</v>
      </c>
      <c r="B29" s="721">
        <v>23</v>
      </c>
      <c r="C29" s="485" t="s">
        <v>29</v>
      </c>
      <c r="D29" s="311">
        <v>11</v>
      </c>
      <c r="E29" s="424">
        <v>231000</v>
      </c>
      <c r="F29" s="804">
        <v>5</v>
      </c>
      <c r="G29" s="312">
        <v>30000</v>
      </c>
      <c r="H29" s="311"/>
      <c r="I29" s="312">
        <v>0</v>
      </c>
      <c r="J29" s="312">
        <v>30000</v>
      </c>
      <c r="K29" s="311">
        <v>1446</v>
      </c>
      <c r="L29" s="425">
        <v>344148</v>
      </c>
      <c r="M29" s="426"/>
      <c r="N29" s="311">
        <v>5584</v>
      </c>
      <c r="O29" s="437">
        <v>329456</v>
      </c>
      <c r="P29" s="312"/>
      <c r="Q29" s="1376">
        <v>329456</v>
      </c>
      <c r="R29" s="1322"/>
      <c r="S29" s="313">
        <v>934604</v>
      </c>
    </row>
    <row r="30" spans="1:19" ht="15" customHeight="1" x14ac:dyDescent="0.2">
      <c r="A30" s="310">
        <v>24</v>
      </c>
      <c r="B30" s="721">
        <v>24</v>
      </c>
      <c r="C30" s="485" t="s">
        <v>30</v>
      </c>
      <c r="D30" s="311">
        <v>0</v>
      </c>
      <c r="E30" s="424">
        <v>0</v>
      </c>
      <c r="F30" s="804"/>
      <c r="G30" s="312">
        <v>0</v>
      </c>
      <c r="H30" s="311"/>
      <c r="I30" s="312">
        <v>0</v>
      </c>
      <c r="J30" s="312">
        <v>0</v>
      </c>
      <c r="K30" s="311">
        <v>319</v>
      </c>
      <c r="L30" s="425">
        <v>75922</v>
      </c>
      <c r="M30" s="426"/>
      <c r="N30" s="311">
        <v>1996</v>
      </c>
      <c r="O30" s="437">
        <v>117764</v>
      </c>
      <c r="P30" s="312"/>
      <c r="Q30" s="1376">
        <v>117764</v>
      </c>
      <c r="R30" s="1322"/>
      <c r="S30" s="313">
        <v>193686</v>
      </c>
    </row>
    <row r="31" spans="1:19" ht="15" customHeight="1" x14ac:dyDescent="0.2">
      <c r="A31" s="314">
        <v>25</v>
      </c>
      <c r="B31" s="722">
        <v>25</v>
      </c>
      <c r="C31" s="486" t="s">
        <v>31</v>
      </c>
      <c r="D31" s="315">
        <v>0</v>
      </c>
      <c r="E31" s="427">
        <v>0</v>
      </c>
      <c r="F31" s="1090"/>
      <c r="G31" s="316">
        <v>0</v>
      </c>
      <c r="H31" s="315"/>
      <c r="I31" s="316">
        <v>0</v>
      </c>
      <c r="J31" s="316">
        <v>0</v>
      </c>
      <c r="K31" s="315">
        <v>281</v>
      </c>
      <c r="L31" s="428">
        <v>66878</v>
      </c>
      <c r="M31" s="429"/>
      <c r="N31" s="315">
        <v>916</v>
      </c>
      <c r="O31" s="438">
        <v>54044</v>
      </c>
      <c r="P31" s="316"/>
      <c r="Q31" s="1377">
        <v>54044</v>
      </c>
      <c r="R31" s="1323"/>
      <c r="S31" s="317">
        <v>120922</v>
      </c>
    </row>
    <row r="32" spans="1:19" ht="15" customHeight="1" x14ac:dyDescent="0.2">
      <c r="A32" s="309">
        <v>26</v>
      </c>
      <c r="B32" s="720">
        <v>26</v>
      </c>
      <c r="C32" s="484" t="s">
        <v>32</v>
      </c>
      <c r="D32" s="1367">
        <v>18</v>
      </c>
      <c r="E32" s="1368">
        <v>378000</v>
      </c>
      <c r="F32" s="1378">
        <v>4</v>
      </c>
      <c r="G32" s="1369">
        <v>24000</v>
      </c>
      <c r="H32" s="1367"/>
      <c r="I32" s="1369">
        <v>0</v>
      </c>
      <c r="J32" s="1369">
        <v>24000</v>
      </c>
      <c r="K32" s="1367">
        <v>1736</v>
      </c>
      <c r="L32" s="1370">
        <v>413168</v>
      </c>
      <c r="M32" s="1371"/>
      <c r="N32" s="1367">
        <v>19500</v>
      </c>
      <c r="O32" s="1372">
        <v>1150500</v>
      </c>
      <c r="P32" s="1369"/>
      <c r="Q32" s="1373">
        <v>1150500</v>
      </c>
      <c r="R32" s="1374"/>
      <c r="S32" s="1375">
        <v>1965668</v>
      </c>
    </row>
    <row r="33" spans="1:19" ht="15" customHeight="1" x14ac:dyDescent="0.2">
      <c r="A33" s="310">
        <v>27</v>
      </c>
      <c r="B33" s="721">
        <v>27</v>
      </c>
      <c r="C33" s="485" t="s">
        <v>33</v>
      </c>
      <c r="D33" s="311">
        <v>0</v>
      </c>
      <c r="E33" s="424">
        <v>0</v>
      </c>
      <c r="F33" s="804"/>
      <c r="G33" s="312">
        <v>0</v>
      </c>
      <c r="H33" s="311"/>
      <c r="I33" s="312">
        <v>0</v>
      </c>
      <c r="J33" s="312">
        <v>0</v>
      </c>
      <c r="K33" s="311">
        <v>440</v>
      </c>
      <c r="L33" s="425">
        <v>104720</v>
      </c>
      <c r="M33" s="426"/>
      <c r="N33" s="311">
        <v>2540</v>
      </c>
      <c r="O33" s="437">
        <v>149860</v>
      </c>
      <c r="P33" s="312"/>
      <c r="Q33" s="1376">
        <v>149860</v>
      </c>
      <c r="R33" s="1322"/>
      <c r="S33" s="313">
        <v>254580</v>
      </c>
    </row>
    <row r="34" spans="1:19" ht="15" customHeight="1" x14ac:dyDescent="0.2">
      <c r="A34" s="310">
        <v>28</v>
      </c>
      <c r="B34" s="721">
        <v>28</v>
      </c>
      <c r="C34" s="485" t="s">
        <v>34</v>
      </c>
      <c r="D34" s="311">
        <v>40</v>
      </c>
      <c r="E34" s="424">
        <v>840000</v>
      </c>
      <c r="F34" s="804">
        <v>16</v>
      </c>
      <c r="G34" s="312">
        <v>96000</v>
      </c>
      <c r="H34" s="311"/>
      <c r="I34" s="312">
        <v>0</v>
      </c>
      <c r="J34" s="312">
        <v>96000</v>
      </c>
      <c r="K34" s="311">
        <v>1306</v>
      </c>
      <c r="L34" s="425">
        <v>310828</v>
      </c>
      <c r="M34" s="426"/>
      <c r="N34" s="311">
        <v>13060</v>
      </c>
      <c r="O34" s="437">
        <v>770540</v>
      </c>
      <c r="P34" s="312"/>
      <c r="Q34" s="1376">
        <v>770540</v>
      </c>
      <c r="R34" s="1322"/>
      <c r="S34" s="313">
        <v>2017368</v>
      </c>
    </row>
    <row r="35" spans="1:19" ht="15" customHeight="1" x14ac:dyDescent="0.2">
      <c r="A35" s="310">
        <v>29</v>
      </c>
      <c r="B35" s="721">
        <v>29</v>
      </c>
      <c r="C35" s="485" t="s">
        <v>35</v>
      </c>
      <c r="D35" s="804">
        <v>20</v>
      </c>
      <c r="E35" s="424">
        <v>420000</v>
      </c>
      <c r="F35" s="804">
        <v>3</v>
      </c>
      <c r="G35" s="312">
        <v>18000</v>
      </c>
      <c r="H35" s="311"/>
      <c r="I35" s="312">
        <v>0</v>
      </c>
      <c r="J35" s="312">
        <v>18000</v>
      </c>
      <c r="K35" s="311">
        <v>1119</v>
      </c>
      <c r="L35" s="425">
        <v>266322</v>
      </c>
      <c r="M35" s="426"/>
      <c r="N35" s="311">
        <v>6025</v>
      </c>
      <c r="O35" s="437">
        <v>355475</v>
      </c>
      <c r="P35" s="312"/>
      <c r="Q35" s="1376">
        <v>355475</v>
      </c>
      <c r="R35" s="1322"/>
      <c r="S35" s="313">
        <v>1059797</v>
      </c>
    </row>
    <row r="36" spans="1:19" ht="15" customHeight="1" x14ac:dyDescent="0.2">
      <c r="A36" s="314">
        <v>30</v>
      </c>
      <c r="B36" s="722">
        <v>30</v>
      </c>
      <c r="C36" s="486" t="s">
        <v>36</v>
      </c>
      <c r="D36" s="315">
        <v>0</v>
      </c>
      <c r="E36" s="427">
        <v>0</v>
      </c>
      <c r="F36" s="1090"/>
      <c r="G36" s="316">
        <v>0</v>
      </c>
      <c r="H36" s="315"/>
      <c r="I36" s="316">
        <v>0</v>
      </c>
      <c r="J36" s="316">
        <v>0</v>
      </c>
      <c r="K36" s="315">
        <v>214</v>
      </c>
      <c r="L36" s="428">
        <v>50932</v>
      </c>
      <c r="M36" s="429"/>
      <c r="N36" s="315">
        <v>1097</v>
      </c>
      <c r="O36" s="438">
        <v>64723</v>
      </c>
      <c r="P36" s="316"/>
      <c r="Q36" s="1377">
        <v>64723</v>
      </c>
      <c r="R36" s="1323"/>
      <c r="S36" s="317">
        <v>115655</v>
      </c>
    </row>
    <row r="37" spans="1:19" ht="15" customHeight="1" x14ac:dyDescent="0.2">
      <c r="A37" s="309">
        <v>31</v>
      </c>
      <c r="B37" s="720">
        <v>31</v>
      </c>
      <c r="C37" s="484" t="s">
        <v>37</v>
      </c>
      <c r="D37" s="1367">
        <v>0</v>
      </c>
      <c r="E37" s="1368">
        <v>0</v>
      </c>
      <c r="F37" s="1378"/>
      <c r="G37" s="1369">
        <v>0</v>
      </c>
      <c r="H37" s="1367"/>
      <c r="I37" s="1369">
        <v>0</v>
      </c>
      <c r="J37" s="1369">
        <v>0</v>
      </c>
      <c r="K37" s="1367">
        <v>97</v>
      </c>
      <c r="L37" s="1370">
        <v>25000</v>
      </c>
      <c r="M37" s="1371"/>
      <c r="N37" s="1367">
        <v>2616</v>
      </c>
      <c r="O37" s="1372">
        <v>154344</v>
      </c>
      <c r="P37" s="1369"/>
      <c r="Q37" s="1373">
        <v>154344</v>
      </c>
      <c r="R37" s="1374"/>
      <c r="S37" s="1375">
        <v>179344</v>
      </c>
    </row>
    <row r="38" spans="1:19" ht="15" customHeight="1" x14ac:dyDescent="0.2">
      <c r="A38" s="310">
        <v>32</v>
      </c>
      <c r="B38" s="721">
        <v>32</v>
      </c>
      <c r="C38" s="485" t="s">
        <v>38</v>
      </c>
      <c r="D38" s="311">
        <v>0</v>
      </c>
      <c r="E38" s="424">
        <v>0</v>
      </c>
      <c r="F38" s="804"/>
      <c r="G38" s="312">
        <v>0</v>
      </c>
      <c r="H38" s="311"/>
      <c r="I38" s="312">
        <v>0</v>
      </c>
      <c r="J38" s="312">
        <v>0</v>
      </c>
      <c r="K38" s="311">
        <v>2930</v>
      </c>
      <c r="L38" s="425">
        <v>697340</v>
      </c>
      <c r="M38" s="426"/>
      <c r="N38" s="311">
        <v>10767</v>
      </c>
      <c r="O38" s="437">
        <v>635253</v>
      </c>
      <c r="P38" s="312"/>
      <c r="Q38" s="1376">
        <v>635253</v>
      </c>
      <c r="R38" s="1322">
        <v>4217497.5</v>
      </c>
      <c r="S38" s="313">
        <v>1332593</v>
      </c>
    </row>
    <row r="39" spans="1:19" ht="15" customHeight="1" x14ac:dyDescent="0.2">
      <c r="A39" s="310">
        <v>33</v>
      </c>
      <c r="B39" s="721">
        <v>33</v>
      </c>
      <c r="C39" s="485" t="s">
        <v>39</v>
      </c>
      <c r="D39" s="311">
        <v>0</v>
      </c>
      <c r="E39" s="424">
        <v>0</v>
      </c>
      <c r="F39" s="804"/>
      <c r="G39" s="312">
        <v>0</v>
      </c>
      <c r="H39" s="311"/>
      <c r="I39" s="312">
        <v>0</v>
      </c>
      <c r="J39" s="312">
        <v>0</v>
      </c>
      <c r="K39" s="311">
        <v>161</v>
      </c>
      <c r="L39" s="425">
        <v>38318</v>
      </c>
      <c r="M39" s="426"/>
      <c r="N39" s="311">
        <v>662</v>
      </c>
      <c r="O39" s="437">
        <v>39058</v>
      </c>
      <c r="P39" s="312"/>
      <c r="Q39" s="1376">
        <v>39058</v>
      </c>
      <c r="R39" s="1322"/>
      <c r="S39" s="313">
        <v>77376</v>
      </c>
    </row>
    <row r="40" spans="1:19" ht="15" customHeight="1" x14ac:dyDescent="0.2">
      <c r="A40" s="310">
        <v>34</v>
      </c>
      <c r="B40" s="721">
        <v>34</v>
      </c>
      <c r="C40" s="485" t="s">
        <v>40</v>
      </c>
      <c r="D40" s="311">
        <v>0</v>
      </c>
      <c r="E40" s="424">
        <v>0</v>
      </c>
      <c r="F40" s="804"/>
      <c r="G40" s="312">
        <v>0</v>
      </c>
      <c r="H40" s="311"/>
      <c r="I40" s="312">
        <v>0</v>
      </c>
      <c r="J40" s="312">
        <v>0</v>
      </c>
      <c r="K40" s="311">
        <v>223</v>
      </c>
      <c r="L40" s="425">
        <v>53074</v>
      </c>
      <c r="M40" s="426"/>
      <c r="N40" s="311">
        <v>1687</v>
      </c>
      <c r="O40" s="437">
        <v>99533</v>
      </c>
      <c r="P40" s="312"/>
      <c r="Q40" s="1376">
        <v>99533</v>
      </c>
      <c r="R40" s="1322"/>
      <c r="S40" s="313">
        <v>152607</v>
      </c>
    </row>
    <row r="41" spans="1:19" ht="15" customHeight="1" x14ac:dyDescent="0.2">
      <c r="A41" s="314">
        <v>35</v>
      </c>
      <c r="B41" s="722">
        <v>35</v>
      </c>
      <c r="C41" s="486" t="s">
        <v>41</v>
      </c>
      <c r="D41" s="315">
        <v>0</v>
      </c>
      <c r="E41" s="427">
        <v>0</v>
      </c>
      <c r="F41" s="1090"/>
      <c r="G41" s="316">
        <v>0</v>
      </c>
      <c r="H41" s="315"/>
      <c r="I41" s="316">
        <v>0</v>
      </c>
      <c r="J41" s="316">
        <v>0</v>
      </c>
      <c r="K41" s="315">
        <v>310</v>
      </c>
      <c r="L41" s="428">
        <v>73780</v>
      </c>
      <c r="M41" s="429"/>
      <c r="N41" s="315">
        <v>2691</v>
      </c>
      <c r="O41" s="438">
        <v>158769</v>
      </c>
      <c r="P41" s="316"/>
      <c r="Q41" s="1377">
        <v>158769</v>
      </c>
      <c r="R41" s="1323"/>
      <c r="S41" s="317">
        <v>232549</v>
      </c>
    </row>
    <row r="42" spans="1:19" ht="15" customHeight="1" x14ac:dyDescent="0.2">
      <c r="A42" s="309">
        <v>36</v>
      </c>
      <c r="B42" s="720">
        <v>36</v>
      </c>
      <c r="C42" s="484" t="s">
        <v>42</v>
      </c>
      <c r="D42" s="1367">
        <v>27</v>
      </c>
      <c r="E42" s="1368">
        <v>567000</v>
      </c>
      <c r="F42" s="1378">
        <v>7</v>
      </c>
      <c r="G42" s="1369">
        <v>42000</v>
      </c>
      <c r="H42" s="1367"/>
      <c r="I42" s="1369">
        <v>0</v>
      </c>
      <c r="J42" s="1369">
        <v>42000</v>
      </c>
      <c r="K42" s="1367">
        <v>104</v>
      </c>
      <c r="L42" s="1370">
        <v>25000</v>
      </c>
      <c r="M42" s="1371"/>
      <c r="N42" s="1367">
        <v>2306</v>
      </c>
      <c r="O42" s="1372">
        <v>136054</v>
      </c>
      <c r="P42" s="1369"/>
      <c r="Q42" s="1373">
        <v>136054</v>
      </c>
      <c r="R42" s="1374"/>
      <c r="S42" s="1375">
        <v>770054</v>
      </c>
    </row>
    <row r="43" spans="1:19" ht="15" customHeight="1" x14ac:dyDescent="0.2">
      <c r="A43" s="310">
        <v>37</v>
      </c>
      <c r="B43" s="721">
        <v>37</v>
      </c>
      <c r="C43" s="485" t="s">
        <v>43</v>
      </c>
      <c r="D43" s="311">
        <v>0</v>
      </c>
      <c r="E43" s="424">
        <v>0</v>
      </c>
      <c r="F43" s="804"/>
      <c r="G43" s="312">
        <v>0</v>
      </c>
      <c r="H43" s="311"/>
      <c r="I43" s="312">
        <v>0</v>
      </c>
      <c r="J43" s="312">
        <v>0</v>
      </c>
      <c r="K43" s="311">
        <v>463</v>
      </c>
      <c r="L43" s="425">
        <v>110194</v>
      </c>
      <c r="M43" s="426"/>
      <c r="N43" s="311">
        <v>8535</v>
      </c>
      <c r="O43" s="437">
        <v>503565</v>
      </c>
      <c r="P43" s="312"/>
      <c r="Q43" s="1376">
        <v>503565</v>
      </c>
      <c r="R43" s="1322"/>
      <c r="S43" s="313">
        <v>613759</v>
      </c>
    </row>
    <row r="44" spans="1:19" ht="15" customHeight="1" x14ac:dyDescent="0.2">
      <c r="A44" s="310">
        <v>38</v>
      </c>
      <c r="B44" s="721">
        <v>38</v>
      </c>
      <c r="C44" s="485" t="s">
        <v>44</v>
      </c>
      <c r="D44" s="311">
        <v>0</v>
      </c>
      <c r="E44" s="424">
        <v>0</v>
      </c>
      <c r="F44" s="804"/>
      <c r="G44" s="312">
        <v>0</v>
      </c>
      <c r="H44" s="311"/>
      <c r="I44" s="312">
        <v>0</v>
      </c>
      <c r="J44" s="312">
        <v>0</v>
      </c>
      <c r="K44" s="311">
        <v>43</v>
      </c>
      <c r="L44" s="425">
        <v>25000</v>
      </c>
      <c r="M44" s="426"/>
      <c r="N44" s="311">
        <v>1836</v>
      </c>
      <c r="O44" s="437">
        <v>108324</v>
      </c>
      <c r="P44" s="312"/>
      <c r="Q44" s="1376">
        <v>108324</v>
      </c>
      <c r="R44" s="1322"/>
      <c r="S44" s="313">
        <v>133324</v>
      </c>
    </row>
    <row r="45" spans="1:19" ht="15" customHeight="1" x14ac:dyDescent="0.2">
      <c r="A45" s="310">
        <v>39</v>
      </c>
      <c r="B45" s="721">
        <v>39</v>
      </c>
      <c r="C45" s="485" t="s">
        <v>45</v>
      </c>
      <c r="D45" s="311">
        <v>2</v>
      </c>
      <c r="E45" s="424">
        <v>42000</v>
      </c>
      <c r="F45" s="804">
        <v>1</v>
      </c>
      <c r="G45" s="312">
        <v>6000</v>
      </c>
      <c r="H45" s="311"/>
      <c r="I45" s="312">
        <v>0</v>
      </c>
      <c r="J45" s="312">
        <v>6000</v>
      </c>
      <c r="K45" s="311">
        <v>247</v>
      </c>
      <c r="L45" s="425">
        <v>58786</v>
      </c>
      <c r="M45" s="426"/>
      <c r="N45" s="311">
        <v>1156</v>
      </c>
      <c r="O45" s="437">
        <v>68204</v>
      </c>
      <c r="P45" s="312"/>
      <c r="Q45" s="1376">
        <v>68204</v>
      </c>
      <c r="R45" s="1322"/>
      <c r="S45" s="313">
        <v>174990</v>
      </c>
    </row>
    <row r="46" spans="1:19" ht="15" customHeight="1" x14ac:dyDescent="0.2">
      <c r="A46" s="314">
        <v>40</v>
      </c>
      <c r="B46" s="722">
        <v>40</v>
      </c>
      <c r="C46" s="486" t="s">
        <v>46</v>
      </c>
      <c r="D46" s="315">
        <v>0</v>
      </c>
      <c r="E46" s="427">
        <v>0</v>
      </c>
      <c r="F46" s="1090"/>
      <c r="G46" s="316">
        <v>0</v>
      </c>
      <c r="H46" s="315"/>
      <c r="I46" s="316">
        <v>0</v>
      </c>
      <c r="J46" s="316">
        <v>0</v>
      </c>
      <c r="K46" s="315">
        <v>1461</v>
      </c>
      <c r="L46" s="428">
        <v>347718</v>
      </c>
      <c r="M46" s="429"/>
      <c r="N46" s="315">
        <v>10093</v>
      </c>
      <c r="O46" s="438">
        <v>595487</v>
      </c>
      <c r="P46" s="316"/>
      <c r="Q46" s="1377">
        <v>595487</v>
      </c>
      <c r="R46" s="1323"/>
      <c r="S46" s="317">
        <v>943205</v>
      </c>
    </row>
    <row r="47" spans="1:19" ht="15" customHeight="1" x14ac:dyDescent="0.2">
      <c r="A47" s="309">
        <v>41</v>
      </c>
      <c r="B47" s="720">
        <v>41</v>
      </c>
      <c r="C47" s="484" t="s">
        <v>47</v>
      </c>
      <c r="D47" s="1367">
        <v>0</v>
      </c>
      <c r="E47" s="1368">
        <v>0</v>
      </c>
      <c r="F47" s="1378"/>
      <c r="G47" s="1369">
        <v>0</v>
      </c>
      <c r="H47" s="1367"/>
      <c r="I47" s="1369">
        <v>0</v>
      </c>
      <c r="J47" s="1369">
        <v>0</v>
      </c>
      <c r="K47" s="1367">
        <v>160</v>
      </c>
      <c r="L47" s="1370">
        <v>38080</v>
      </c>
      <c r="M47" s="1371"/>
      <c r="N47" s="1367">
        <v>642</v>
      </c>
      <c r="O47" s="1372">
        <v>37878</v>
      </c>
      <c r="P47" s="1369"/>
      <c r="Q47" s="1373">
        <v>37878</v>
      </c>
      <c r="R47" s="1374"/>
      <c r="S47" s="1375">
        <v>75958</v>
      </c>
    </row>
    <row r="48" spans="1:19" ht="15" customHeight="1" x14ac:dyDescent="0.2">
      <c r="A48" s="310">
        <v>42</v>
      </c>
      <c r="B48" s="721">
        <v>42</v>
      </c>
      <c r="C48" s="485" t="s">
        <v>48</v>
      </c>
      <c r="D48" s="311">
        <v>0</v>
      </c>
      <c r="E48" s="424">
        <v>0</v>
      </c>
      <c r="F48" s="804"/>
      <c r="G48" s="312">
        <v>0</v>
      </c>
      <c r="H48" s="311"/>
      <c r="I48" s="312">
        <v>0</v>
      </c>
      <c r="J48" s="312">
        <v>0</v>
      </c>
      <c r="K48" s="311">
        <v>404</v>
      </c>
      <c r="L48" s="425">
        <v>96152</v>
      </c>
      <c r="M48" s="426"/>
      <c r="N48" s="311">
        <v>1323</v>
      </c>
      <c r="O48" s="437">
        <v>78057</v>
      </c>
      <c r="P48" s="312"/>
      <c r="Q48" s="1376">
        <v>78057</v>
      </c>
      <c r="R48" s="1322"/>
      <c r="S48" s="313">
        <v>174209</v>
      </c>
    </row>
    <row r="49" spans="1:19" ht="15" customHeight="1" x14ac:dyDescent="0.2">
      <c r="A49" s="310">
        <v>43</v>
      </c>
      <c r="B49" s="721">
        <v>43</v>
      </c>
      <c r="C49" s="485" t="s">
        <v>49</v>
      </c>
      <c r="D49" s="311">
        <v>0</v>
      </c>
      <c r="E49" s="424">
        <v>0</v>
      </c>
      <c r="F49" s="804"/>
      <c r="G49" s="312">
        <v>0</v>
      </c>
      <c r="H49" s="311"/>
      <c r="I49" s="312">
        <v>0</v>
      </c>
      <c r="J49" s="312">
        <v>0</v>
      </c>
      <c r="K49" s="311">
        <v>418</v>
      </c>
      <c r="L49" s="425">
        <v>99484</v>
      </c>
      <c r="M49" s="426"/>
      <c r="N49" s="311">
        <v>1781</v>
      </c>
      <c r="O49" s="437">
        <v>105079</v>
      </c>
      <c r="P49" s="312"/>
      <c r="Q49" s="1376">
        <v>105079</v>
      </c>
      <c r="R49" s="1322"/>
      <c r="S49" s="313">
        <v>204563</v>
      </c>
    </row>
    <row r="50" spans="1:19" ht="15" customHeight="1" x14ac:dyDescent="0.2">
      <c r="A50" s="310">
        <v>44</v>
      </c>
      <c r="B50" s="721">
        <v>44</v>
      </c>
      <c r="C50" s="485" t="s">
        <v>50</v>
      </c>
      <c r="D50" s="311">
        <v>0</v>
      </c>
      <c r="E50" s="424">
        <v>0</v>
      </c>
      <c r="F50" s="804"/>
      <c r="G50" s="312">
        <v>0</v>
      </c>
      <c r="H50" s="311"/>
      <c r="I50" s="312">
        <v>0</v>
      </c>
      <c r="J50" s="312">
        <v>0</v>
      </c>
      <c r="K50" s="311">
        <v>186</v>
      </c>
      <c r="L50" s="425">
        <v>44268</v>
      </c>
      <c r="M50" s="426"/>
      <c r="N50" s="311">
        <v>2946</v>
      </c>
      <c r="O50" s="437">
        <v>173814</v>
      </c>
      <c r="P50" s="312"/>
      <c r="Q50" s="1376">
        <v>173814</v>
      </c>
      <c r="R50" s="1322"/>
      <c r="S50" s="313">
        <v>218082</v>
      </c>
    </row>
    <row r="51" spans="1:19" ht="15" customHeight="1" x14ac:dyDescent="0.2">
      <c r="A51" s="314">
        <v>45</v>
      </c>
      <c r="B51" s="722">
        <v>45</v>
      </c>
      <c r="C51" s="486" t="s">
        <v>51</v>
      </c>
      <c r="D51" s="315">
        <v>0</v>
      </c>
      <c r="E51" s="427">
        <v>0</v>
      </c>
      <c r="F51" s="1090"/>
      <c r="G51" s="316">
        <v>0</v>
      </c>
      <c r="H51" s="315"/>
      <c r="I51" s="316">
        <v>0</v>
      </c>
      <c r="J51" s="316">
        <v>0</v>
      </c>
      <c r="K51" s="315">
        <v>669</v>
      </c>
      <c r="L51" s="428">
        <v>159222</v>
      </c>
      <c r="M51" s="429"/>
      <c r="N51" s="315">
        <v>4192</v>
      </c>
      <c r="O51" s="438">
        <v>247328</v>
      </c>
      <c r="P51" s="316"/>
      <c r="Q51" s="1377">
        <v>247328</v>
      </c>
      <c r="R51" s="1323"/>
      <c r="S51" s="317">
        <v>406550</v>
      </c>
    </row>
    <row r="52" spans="1:19" ht="15" customHeight="1" x14ac:dyDescent="0.2">
      <c r="A52" s="309">
        <v>46</v>
      </c>
      <c r="B52" s="720">
        <v>46</v>
      </c>
      <c r="C52" s="484" t="s">
        <v>52</v>
      </c>
      <c r="D52" s="1367">
        <v>0</v>
      </c>
      <c r="E52" s="1368">
        <v>0</v>
      </c>
      <c r="F52" s="1378"/>
      <c r="G52" s="1369">
        <v>0</v>
      </c>
      <c r="H52" s="1367"/>
      <c r="I52" s="1369">
        <v>0</v>
      </c>
      <c r="J52" s="1369">
        <v>0</v>
      </c>
      <c r="K52" s="1367">
        <v>32</v>
      </c>
      <c r="L52" s="1370">
        <v>25000</v>
      </c>
      <c r="M52" s="1371"/>
      <c r="N52" s="1367">
        <v>513</v>
      </c>
      <c r="O52" s="1372">
        <v>30267</v>
      </c>
      <c r="P52" s="1369"/>
      <c r="Q52" s="1373">
        <v>30267</v>
      </c>
      <c r="R52" s="1374"/>
      <c r="S52" s="1375">
        <v>55267</v>
      </c>
    </row>
    <row r="53" spans="1:19" ht="15" customHeight="1" x14ac:dyDescent="0.2">
      <c r="A53" s="310">
        <v>47</v>
      </c>
      <c r="B53" s="721">
        <v>47</v>
      </c>
      <c r="C53" s="485" t="s">
        <v>53</v>
      </c>
      <c r="D53" s="311">
        <v>0</v>
      </c>
      <c r="E53" s="424">
        <v>0</v>
      </c>
      <c r="F53" s="804"/>
      <c r="G53" s="312">
        <v>0</v>
      </c>
      <c r="H53" s="311"/>
      <c r="I53" s="312">
        <v>0</v>
      </c>
      <c r="J53" s="312">
        <v>0</v>
      </c>
      <c r="K53" s="311">
        <v>304</v>
      </c>
      <c r="L53" s="425">
        <v>72352</v>
      </c>
      <c r="M53" s="426"/>
      <c r="N53" s="311">
        <v>1638</v>
      </c>
      <c r="O53" s="437">
        <v>96642</v>
      </c>
      <c r="P53" s="312"/>
      <c r="Q53" s="1376">
        <v>96642</v>
      </c>
      <c r="R53" s="1322"/>
      <c r="S53" s="313">
        <v>168994</v>
      </c>
    </row>
    <row r="54" spans="1:19" ht="15" customHeight="1" x14ac:dyDescent="0.2">
      <c r="A54" s="310">
        <v>48</v>
      </c>
      <c r="B54" s="721">
        <v>48</v>
      </c>
      <c r="C54" s="485" t="s">
        <v>91</v>
      </c>
      <c r="D54" s="311">
        <v>0</v>
      </c>
      <c r="E54" s="424">
        <v>0</v>
      </c>
      <c r="F54" s="804"/>
      <c r="G54" s="312">
        <v>0</v>
      </c>
      <c r="H54" s="311"/>
      <c r="I54" s="312">
        <v>0</v>
      </c>
      <c r="J54" s="312">
        <v>0</v>
      </c>
      <c r="K54" s="311">
        <v>385</v>
      </c>
      <c r="L54" s="425">
        <v>91630</v>
      </c>
      <c r="M54" s="426"/>
      <c r="N54" s="311">
        <v>2501</v>
      </c>
      <c r="O54" s="437">
        <v>147559</v>
      </c>
      <c r="P54" s="312"/>
      <c r="Q54" s="1376">
        <v>147559</v>
      </c>
      <c r="R54" s="1322"/>
      <c r="S54" s="313">
        <v>239189</v>
      </c>
    </row>
    <row r="55" spans="1:19" ht="15" customHeight="1" x14ac:dyDescent="0.2">
      <c r="A55" s="310">
        <v>49</v>
      </c>
      <c r="B55" s="721">
        <v>49</v>
      </c>
      <c r="C55" s="485" t="s">
        <v>54</v>
      </c>
      <c r="D55" s="311">
        <v>3</v>
      </c>
      <c r="E55" s="424">
        <v>63000</v>
      </c>
      <c r="F55" s="804"/>
      <c r="G55" s="312">
        <v>0</v>
      </c>
      <c r="H55" s="311"/>
      <c r="I55" s="312">
        <v>0</v>
      </c>
      <c r="J55" s="312">
        <v>0</v>
      </c>
      <c r="K55" s="311">
        <v>1442</v>
      </c>
      <c r="L55" s="425">
        <v>343196</v>
      </c>
      <c r="M55" s="426"/>
      <c r="N55" s="311">
        <v>5512</v>
      </c>
      <c r="O55" s="437">
        <v>325208</v>
      </c>
      <c r="P55" s="312"/>
      <c r="Q55" s="1376">
        <v>325208</v>
      </c>
      <c r="R55" s="1322"/>
      <c r="S55" s="313">
        <v>731404</v>
      </c>
    </row>
    <row r="56" spans="1:19" ht="15" customHeight="1" x14ac:dyDescent="0.2">
      <c r="A56" s="314">
        <v>50</v>
      </c>
      <c r="B56" s="722">
        <v>50</v>
      </c>
      <c r="C56" s="486" t="s">
        <v>55</v>
      </c>
      <c r="D56" s="315">
        <v>9</v>
      </c>
      <c r="E56" s="427">
        <v>189000</v>
      </c>
      <c r="F56" s="1090">
        <v>3</v>
      </c>
      <c r="G56" s="316">
        <v>18000</v>
      </c>
      <c r="H56" s="315"/>
      <c r="I56" s="316">
        <v>0</v>
      </c>
      <c r="J56" s="316">
        <v>18000</v>
      </c>
      <c r="K56" s="315">
        <v>485</v>
      </c>
      <c r="L56" s="428">
        <v>115430</v>
      </c>
      <c r="M56" s="429"/>
      <c r="N56" s="315">
        <v>3383</v>
      </c>
      <c r="O56" s="438">
        <v>199597</v>
      </c>
      <c r="P56" s="316"/>
      <c r="Q56" s="1377">
        <v>199597</v>
      </c>
      <c r="R56" s="1323"/>
      <c r="S56" s="317">
        <v>522027</v>
      </c>
    </row>
    <row r="57" spans="1:19" ht="15" customHeight="1" x14ac:dyDescent="0.2">
      <c r="A57" s="309">
        <v>51</v>
      </c>
      <c r="B57" s="720">
        <v>51</v>
      </c>
      <c r="C57" s="484" t="s">
        <v>56</v>
      </c>
      <c r="D57" s="1367">
        <v>0</v>
      </c>
      <c r="E57" s="1368">
        <v>0</v>
      </c>
      <c r="F57" s="1378"/>
      <c r="G57" s="1369">
        <v>0</v>
      </c>
      <c r="H57" s="1367"/>
      <c r="I57" s="1369">
        <v>0</v>
      </c>
      <c r="J57" s="1369">
        <v>0</v>
      </c>
      <c r="K57" s="1367">
        <v>462</v>
      </c>
      <c r="L57" s="1370">
        <v>109956</v>
      </c>
      <c r="M57" s="1371"/>
      <c r="N57" s="1367">
        <v>3763</v>
      </c>
      <c r="O57" s="1372">
        <v>222017</v>
      </c>
      <c r="P57" s="1369"/>
      <c r="Q57" s="1373">
        <v>222017</v>
      </c>
      <c r="R57" s="1374"/>
      <c r="S57" s="1375">
        <v>331973</v>
      </c>
    </row>
    <row r="58" spans="1:19" ht="15" customHeight="1" x14ac:dyDescent="0.2">
      <c r="A58" s="310">
        <v>52</v>
      </c>
      <c r="B58" s="721">
        <v>52</v>
      </c>
      <c r="C58" s="485" t="s">
        <v>57</v>
      </c>
      <c r="D58" s="311">
        <v>0</v>
      </c>
      <c r="E58" s="424">
        <v>0</v>
      </c>
      <c r="F58" s="804"/>
      <c r="G58" s="312">
        <v>0</v>
      </c>
      <c r="H58" s="311"/>
      <c r="I58" s="312">
        <v>0</v>
      </c>
      <c r="J58" s="312">
        <v>0</v>
      </c>
      <c r="K58" s="311">
        <v>2436</v>
      </c>
      <c r="L58" s="425">
        <v>579768</v>
      </c>
      <c r="M58" s="426"/>
      <c r="N58" s="311">
        <v>16807</v>
      </c>
      <c r="O58" s="437">
        <v>991613</v>
      </c>
      <c r="P58" s="312"/>
      <c r="Q58" s="1376">
        <v>991613</v>
      </c>
      <c r="R58" s="1322"/>
      <c r="S58" s="313">
        <v>1571381</v>
      </c>
    </row>
    <row r="59" spans="1:19" ht="15" customHeight="1" x14ac:dyDescent="0.2">
      <c r="A59" s="310">
        <v>53</v>
      </c>
      <c r="B59" s="721">
        <v>53</v>
      </c>
      <c r="C59" s="485" t="s">
        <v>58</v>
      </c>
      <c r="D59" s="311">
        <v>0</v>
      </c>
      <c r="E59" s="424">
        <v>0</v>
      </c>
      <c r="F59" s="311"/>
      <c r="G59" s="312">
        <v>0</v>
      </c>
      <c r="H59" s="311"/>
      <c r="I59" s="312">
        <v>0</v>
      </c>
      <c r="J59" s="312">
        <v>0</v>
      </c>
      <c r="K59" s="311">
        <v>1120</v>
      </c>
      <c r="L59" s="425">
        <v>266560</v>
      </c>
      <c r="M59" s="426"/>
      <c r="N59" s="311">
        <v>8095</v>
      </c>
      <c r="O59" s="437">
        <v>477605</v>
      </c>
      <c r="P59" s="312"/>
      <c r="Q59" s="1376">
        <v>477605</v>
      </c>
      <c r="R59" s="1322">
        <v>345569.5</v>
      </c>
      <c r="S59" s="313">
        <v>744165</v>
      </c>
    </row>
    <row r="60" spans="1:19" ht="15" customHeight="1" x14ac:dyDescent="0.2">
      <c r="A60" s="310">
        <v>54</v>
      </c>
      <c r="B60" s="721">
        <v>54</v>
      </c>
      <c r="C60" s="485" t="s">
        <v>59</v>
      </c>
      <c r="D60" s="311">
        <v>0</v>
      </c>
      <c r="E60" s="424">
        <v>0</v>
      </c>
      <c r="F60" s="311"/>
      <c r="G60" s="312">
        <v>0</v>
      </c>
      <c r="H60" s="311"/>
      <c r="I60" s="312">
        <v>0</v>
      </c>
      <c r="J60" s="312">
        <v>0</v>
      </c>
      <c r="K60" s="311">
        <v>0</v>
      </c>
      <c r="L60" s="425">
        <v>25000</v>
      </c>
      <c r="M60" s="426"/>
      <c r="N60" s="311">
        <v>299</v>
      </c>
      <c r="O60" s="437">
        <v>17641</v>
      </c>
      <c r="P60" s="312"/>
      <c r="Q60" s="1376">
        <v>17641</v>
      </c>
      <c r="R60" s="1322"/>
      <c r="S60" s="313">
        <v>42641</v>
      </c>
    </row>
    <row r="61" spans="1:19" ht="15" customHeight="1" x14ac:dyDescent="0.2">
      <c r="A61" s="314">
        <v>55</v>
      </c>
      <c r="B61" s="722">
        <v>55</v>
      </c>
      <c r="C61" s="486" t="s">
        <v>60</v>
      </c>
      <c r="D61" s="315">
        <v>0</v>
      </c>
      <c r="E61" s="427">
        <v>0</v>
      </c>
      <c r="F61" s="315"/>
      <c r="G61" s="316">
        <v>0</v>
      </c>
      <c r="H61" s="315"/>
      <c r="I61" s="316">
        <v>0</v>
      </c>
      <c r="J61" s="316">
        <v>0</v>
      </c>
      <c r="K61" s="315">
        <v>1093</v>
      </c>
      <c r="L61" s="428">
        <v>260134</v>
      </c>
      <c r="M61" s="429"/>
      <c r="N61" s="315">
        <v>7217</v>
      </c>
      <c r="O61" s="438">
        <v>425803</v>
      </c>
      <c r="P61" s="316"/>
      <c r="Q61" s="1377">
        <v>425803</v>
      </c>
      <c r="R61" s="1323"/>
      <c r="S61" s="317">
        <v>685937</v>
      </c>
    </row>
    <row r="62" spans="1:19" ht="15" customHeight="1" x14ac:dyDescent="0.2">
      <c r="A62" s="309">
        <v>56</v>
      </c>
      <c r="B62" s="720">
        <v>56</v>
      </c>
      <c r="C62" s="484" t="s">
        <v>61</v>
      </c>
      <c r="D62" s="1367">
        <v>0</v>
      </c>
      <c r="E62" s="1368">
        <v>0</v>
      </c>
      <c r="F62" s="1367"/>
      <c r="G62" s="1369">
        <v>0</v>
      </c>
      <c r="H62" s="1367"/>
      <c r="I62" s="1369">
        <v>0</v>
      </c>
      <c r="J62" s="1369">
        <v>0</v>
      </c>
      <c r="K62" s="1367">
        <v>154</v>
      </c>
      <c r="L62" s="1370">
        <v>36652</v>
      </c>
      <c r="M62" s="1371"/>
      <c r="N62" s="1367">
        <v>918</v>
      </c>
      <c r="O62" s="1372">
        <v>54162</v>
      </c>
      <c r="P62" s="1369"/>
      <c r="Q62" s="1373">
        <v>54162</v>
      </c>
      <c r="R62" s="1374"/>
      <c r="S62" s="1375">
        <v>90814</v>
      </c>
    </row>
    <row r="63" spans="1:19" ht="15" customHeight="1" x14ac:dyDescent="0.2">
      <c r="A63" s="310">
        <v>57</v>
      </c>
      <c r="B63" s="721">
        <v>57</v>
      </c>
      <c r="C63" s="485" t="s">
        <v>62</v>
      </c>
      <c r="D63" s="311">
        <v>0</v>
      </c>
      <c r="E63" s="424">
        <v>0</v>
      </c>
      <c r="F63" s="311"/>
      <c r="G63" s="312">
        <v>0</v>
      </c>
      <c r="H63" s="311"/>
      <c r="I63" s="312">
        <v>0</v>
      </c>
      <c r="J63" s="312">
        <v>0</v>
      </c>
      <c r="K63" s="311">
        <v>595</v>
      </c>
      <c r="L63" s="425">
        <v>141610</v>
      </c>
      <c r="M63" s="426"/>
      <c r="N63" s="311">
        <v>3883</v>
      </c>
      <c r="O63" s="437">
        <v>229097</v>
      </c>
      <c r="P63" s="312"/>
      <c r="Q63" s="1376">
        <v>229097</v>
      </c>
      <c r="R63" s="1322"/>
      <c r="S63" s="313">
        <v>370707</v>
      </c>
    </row>
    <row r="64" spans="1:19" ht="15" customHeight="1" x14ac:dyDescent="0.2">
      <c r="A64" s="310">
        <v>58</v>
      </c>
      <c r="B64" s="721">
        <v>58</v>
      </c>
      <c r="C64" s="485" t="s">
        <v>63</v>
      </c>
      <c r="D64" s="311">
        <v>0</v>
      </c>
      <c r="E64" s="424">
        <v>0</v>
      </c>
      <c r="F64" s="311"/>
      <c r="G64" s="312">
        <v>0</v>
      </c>
      <c r="H64" s="311"/>
      <c r="I64" s="312">
        <v>0</v>
      </c>
      <c r="J64" s="312">
        <v>0</v>
      </c>
      <c r="K64" s="311">
        <v>596</v>
      </c>
      <c r="L64" s="425">
        <v>141848</v>
      </c>
      <c r="M64" s="426"/>
      <c r="N64" s="311">
        <v>3317</v>
      </c>
      <c r="O64" s="437">
        <v>195703</v>
      </c>
      <c r="P64" s="312"/>
      <c r="Q64" s="1376">
        <v>195703</v>
      </c>
      <c r="R64" s="1322"/>
      <c r="S64" s="313">
        <v>337551</v>
      </c>
    </row>
    <row r="65" spans="1:20" ht="15" customHeight="1" x14ac:dyDescent="0.2">
      <c r="A65" s="310">
        <v>59</v>
      </c>
      <c r="B65" s="721">
        <v>59</v>
      </c>
      <c r="C65" s="485" t="s">
        <v>64</v>
      </c>
      <c r="D65" s="311">
        <v>0</v>
      </c>
      <c r="E65" s="424">
        <v>0</v>
      </c>
      <c r="F65" s="311"/>
      <c r="G65" s="312">
        <v>0</v>
      </c>
      <c r="H65" s="311"/>
      <c r="I65" s="312">
        <v>0</v>
      </c>
      <c r="J65" s="312">
        <v>0</v>
      </c>
      <c r="K65" s="311">
        <v>437</v>
      </c>
      <c r="L65" s="425">
        <v>104006</v>
      </c>
      <c r="M65" s="426"/>
      <c r="N65" s="311">
        <v>2348</v>
      </c>
      <c r="O65" s="437">
        <v>138532</v>
      </c>
      <c r="P65" s="312"/>
      <c r="Q65" s="1376">
        <v>138532</v>
      </c>
      <c r="R65" s="1322"/>
      <c r="S65" s="313">
        <v>242538</v>
      </c>
    </row>
    <row r="66" spans="1:20" ht="15" customHeight="1" x14ac:dyDescent="0.2">
      <c r="A66" s="314">
        <v>60</v>
      </c>
      <c r="B66" s="722">
        <v>60</v>
      </c>
      <c r="C66" s="486" t="s">
        <v>65</v>
      </c>
      <c r="D66" s="315">
        <v>0</v>
      </c>
      <c r="E66" s="427">
        <v>0</v>
      </c>
      <c r="F66" s="315"/>
      <c r="G66" s="316">
        <v>0</v>
      </c>
      <c r="H66" s="315"/>
      <c r="I66" s="316">
        <v>0</v>
      </c>
      <c r="J66" s="316">
        <v>0</v>
      </c>
      <c r="K66" s="315">
        <v>318</v>
      </c>
      <c r="L66" s="428">
        <v>75684</v>
      </c>
      <c r="M66" s="429"/>
      <c r="N66" s="315">
        <v>2729</v>
      </c>
      <c r="O66" s="438">
        <v>161011</v>
      </c>
      <c r="P66" s="316"/>
      <c r="Q66" s="1377">
        <v>161011</v>
      </c>
      <c r="R66" s="1323"/>
      <c r="S66" s="317">
        <v>236695</v>
      </c>
    </row>
    <row r="67" spans="1:20" ht="15" customHeight="1" x14ac:dyDescent="0.2">
      <c r="A67" s="309">
        <v>61</v>
      </c>
      <c r="B67" s="720">
        <v>61</v>
      </c>
      <c r="C67" s="484" t="s">
        <v>66</v>
      </c>
      <c r="D67" s="1367">
        <v>0</v>
      </c>
      <c r="E67" s="1368">
        <v>0</v>
      </c>
      <c r="F67" s="1367"/>
      <c r="G67" s="1369">
        <v>0</v>
      </c>
      <c r="H67" s="1367"/>
      <c r="I67" s="1369">
        <v>0</v>
      </c>
      <c r="J67" s="1369">
        <v>0</v>
      </c>
      <c r="K67" s="1367">
        <v>219</v>
      </c>
      <c r="L67" s="1370">
        <v>52122</v>
      </c>
      <c r="M67" s="1371"/>
      <c r="N67" s="1367">
        <v>1503</v>
      </c>
      <c r="O67" s="1372">
        <v>88677</v>
      </c>
      <c r="P67" s="1369"/>
      <c r="Q67" s="1373">
        <v>88677</v>
      </c>
      <c r="R67" s="1374"/>
      <c r="S67" s="1375">
        <v>140799</v>
      </c>
    </row>
    <row r="68" spans="1:20" ht="15" customHeight="1" x14ac:dyDescent="0.2">
      <c r="A68" s="310">
        <v>62</v>
      </c>
      <c r="B68" s="721">
        <v>62</v>
      </c>
      <c r="C68" s="485" t="s">
        <v>67</v>
      </c>
      <c r="D68" s="311">
        <v>0</v>
      </c>
      <c r="E68" s="424">
        <v>0</v>
      </c>
      <c r="F68" s="311"/>
      <c r="G68" s="312">
        <v>0</v>
      </c>
      <c r="H68" s="311"/>
      <c r="I68" s="312">
        <v>0</v>
      </c>
      <c r="J68" s="312">
        <v>0</v>
      </c>
      <c r="K68" s="311">
        <v>220</v>
      </c>
      <c r="L68" s="425">
        <v>52360</v>
      </c>
      <c r="M68" s="426"/>
      <c r="N68" s="311">
        <v>875</v>
      </c>
      <c r="O68" s="437">
        <v>51625</v>
      </c>
      <c r="P68" s="312"/>
      <c r="Q68" s="1376">
        <v>51625</v>
      </c>
      <c r="R68" s="1322"/>
      <c r="S68" s="313">
        <v>103985</v>
      </c>
    </row>
    <row r="69" spans="1:20" ht="15" customHeight="1" x14ac:dyDescent="0.2">
      <c r="A69" s="310">
        <v>63</v>
      </c>
      <c r="B69" s="721">
        <v>63</v>
      </c>
      <c r="C69" s="485" t="s">
        <v>68</v>
      </c>
      <c r="D69" s="311">
        <v>0</v>
      </c>
      <c r="E69" s="424">
        <v>0</v>
      </c>
      <c r="F69" s="311"/>
      <c r="G69" s="312">
        <v>0</v>
      </c>
      <c r="H69" s="311"/>
      <c r="I69" s="312">
        <v>0</v>
      </c>
      <c r="J69" s="312">
        <v>0</v>
      </c>
      <c r="K69" s="311">
        <v>190</v>
      </c>
      <c r="L69" s="425">
        <v>45220</v>
      </c>
      <c r="M69" s="426"/>
      <c r="N69" s="311">
        <v>919</v>
      </c>
      <c r="O69" s="437">
        <v>54221</v>
      </c>
      <c r="P69" s="312"/>
      <c r="Q69" s="1376">
        <v>54221</v>
      </c>
      <c r="R69" s="1322"/>
      <c r="S69" s="313">
        <v>99441</v>
      </c>
    </row>
    <row r="70" spans="1:20" ht="15" customHeight="1" x14ac:dyDescent="0.2">
      <c r="A70" s="310">
        <v>64</v>
      </c>
      <c r="B70" s="721">
        <v>64</v>
      </c>
      <c r="C70" s="485" t="s">
        <v>69</v>
      </c>
      <c r="D70" s="311">
        <v>0</v>
      </c>
      <c r="E70" s="424">
        <v>0</v>
      </c>
      <c r="F70" s="311"/>
      <c r="G70" s="312">
        <v>0</v>
      </c>
      <c r="H70" s="311"/>
      <c r="I70" s="312">
        <v>0</v>
      </c>
      <c r="J70" s="312">
        <v>0</v>
      </c>
      <c r="K70" s="311">
        <v>219</v>
      </c>
      <c r="L70" s="425">
        <v>52122</v>
      </c>
      <c r="M70" s="426"/>
      <c r="N70" s="311">
        <v>1028</v>
      </c>
      <c r="O70" s="437">
        <v>60652</v>
      </c>
      <c r="P70" s="312"/>
      <c r="Q70" s="1376">
        <v>60652</v>
      </c>
      <c r="R70" s="1322"/>
      <c r="S70" s="313">
        <v>112774</v>
      </c>
    </row>
    <row r="71" spans="1:20" ht="15" customHeight="1" x14ac:dyDescent="0.2">
      <c r="A71" s="314">
        <v>65</v>
      </c>
      <c r="B71" s="722">
        <v>65</v>
      </c>
      <c r="C71" s="486" t="s">
        <v>70</v>
      </c>
      <c r="D71" s="315">
        <v>0</v>
      </c>
      <c r="E71" s="427">
        <v>0</v>
      </c>
      <c r="F71" s="315"/>
      <c r="G71" s="316">
        <v>0</v>
      </c>
      <c r="H71" s="315"/>
      <c r="I71" s="316">
        <v>0</v>
      </c>
      <c r="J71" s="316">
        <v>0</v>
      </c>
      <c r="K71" s="315">
        <v>111</v>
      </c>
      <c r="L71" s="428">
        <v>26418</v>
      </c>
      <c r="M71" s="429"/>
      <c r="N71" s="315">
        <v>3248</v>
      </c>
      <c r="O71" s="438">
        <v>191632</v>
      </c>
      <c r="P71" s="316"/>
      <c r="Q71" s="1377">
        <v>191632</v>
      </c>
      <c r="R71" s="1323"/>
      <c r="S71" s="317">
        <v>218050</v>
      </c>
    </row>
    <row r="72" spans="1:20" ht="15" customHeight="1" x14ac:dyDescent="0.2">
      <c r="A72" s="309">
        <v>66</v>
      </c>
      <c r="B72" s="720">
        <v>66</v>
      </c>
      <c r="C72" s="484" t="s">
        <v>71</v>
      </c>
      <c r="D72" s="1367">
        <v>0</v>
      </c>
      <c r="E72" s="1379">
        <v>0</v>
      </c>
      <c r="F72" s="1367"/>
      <c r="G72" s="1369">
        <v>0</v>
      </c>
      <c r="H72" s="1367"/>
      <c r="I72" s="1369">
        <v>0</v>
      </c>
      <c r="J72" s="1369">
        <v>0</v>
      </c>
      <c r="K72" s="1367">
        <v>17</v>
      </c>
      <c r="L72" s="1370">
        <v>25000</v>
      </c>
      <c r="M72" s="1371"/>
      <c r="N72" s="1367">
        <v>629</v>
      </c>
      <c r="O72" s="1372">
        <v>37111</v>
      </c>
      <c r="P72" s="1369"/>
      <c r="Q72" s="1373">
        <v>37111</v>
      </c>
      <c r="R72" s="1374"/>
      <c r="S72" s="1375">
        <v>62111</v>
      </c>
    </row>
    <row r="73" spans="1:20" ht="15" customHeight="1" x14ac:dyDescent="0.2">
      <c r="A73" s="318">
        <v>67</v>
      </c>
      <c r="B73" s="318">
        <v>67</v>
      </c>
      <c r="C73" s="487" t="s">
        <v>4</v>
      </c>
      <c r="D73" s="319">
        <v>0</v>
      </c>
      <c r="E73" s="430">
        <v>0</v>
      </c>
      <c r="F73" s="319"/>
      <c r="G73" s="320">
        <v>0</v>
      </c>
      <c r="H73" s="319"/>
      <c r="I73" s="320">
        <v>0</v>
      </c>
      <c r="J73" s="320">
        <v>0</v>
      </c>
      <c r="K73" s="319">
        <v>128</v>
      </c>
      <c r="L73" s="431">
        <v>30464</v>
      </c>
      <c r="M73" s="432"/>
      <c r="N73" s="319">
        <v>2356</v>
      </c>
      <c r="O73" s="439">
        <v>139004</v>
      </c>
      <c r="P73" s="320"/>
      <c r="Q73" s="1380">
        <v>139004</v>
      </c>
      <c r="R73" s="1324"/>
      <c r="S73" s="321">
        <v>169468</v>
      </c>
    </row>
    <row r="74" spans="1:20" ht="15" customHeight="1" x14ac:dyDescent="0.2">
      <c r="A74" s="322">
        <v>68</v>
      </c>
      <c r="B74" s="723">
        <v>68</v>
      </c>
      <c r="C74" s="485" t="s">
        <v>3</v>
      </c>
      <c r="D74" s="311">
        <v>0</v>
      </c>
      <c r="E74" s="433">
        <v>0</v>
      </c>
      <c r="F74" s="311"/>
      <c r="G74" s="312">
        <v>0</v>
      </c>
      <c r="H74" s="311"/>
      <c r="I74" s="312">
        <v>0</v>
      </c>
      <c r="J74" s="312">
        <v>0</v>
      </c>
      <c r="K74" s="311">
        <v>196</v>
      </c>
      <c r="L74" s="425">
        <v>46648</v>
      </c>
      <c r="M74" s="426"/>
      <c r="N74" s="311">
        <v>783</v>
      </c>
      <c r="O74" s="437">
        <v>46197</v>
      </c>
      <c r="P74" s="312"/>
      <c r="Q74" s="1376">
        <v>46197</v>
      </c>
      <c r="R74" s="1322"/>
      <c r="S74" s="313">
        <v>92845</v>
      </c>
    </row>
    <row r="75" spans="1:20" ht="15" customHeight="1" x14ac:dyDescent="0.2">
      <c r="A75" s="323">
        <v>69</v>
      </c>
      <c r="B75" s="724">
        <v>69</v>
      </c>
      <c r="C75" s="486" t="s">
        <v>93</v>
      </c>
      <c r="D75" s="315">
        <v>0</v>
      </c>
      <c r="E75" s="434">
        <v>0</v>
      </c>
      <c r="F75" s="315"/>
      <c r="G75" s="316">
        <v>0</v>
      </c>
      <c r="H75" s="315"/>
      <c r="I75" s="316">
        <v>0</v>
      </c>
      <c r="J75" s="316">
        <v>0</v>
      </c>
      <c r="K75" s="315">
        <v>302</v>
      </c>
      <c r="L75" s="428">
        <v>71876</v>
      </c>
      <c r="M75" s="429"/>
      <c r="N75" s="315">
        <v>2033</v>
      </c>
      <c r="O75" s="438">
        <v>119947</v>
      </c>
      <c r="P75" s="316"/>
      <c r="Q75" s="1377">
        <v>119947</v>
      </c>
      <c r="R75" s="1323"/>
      <c r="S75" s="317">
        <v>191823</v>
      </c>
    </row>
    <row r="76" spans="1:20" s="435" customFormat="1" ht="15" customHeight="1" thickBot="1" x14ac:dyDescent="0.25">
      <c r="A76" s="491"/>
      <c r="B76" s="725"/>
      <c r="C76" s="408" t="s">
        <v>281</v>
      </c>
      <c r="D76" s="409">
        <v>213</v>
      </c>
      <c r="E76" s="410">
        <v>4473000</v>
      </c>
      <c r="F76" s="409">
        <v>61</v>
      </c>
      <c r="G76" s="413">
        <v>366000</v>
      </c>
      <c r="H76" s="409">
        <v>0</v>
      </c>
      <c r="I76" s="413">
        <v>0</v>
      </c>
      <c r="J76" s="413">
        <v>366000</v>
      </c>
      <c r="K76" s="409">
        <v>35968</v>
      </c>
      <c r="L76" s="411">
        <v>8722602</v>
      </c>
      <c r="M76" s="412">
        <v>0</v>
      </c>
      <c r="N76" s="409">
        <v>272225</v>
      </c>
      <c r="O76" s="436">
        <v>16061275</v>
      </c>
      <c r="P76" s="413">
        <v>0</v>
      </c>
      <c r="Q76" s="1381">
        <v>16061275</v>
      </c>
      <c r="R76" s="1325">
        <v>7338191</v>
      </c>
      <c r="S76" s="414">
        <v>29622877</v>
      </c>
      <c r="T76"/>
    </row>
    <row r="77" spans="1:20" s="226" customFormat="1" ht="7.35" customHeight="1" thickTop="1" x14ac:dyDescent="0.2">
      <c r="A77" s="324"/>
      <c r="B77" s="726"/>
      <c r="C77" s="415"/>
      <c r="D77" s="489"/>
      <c r="E77" s="417"/>
      <c r="F77" s="489"/>
      <c r="G77" s="418"/>
      <c r="H77" s="416"/>
      <c r="I77" s="418"/>
      <c r="J77" s="418"/>
      <c r="K77" s="489"/>
      <c r="L77" s="417"/>
      <c r="M77" s="417"/>
      <c r="N77" s="489"/>
      <c r="O77" s="417"/>
      <c r="P77" s="418"/>
      <c r="Q77" s="1382"/>
      <c r="R77" s="421"/>
      <c r="S77" s="417"/>
      <c r="T77"/>
    </row>
    <row r="78" spans="1:20" s="226" customFormat="1" ht="15" customHeight="1" x14ac:dyDescent="0.2">
      <c r="A78" s="309">
        <v>318001</v>
      </c>
      <c r="B78" s="720">
        <v>318001</v>
      </c>
      <c r="C78" s="484" t="s">
        <v>276</v>
      </c>
      <c r="D78" s="1367">
        <v>0</v>
      </c>
      <c r="E78" s="1368">
        <v>0</v>
      </c>
      <c r="F78" s="1367"/>
      <c r="G78" s="1369">
        <v>0</v>
      </c>
      <c r="H78" s="1367"/>
      <c r="I78" s="1369">
        <v>0</v>
      </c>
      <c r="J78" s="1369">
        <v>0</v>
      </c>
      <c r="K78" s="1367">
        <v>20</v>
      </c>
      <c r="L78" s="1370">
        <v>10000</v>
      </c>
      <c r="M78" s="1371"/>
      <c r="N78" s="1367">
        <v>699</v>
      </c>
      <c r="O78" s="1372">
        <v>41241</v>
      </c>
      <c r="P78" s="1369"/>
      <c r="Q78" s="1373">
        <v>41241</v>
      </c>
      <c r="R78" s="1374"/>
      <c r="S78" s="1375">
        <v>51241</v>
      </c>
      <c r="T78"/>
    </row>
    <row r="79" spans="1:20" s="226" customFormat="1" ht="15" customHeight="1" x14ac:dyDescent="0.2">
      <c r="A79" s="310">
        <v>319001</v>
      </c>
      <c r="B79" s="721">
        <v>319001</v>
      </c>
      <c r="C79" s="485" t="s">
        <v>277</v>
      </c>
      <c r="D79" s="311">
        <v>0</v>
      </c>
      <c r="E79" s="424">
        <v>0</v>
      </c>
      <c r="F79" s="311"/>
      <c r="G79" s="312">
        <v>0</v>
      </c>
      <c r="H79" s="311"/>
      <c r="I79" s="312">
        <v>0</v>
      </c>
      <c r="J79" s="312">
        <v>0</v>
      </c>
      <c r="K79" s="311">
        <v>0</v>
      </c>
      <c r="L79" s="425">
        <v>10000</v>
      </c>
      <c r="M79" s="426"/>
      <c r="N79" s="311">
        <v>465</v>
      </c>
      <c r="O79" s="437">
        <v>27435</v>
      </c>
      <c r="P79" s="312"/>
      <c r="Q79" s="1376">
        <v>27435</v>
      </c>
      <c r="R79" s="1322"/>
      <c r="S79" s="313">
        <v>37435</v>
      </c>
      <c r="T79"/>
    </row>
    <row r="80" spans="1:20" ht="15" customHeight="1" x14ac:dyDescent="0.2">
      <c r="A80" s="310">
        <v>302006</v>
      </c>
      <c r="B80" s="721">
        <v>302006</v>
      </c>
      <c r="C80" s="485" t="s">
        <v>438</v>
      </c>
      <c r="D80" s="311">
        <v>0</v>
      </c>
      <c r="E80" s="424">
        <v>0</v>
      </c>
      <c r="F80" s="311"/>
      <c r="G80" s="312">
        <v>0</v>
      </c>
      <c r="H80" s="311"/>
      <c r="I80" s="312">
        <v>0</v>
      </c>
      <c r="J80" s="312">
        <v>0</v>
      </c>
      <c r="K80" s="311">
        <v>0</v>
      </c>
      <c r="L80" s="425">
        <v>10000</v>
      </c>
      <c r="M80" s="426"/>
      <c r="N80" s="311">
        <v>304</v>
      </c>
      <c r="O80" s="437">
        <v>17936</v>
      </c>
      <c r="P80" s="312"/>
      <c r="Q80" s="1376">
        <v>17936</v>
      </c>
      <c r="R80" s="1322"/>
      <c r="S80" s="313">
        <v>27936</v>
      </c>
    </row>
    <row r="81" spans="1:20" ht="15" customHeight="1" x14ac:dyDescent="0.2">
      <c r="A81" s="310">
        <v>334001</v>
      </c>
      <c r="B81" s="721">
        <v>334001</v>
      </c>
      <c r="C81" s="485" t="s">
        <v>434</v>
      </c>
      <c r="D81" s="311">
        <v>0</v>
      </c>
      <c r="E81" s="424">
        <v>0</v>
      </c>
      <c r="F81" s="311"/>
      <c r="G81" s="312">
        <v>0</v>
      </c>
      <c r="H81" s="311"/>
      <c r="I81" s="312">
        <v>0</v>
      </c>
      <c r="J81" s="312">
        <v>0</v>
      </c>
      <c r="K81" s="311">
        <v>0</v>
      </c>
      <c r="L81" s="425">
        <v>10000</v>
      </c>
      <c r="M81" s="426"/>
      <c r="N81" s="311">
        <v>236</v>
      </c>
      <c r="O81" s="437">
        <v>13924</v>
      </c>
      <c r="P81" s="312"/>
      <c r="Q81" s="1376">
        <v>13924</v>
      </c>
      <c r="R81" s="1322"/>
      <c r="S81" s="313">
        <v>23924</v>
      </c>
    </row>
    <row r="82" spans="1:20" ht="15" customHeight="1" x14ac:dyDescent="0.2">
      <c r="A82" s="310" t="s">
        <v>1982</v>
      </c>
      <c r="B82" s="721"/>
      <c r="C82" s="485" t="s">
        <v>1042</v>
      </c>
      <c r="D82" s="311">
        <v>0</v>
      </c>
      <c r="E82" s="424">
        <v>0</v>
      </c>
      <c r="F82" s="311"/>
      <c r="G82" s="312">
        <v>0</v>
      </c>
      <c r="H82" s="311"/>
      <c r="I82" s="312">
        <v>0</v>
      </c>
      <c r="J82" s="312">
        <v>0</v>
      </c>
      <c r="K82" s="311">
        <v>6</v>
      </c>
      <c r="L82" s="425">
        <v>10000</v>
      </c>
      <c r="M82" s="426"/>
      <c r="N82" s="311">
        <v>116</v>
      </c>
      <c r="O82" s="437">
        <v>6844</v>
      </c>
      <c r="P82" s="312"/>
      <c r="Q82" s="1376">
        <v>6844</v>
      </c>
      <c r="R82" s="1322"/>
      <c r="S82" s="313">
        <v>16844</v>
      </c>
    </row>
    <row r="83" spans="1:20" s="435" customFormat="1" ht="15" customHeight="1" x14ac:dyDescent="0.2">
      <c r="A83" s="314" t="s">
        <v>355</v>
      </c>
      <c r="B83" s="722" t="s">
        <v>355</v>
      </c>
      <c r="C83" s="486" t="s">
        <v>151</v>
      </c>
      <c r="D83" s="315">
        <v>0</v>
      </c>
      <c r="E83" s="427">
        <v>0</v>
      </c>
      <c r="F83" s="315"/>
      <c r="G83" s="316">
        <v>0</v>
      </c>
      <c r="H83" s="315"/>
      <c r="I83" s="316">
        <v>0</v>
      </c>
      <c r="J83" s="316">
        <v>0</v>
      </c>
      <c r="K83" s="315">
        <v>32</v>
      </c>
      <c r="L83" s="428">
        <v>10000</v>
      </c>
      <c r="M83" s="429"/>
      <c r="N83" s="315">
        <v>235</v>
      </c>
      <c r="O83" s="438">
        <v>13865</v>
      </c>
      <c r="P83" s="316"/>
      <c r="Q83" s="1377">
        <v>13865</v>
      </c>
      <c r="R83" s="1323"/>
      <c r="S83" s="317">
        <v>23865</v>
      </c>
      <c r="T83"/>
    </row>
    <row r="84" spans="1:20" s="435" customFormat="1" ht="15" customHeight="1" thickBot="1" x14ac:dyDescent="0.25">
      <c r="A84" s="491"/>
      <c r="B84" s="725"/>
      <c r="C84" s="408" t="s">
        <v>584</v>
      </c>
      <c r="D84" s="409">
        <v>0</v>
      </c>
      <c r="E84" s="410">
        <v>0</v>
      </c>
      <c r="F84" s="409">
        <v>0</v>
      </c>
      <c r="G84" s="413">
        <v>0</v>
      </c>
      <c r="H84" s="409">
        <v>0</v>
      </c>
      <c r="I84" s="413">
        <v>0</v>
      </c>
      <c r="J84" s="413">
        <v>0</v>
      </c>
      <c r="K84" s="409">
        <v>58</v>
      </c>
      <c r="L84" s="411">
        <v>60000</v>
      </c>
      <c r="M84" s="412">
        <v>0</v>
      </c>
      <c r="N84" s="409">
        <v>2055</v>
      </c>
      <c r="O84" s="436">
        <v>121245</v>
      </c>
      <c r="P84" s="413">
        <v>0</v>
      </c>
      <c r="Q84" s="1381">
        <v>121245</v>
      </c>
      <c r="R84" s="1325">
        <v>0</v>
      </c>
      <c r="S84" s="414">
        <v>181245</v>
      </c>
      <c r="T84"/>
    </row>
    <row r="85" spans="1:20" ht="7.35" customHeight="1" thickTop="1" x14ac:dyDescent="0.2">
      <c r="A85" s="325"/>
      <c r="B85" s="727"/>
      <c r="C85" s="419"/>
      <c r="D85" s="489"/>
      <c r="E85" s="418"/>
      <c r="F85" s="495"/>
      <c r="G85" s="418"/>
      <c r="H85" s="423"/>
      <c r="I85" s="418"/>
      <c r="J85" s="418"/>
      <c r="K85" s="495"/>
      <c r="L85" s="418"/>
      <c r="M85" s="418"/>
      <c r="N85" s="489"/>
      <c r="O85" s="417"/>
      <c r="P85" s="418"/>
      <c r="Q85" s="1382"/>
      <c r="R85" s="421"/>
      <c r="S85" s="417"/>
    </row>
    <row r="86" spans="1:20" ht="15" customHeight="1" x14ac:dyDescent="0.2">
      <c r="A86" s="309">
        <v>321001</v>
      </c>
      <c r="B86" s="720">
        <v>321001</v>
      </c>
      <c r="C86" s="484" t="s">
        <v>439</v>
      </c>
      <c r="D86" s="1367">
        <v>0</v>
      </c>
      <c r="E86" s="1368">
        <v>0</v>
      </c>
      <c r="F86" s="1367"/>
      <c r="G86" s="1369">
        <v>0</v>
      </c>
      <c r="H86" s="1367"/>
      <c r="I86" s="1369">
        <v>0</v>
      </c>
      <c r="J86" s="1369">
        <v>0</v>
      </c>
      <c r="K86" s="1367" t="s">
        <v>594</v>
      </c>
      <c r="L86" s="1370">
        <v>0</v>
      </c>
      <c r="M86" s="1371"/>
      <c r="N86" s="1367">
        <v>0</v>
      </c>
      <c r="O86" s="1372">
        <v>0</v>
      </c>
      <c r="P86" s="1369"/>
      <c r="Q86" s="1373">
        <v>0</v>
      </c>
      <c r="R86" s="1374"/>
      <c r="S86" s="1375">
        <v>0</v>
      </c>
    </row>
    <row r="87" spans="1:20" ht="15" customHeight="1" x14ac:dyDescent="0.2">
      <c r="A87" s="310">
        <v>329001</v>
      </c>
      <c r="B87" s="721">
        <v>329001</v>
      </c>
      <c r="C87" s="485" t="s">
        <v>440</v>
      </c>
      <c r="D87" s="311">
        <v>0</v>
      </c>
      <c r="E87" s="424">
        <v>0</v>
      </c>
      <c r="F87" s="311"/>
      <c r="G87" s="312">
        <v>0</v>
      </c>
      <c r="H87" s="311"/>
      <c r="I87" s="312">
        <v>0</v>
      </c>
      <c r="J87" s="312">
        <v>0</v>
      </c>
      <c r="K87" s="311" t="s">
        <v>594</v>
      </c>
      <c r="L87" s="425">
        <v>0</v>
      </c>
      <c r="M87" s="426"/>
      <c r="N87" s="311">
        <v>67</v>
      </c>
      <c r="O87" s="437">
        <v>3953</v>
      </c>
      <c r="P87" s="312"/>
      <c r="Q87" s="1376">
        <v>3953</v>
      </c>
      <c r="R87" s="1322"/>
      <c r="S87" s="313">
        <v>3953</v>
      </c>
    </row>
    <row r="88" spans="1:20" ht="15" customHeight="1" x14ac:dyDescent="0.2">
      <c r="A88" s="310">
        <v>331001</v>
      </c>
      <c r="B88" s="721">
        <v>331001</v>
      </c>
      <c r="C88" s="485" t="s">
        <v>441</v>
      </c>
      <c r="D88" s="311">
        <v>21</v>
      </c>
      <c r="E88" s="424">
        <v>441000</v>
      </c>
      <c r="F88" s="311">
        <v>3</v>
      </c>
      <c r="G88" s="312">
        <v>18000</v>
      </c>
      <c r="H88" s="311"/>
      <c r="I88" s="312">
        <v>0</v>
      </c>
      <c r="J88" s="312">
        <v>18000</v>
      </c>
      <c r="K88" s="311" t="s">
        <v>594</v>
      </c>
      <c r="L88" s="425">
        <v>0</v>
      </c>
      <c r="M88" s="426"/>
      <c r="N88" s="311">
        <v>136</v>
      </c>
      <c r="O88" s="437">
        <v>8024</v>
      </c>
      <c r="P88" s="312"/>
      <c r="Q88" s="1376">
        <v>8024</v>
      </c>
      <c r="R88" s="1322"/>
      <c r="S88" s="313">
        <v>467024</v>
      </c>
    </row>
    <row r="89" spans="1:20" ht="15" customHeight="1" x14ac:dyDescent="0.2">
      <c r="A89" s="310">
        <v>333001</v>
      </c>
      <c r="B89" s="721">
        <v>333001</v>
      </c>
      <c r="C89" s="485" t="s">
        <v>433</v>
      </c>
      <c r="D89" s="311">
        <v>0</v>
      </c>
      <c r="E89" s="424">
        <v>0</v>
      </c>
      <c r="F89" s="311"/>
      <c r="G89" s="312">
        <v>0</v>
      </c>
      <c r="H89" s="311"/>
      <c r="I89" s="312">
        <v>0</v>
      </c>
      <c r="J89" s="312">
        <v>0</v>
      </c>
      <c r="K89" s="311" t="s">
        <v>594</v>
      </c>
      <c r="L89" s="425">
        <v>0</v>
      </c>
      <c r="M89" s="426"/>
      <c r="N89" s="311">
        <v>339</v>
      </c>
      <c r="O89" s="437">
        <v>20001</v>
      </c>
      <c r="P89" s="312"/>
      <c r="Q89" s="1376">
        <v>20001</v>
      </c>
      <c r="R89" s="1322"/>
      <c r="S89" s="313">
        <v>20001</v>
      </c>
    </row>
    <row r="90" spans="1:20" ht="15" customHeight="1" x14ac:dyDescent="0.2">
      <c r="A90" s="314">
        <v>336001</v>
      </c>
      <c r="B90" s="722">
        <v>336001</v>
      </c>
      <c r="C90" s="486" t="s">
        <v>435</v>
      </c>
      <c r="D90" s="315">
        <v>0</v>
      </c>
      <c r="E90" s="427">
        <v>0</v>
      </c>
      <c r="F90" s="315"/>
      <c r="G90" s="316">
        <v>0</v>
      </c>
      <c r="H90" s="315"/>
      <c r="I90" s="316">
        <v>0</v>
      </c>
      <c r="J90" s="316">
        <v>0</v>
      </c>
      <c r="K90" s="315">
        <v>78</v>
      </c>
      <c r="L90" s="428">
        <v>18564</v>
      </c>
      <c r="M90" s="429"/>
      <c r="N90" s="315">
        <v>368</v>
      </c>
      <c r="O90" s="438">
        <v>21712</v>
      </c>
      <c r="P90" s="316"/>
      <c r="Q90" s="1377">
        <v>21712</v>
      </c>
      <c r="R90" s="1323"/>
      <c r="S90" s="317">
        <v>40276</v>
      </c>
    </row>
    <row r="91" spans="1:20" ht="15" customHeight="1" x14ac:dyDescent="0.2">
      <c r="A91" s="310">
        <v>337001</v>
      </c>
      <c r="B91" s="721">
        <v>337001</v>
      </c>
      <c r="C91" s="485" t="s">
        <v>442</v>
      </c>
      <c r="D91" s="311">
        <v>0</v>
      </c>
      <c r="E91" s="433">
        <v>0</v>
      </c>
      <c r="F91" s="311"/>
      <c r="G91" s="312">
        <v>0</v>
      </c>
      <c r="H91" s="311"/>
      <c r="I91" s="312">
        <v>0</v>
      </c>
      <c r="J91" s="312">
        <v>0</v>
      </c>
      <c r="K91" s="311" t="s">
        <v>594</v>
      </c>
      <c r="L91" s="425">
        <v>0</v>
      </c>
      <c r="M91" s="426"/>
      <c r="N91" s="311">
        <v>217</v>
      </c>
      <c r="O91" s="437">
        <v>12803</v>
      </c>
      <c r="P91" s="312"/>
      <c r="Q91" s="1376">
        <v>12803</v>
      </c>
      <c r="R91" s="1322"/>
      <c r="S91" s="313">
        <v>12803</v>
      </c>
    </row>
    <row r="92" spans="1:20" ht="15" customHeight="1" x14ac:dyDescent="0.2">
      <c r="A92" s="314">
        <v>340001</v>
      </c>
      <c r="B92" s="722">
        <v>340001</v>
      </c>
      <c r="C92" s="486" t="s">
        <v>436</v>
      </c>
      <c r="D92" s="315">
        <v>0</v>
      </c>
      <c r="E92" s="434">
        <v>0</v>
      </c>
      <c r="F92" s="315"/>
      <c r="G92" s="316">
        <v>0</v>
      </c>
      <c r="H92" s="315"/>
      <c r="I92" s="316">
        <v>0</v>
      </c>
      <c r="J92" s="316">
        <v>0</v>
      </c>
      <c r="K92" s="315" t="s">
        <v>594</v>
      </c>
      <c r="L92" s="428">
        <v>0</v>
      </c>
      <c r="M92" s="429"/>
      <c r="N92" s="315">
        <v>31</v>
      </c>
      <c r="O92" s="438">
        <v>1829</v>
      </c>
      <c r="P92" s="316"/>
      <c r="Q92" s="1377">
        <v>1829</v>
      </c>
      <c r="R92" s="1323"/>
      <c r="S92" s="317">
        <v>1829</v>
      </c>
    </row>
    <row r="93" spans="1:20" s="435" customFormat="1" ht="15" customHeight="1" thickBot="1" x14ac:dyDescent="0.25">
      <c r="A93" s="491"/>
      <c r="B93" s="725"/>
      <c r="C93" s="408" t="s">
        <v>278</v>
      </c>
      <c r="D93" s="409">
        <v>21</v>
      </c>
      <c r="E93" s="410">
        <v>441000</v>
      </c>
      <c r="F93" s="409">
        <v>3</v>
      </c>
      <c r="G93" s="413">
        <v>18000</v>
      </c>
      <c r="H93" s="409">
        <v>0</v>
      </c>
      <c r="I93" s="413">
        <v>0</v>
      </c>
      <c r="J93" s="413">
        <v>18000</v>
      </c>
      <c r="K93" s="409">
        <v>78</v>
      </c>
      <c r="L93" s="411">
        <v>18564</v>
      </c>
      <c r="M93" s="412">
        <v>0</v>
      </c>
      <c r="N93" s="409">
        <v>1158</v>
      </c>
      <c r="O93" s="436">
        <v>68322</v>
      </c>
      <c r="P93" s="413">
        <v>0</v>
      </c>
      <c r="Q93" s="1381">
        <v>68322</v>
      </c>
      <c r="R93" s="1325">
        <v>0</v>
      </c>
      <c r="S93" s="414">
        <v>545886</v>
      </c>
      <c r="T93"/>
    </row>
    <row r="94" spans="1:20" ht="7.35" customHeight="1" thickTop="1" x14ac:dyDescent="0.2">
      <c r="A94" s="325"/>
      <c r="B94" s="727"/>
      <c r="C94" s="419"/>
      <c r="D94" s="489"/>
      <c r="E94" s="418"/>
      <c r="F94" s="495"/>
      <c r="G94" s="418"/>
      <c r="H94" s="423"/>
      <c r="I94" s="418"/>
      <c r="J94" s="418"/>
      <c r="K94" s="495"/>
      <c r="L94" s="418"/>
      <c r="M94" s="418"/>
      <c r="N94" s="489"/>
      <c r="O94" s="417"/>
      <c r="P94" s="418"/>
      <c r="Q94" s="1382"/>
      <c r="R94" s="421"/>
      <c r="S94" s="417"/>
    </row>
    <row r="95" spans="1:20" ht="15" customHeight="1" x14ac:dyDescent="0.2">
      <c r="A95" s="309">
        <v>341001</v>
      </c>
      <c r="B95" s="720">
        <v>341001</v>
      </c>
      <c r="C95" s="484" t="s">
        <v>287</v>
      </c>
      <c r="D95" s="1367">
        <v>0</v>
      </c>
      <c r="E95" s="1368">
        <v>0</v>
      </c>
      <c r="F95" s="1367"/>
      <c r="G95" s="1369">
        <v>0</v>
      </c>
      <c r="H95" s="1367"/>
      <c r="I95" s="1369">
        <v>0</v>
      </c>
      <c r="J95" s="1369">
        <v>0</v>
      </c>
      <c r="K95" s="1367">
        <v>61</v>
      </c>
      <c r="L95" s="1370">
        <v>14518</v>
      </c>
      <c r="M95" s="1371"/>
      <c r="N95" s="1367">
        <v>393</v>
      </c>
      <c r="O95" s="1372">
        <v>23187</v>
      </c>
      <c r="P95" s="1369"/>
      <c r="Q95" s="1373">
        <v>23187</v>
      </c>
      <c r="R95" s="1374"/>
      <c r="S95" s="1375">
        <v>37705</v>
      </c>
    </row>
    <row r="96" spans="1:20" ht="15" customHeight="1" x14ac:dyDescent="0.2">
      <c r="A96" s="310">
        <v>343001</v>
      </c>
      <c r="B96" s="721">
        <v>343001</v>
      </c>
      <c r="C96" s="485" t="s">
        <v>540</v>
      </c>
      <c r="D96" s="311">
        <v>0</v>
      </c>
      <c r="E96" s="424">
        <v>0</v>
      </c>
      <c r="F96" s="311"/>
      <c r="G96" s="312">
        <v>0</v>
      </c>
      <c r="H96" s="311"/>
      <c r="I96" s="312">
        <v>0</v>
      </c>
      <c r="J96" s="312">
        <v>0</v>
      </c>
      <c r="K96" s="311">
        <v>85</v>
      </c>
      <c r="L96" s="425">
        <v>20230</v>
      </c>
      <c r="M96" s="426"/>
      <c r="N96" s="311">
        <v>497</v>
      </c>
      <c r="O96" s="437">
        <v>29323</v>
      </c>
      <c r="P96" s="312"/>
      <c r="Q96" s="1376">
        <v>29323</v>
      </c>
      <c r="R96" s="1322"/>
      <c r="S96" s="313">
        <v>49553</v>
      </c>
    </row>
    <row r="97" spans="1:19" ht="15" customHeight="1" x14ac:dyDescent="0.2">
      <c r="A97" s="310">
        <v>344001</v>
      </c>
      <c r="B97" s="721">
        <v>344001</v>
      </c>
      <c r="C97" s="485" t="s">
        <v>288</v>
      </c>
      <c r="D97" s="311">
        <v>0</v>
      </c>
      <c r="E97" s="424">
        <v>0</v>
      </c>
      <c r="F97" s="311"/>
      <c r="G97" s="312">
        <v>0</v>
      </c>
      <c r="H97" s="311"/>
      <c r="I97" s="312">
        <v>0</v>
      </c>
      <c r="J97" s="312">
        <v>0</v>
      </c>
      <c r="K97" s="311">
        <v>0</v>
      </c>
      <c r="L97" s="425">
        <v>10000</v>
      </c>
      <c r="M97" s="426"/>
      <c r="N97" s="311">
        <v>569</v>
      </c>
      <c r="O97" s="437">
        <v>33571</v>
      </c>
      <c r="P97" s="312"/>
      <c r="Q97" s="1376">
        <v>33571</v>
      </c>
      <c r="R97" s="1322"/>
      <c r="S97" s="313">
        <v>43571</v>
      </c>
    </row>
    <row r="98" spans="1:19" ht="15" customHeight="1" x14ac:dyDescent="0.2">
      <c r="A98" s="310">
        <v>345001</v>
      </c>
      <c r="B98" s="721">
        <v>345001</v>
      </c>
      <c r="C98" s="485" t="s">
        <v>972</v>
      </c>
      <c r="D98" s="311">
        <v>0</v>
      </c>
      <c r="E98" s="424">
        <v>0</v>
      </c>
      <c r="F98" s="311"/>
      <c r="G98" s="312">
        <v>0</v>
      </c>
      <c r="H98" s="311"/>
      <c r="I98" s="312">
        <v>0</v>
      </c>
      <c r="J98" s="312">
        <v>0</v>
      </c>
      <c r="K98" s="311">
        <v>98</v>
      </c>
      <c r="L98" s="425">
        <v>23324</v>
      </c>
      <c r="M98" s="426"/>
      <c r="N98" s="311">
        <v>1517</v>
      </c>
      <c r="O98" s="437">
        <v>89503</v>
      </c>
      <c r="P98" s="312"/>
      <c r="Q98" s="1376">
        <v>89503</v>
      </c>
      <c r="R98" s="1322"/>
      <c r="S98" s="313">
        <v>112827</v>
      </c>
    </row>
    <row r="99" spans="1:19" ht="15" customHeight="1" x14ac:dyDescent="0.2">
      <c r="A99" s="314">
        <v>346001</v>
      </c>
      <c r="B99" s="722">
        <v>346001</v>
      </c>
      <c r="C99" s="486" t="s">
        <v>289</v>
      </c>
      <c r="D99" s="315">
        <v>0</v>
      </c>
      <c r="E99" s="427">
        <v>0</v>
      </c>
      <c r="F99" s="315"/>
      <c r="G99" s="316">
        <v>0</v>
      </c>
      <c r="H99" s="315"/>
      <c r="I99" s="316">
        <v>0</v>
      </c>
      <c r="J99" s="316">
        <v>0</v>
      </c>
      <c r="K99" s="315" t="s">
        <v>594</v>
      </c>
      <c r="L99" s="428">
        <v>0</v>
      </c>
      <c r="M99" s="429"/>
      <c r="N99" s="315">
        <v>186</v>
      </c>
      <c r="O99" s="438">
        <v>10974</v>
      </c>
      <c r="P99" s="316"/>
      <c r="Q99" s="1377">
        <v>10974</v>
      </c>
      <c r="R99" s="1323"/>
      <c r="S99" s="317">
        <v>10974</v>
      </c>
    </row>
    <row r="100" spans="1:19" ht="15" customHeight="1" x14ac:dyDescent="0.2">
      <c r="A100" s="309">
        <v>347001</v>
      </c>
      <c r="B100" s="720">
        <v>347001</v>
      </c>
      <c r="C100" s="484" t="s">
        <v>290</v>
      </c>
      <c r="D100" s="1367">
        <v>33</v>
      </c>
      <c r="E100" s="1368">
        <v>693000</v>
      </c>
      <c r="F100" s="1367">
        <v>6</v>
      </c>
      <c r="G100" s="1369">
        <v>36000</v>
      </c>
      <c r="H100" s="1367"/>
      <c r="I100" s="1369">
        <v>0</v>
      </c>
      <c r="J100" s="1369">
        <v>36000</v>
      </c>
      <c r="K100" s="1367" t="s">
        <v>594</v>
      </c>
      <c r="L100" s="1370">
        <v>0</v>
      </c>
      <c r="M100" s="1371"/>
      <c r="N100" s="1367">
        <v>0</v>
      </c>
      <c r="O100" s="1372">
        <v>0</v>
      </c>
      <c r="P100" s="1369"/>
      <c r="Q100" s="1373">
        <v>0</v>
      </c>
      <c r="R100" s="1374"/>
      <c r="S100" s="1375">
        <v>729000</v>
      </c>
    </row>
    <row r="101" spans="1:19" ht="15" customHeight="1" x14ac:dyDescent="0.2">
      <c r="A101" s="310">
        <v>348001</v>
      </c>
      <c r="B101" s="721">
        <v>348001</v>
      </c>
      <c r="C101" s="485" t="s">
        <v>694</v>
      </c>
      <c r="D101" s="311">
        <v>0</v>
      </c>
      <c r="E101" s="424">
        <v>0</v>
      </c>
      <c r="F101" s="311"/>
      <c r="G101" s="312">
        <v>0</v>
      </c>
      <c r="H101" s="311"/>
      <c r="I101" s="312">
        <v>0</v>
      </c>
      <c r="J101" s="312">
        <v>0</v>
      </c>
      <c r="K101" s="311">
        <v>0</v>
      </c>
      <c r="L101" s="425">
        <v>10000</v>
      </c>
      <c r="M101" s="426"/>
      <c r="N101" s="311">
        <v>741</v>
      </c>
      <c r="O101" s="437">
        <v>43719</v>
      </c>
      <c r="P101" s="312"/>
      <c r="Q101" s="1376">
        <v>43719</v>
      </c>
      <c r="R101" s="1322"/>
      <c r="S101" s="313">
        <v>53719</v>
      </c>
    </row>
    <row r="102" spans="1:19" ht="15" customHeight="1" x14ac:dyDescent="0.2">
      <c r="A102" s="1343" t="s">
        <v>1291</v>
      </c>
      <c r="B102" s="1344" t="s">
        <v>1291</v>
      </c>
      <c r="C102" s="1345" t="s">
        <v>1047</v>
      </c>
      <c r="D102" s="311">
        <v>0</v>
      </c>
      <c r="E102" s="424">
        <v>0</v>
      </c>
      <c r="F102" s="311"/>
      <c r="G102" s="312">
        <v>0</v>
      </c>
      <c r="H102" s="311"/>
      <c r="I102" s="312">
        <v>0</v>
      </c>
      <c r="J102" s="312">
        <v>0</v>
      </c>
      <c r="K102" s="311" t="s">
        <v>594</v>
      </c>
      <c r="L102" s="425">
        <v>0</v>
      </c>
      <c r="M102" s="426"/>
      <c r="N102" s="311"/>
      <c r="O102" s="437">
        <v>0</v>
      </c>
      <c r="P102" s="312"/>
      <c r="Q102" s="1376">
        <v>0</v>
      </c>
      <c r="R102" s="1322"/>
      <c r="S102" s="313">
        <v>0</v>
      </c>
    </row>
    <row r="103" spans="1:19" ht="15" customHeight="1" x14ac:dyDescent="0.2">
      <c r="A103" s="310" t="s">
        <v>742</v>
      </c>
      <c r="B103" s="721" t="s">
        <v>356</v>
      </c>
      <c r="C103" s="485" t="s">
        <v>283</v>
      </c>
      <c r="D103" s="311">
        <v>0</v>
      </c>
      <c r="E103" s="424">
        <v>0</v>
      </c>
      <c r="F103" s="311"/>
      <c r="G103" s="312">
        <v>0</v>
      </c>
      <c r="H103" s="311"/>
      <c r="I103" s="312">
        <v>0</v>
      </c>
      <c r="J103" s="312">
        <v>0</v>
      </c>
      <c r="K103" s="311">
        <v>79</v>
      </c>
      <c r="L103" s="425">
        <v>18802</v>
      </c>
      <c r="M103" s="426"/>
      <c r="N103" s="311">
        <v>297</v>
      </c>
      <c r="O103" s="437">
        <v>17523</v>
      </c>
      <c r="P103" s="312"/>
      <c r="Q103" s="1376">
        <v>17523</v>
      </c>
      <c r="R103" s="1322"/>
      <c r="S103" s="313">
        <v>36325</v>
      </c>
    </row>
    <row r="104" spans="1:19" ht="15" customHeight="1" x14ac:dyDescent="0.2">
      <c r="A104" s="314" t="s">
        <v>743</v>
      </c>
      <c r="B104" s="722" t="s">
        <v>376</v>
      </c>
      <c r="C104" s="486" t="s">
        <v>294</v>
      </c>
      <c r="D104" s="315">
        <v>0</v>
      </c>
      <c r="E104" s="427">
        <v>0</v>
      </c>
      <c r="F104" s="315"/>
      <c r="G104" s="316">
        <v>0</v>
      </c>
      <c r="H104" s="315"/>
      <c r="I104" s="316">
        <v>0</v>
      </c>
      <c r="J104" s="316">
        <v>0</v>
      </c>
      <c r="K104" s="315" t="s">
        <v>594</v>
      </c>
      <c r="L104" s="428">
        <v>0</v>
      </c>
      <c r="M104" s="429"/>
      <c r="N104" s="315">
        <v>56</v>
      </c>
      <c r="O104" s="438">
        <v>3304</v>
      </c>
      <c r="P104" s="316"/>
      <c r="Q104" s="1377">
        <v>3304</v>
      </c>
      <c r="R104" s="1323"/>
      <c r="S104" s="317">
        <v>3304</v>
      </c>
    </row>
    <row r="105" spans="1:19" ht="15" customHeight="1" x14ac:dyDescent="0.2">
      <c r="A105" s="1340" t="s">
        <v>1293</v>
      </c>
      <c r="B105" s="1341" t="s">
        <v>1293</v>
      </c>
      <c r="C105" s="1342" t="s">
        <v>1899</v>
      </c>
      <c r="D105" s="1367">
        <v>0</v>
      </c>
      <c r="E105" s="1368">
        <v>0</v>
      </c>
      <c r="F105" s="1367"/>
      <c r="G105" s="1369">
        <v>0</v>
      </c>
      <c r="H105" s="1367"/>
      <c r="I105" s="1369">
        <v>0</v>
      </c>
      <c r="J105" s="1369">
        <v>0</v>
      </c>
      <c r="K105" s="1367">
        <v>0</v>
      </c>
      <c r="L105" s="1370">
        <v>10000</v>
      </c>
      <c r="M105" s="1371"/>
      <c r="N105" s="1367"/>
      <c r="O105" s="1372">
        <v>0</v>
      </c>
      <c r="P105" s="1369"/>
      <c r="Q105" s="1373">
        <v>0</v>
      </c>
      <c r="R105" s="1374"/>
      <c r="S105" s="1375">
        <v>10000</v>
      </c>
    </row>
    <row r="106" spans="1:19" ht="15" customHeight="1" x14ac:dyDescent="0.2">
      <c r="A106" s="310" t="s">
        <v>744</v>
      </c>
      <c r="B106" s="721" t="s">
        <v>357</v>
      </c>
      <c r="C106" s="485" t="s">
        <v>279</v>
      </c>
      <c r="D106" s="311">
        <v>0</v>
      </c>
      <c r="E106" s="424">
        <v>0</v>
      </c>
      <c r="F106" s="311"/>
      <c r="G106" s="312">
        <v>0</v>
      </c>
      <c r="H106" s="311"/>
      <c r="I106" s="312">
        <v>0</v>
      </c>
      <c r="J106" s="312">
        <v>0</v>
      </c>
      <c r="K106" s="311">
        <v>1</v>
      </c>
      <c r="L106" s="425">
        <v>10000</v>
      </c>
      <c r="M106" s="426"/>
      <c r="N106" s="311">
        <v>80</v>
      </c>
      <c r="O106" s="437">
        <v>4720</v>
      </c>
      <c r="P106" s="312"/>
      <c r="Q106" s="1376">
        <v>4720</v>
      </c>
      <c r="R106" s="1322"/>
      <c r="S106" s="313">
        <v>14720</v>
      </c>
    </row>
    <row r="107" spans="1:19" ht="15" customHeight="1" x14ac:dyDescent="0.2">
      <c r="A107" s="310" t="s">
        <v>745</v>
      </c>
      <c r="B107" s="721" t="s">
        <v>385</v>
      </c>
      <c r="C107" s="485" t="s">
        <v>453</v>
      </c>
      <c r="D107" s="311">
        <v>0</v>
      </c>
      <c r="E107" s="424">
        <v>0</v>
      </c>
      <c r="F107" s="311"/>
      <c r="G107" s="312">
        <v>0</v>
      </c>
      <c r="H107" s="311"/>
      <c r="I107" s="312">
        <v>0</v>
      </c>
      <c r="J107" s="312">
        <v>0</v>
      </c>
      <c r="K107" s="311" t="s">
        <v>594</v>
      </c>
      <c r="L107" s="425">
        <v>0</v>
      </c>
      <c r="M107" s="426"/>
      <c r="N107" s="311">
        <v>37</v>
      </c>
      <c r="O107" s="437">
        <v>2183</v>
      </c>
      <c r="P107" s="312"/>
      <c r="Q107" s="1376">
        <v>2183</v>
      </c>
      <c r="R107" s="1322"/>
      <c r="S107" s="313">
        <v>2183</v>
      </c>
    </row>
    <row r="108" spans="1:19" ht="15" customHeight="1" x14ac:dyDescent="0.2">
      <c r="A108" s="310" t="s">
        <v>867</v>
      </c>
      <c r="B108" s="721" t="s">
        <v>867</v>
      </c>
      <c r="C108" s="485" t="s">
        <v>877</v>
      </c>
      <c r="D108" s="311">
        <v>0</v>
      </c>
      <c r="E108" s="424">
        <v>0</v>
      </c>
      <c r="F108" s="311"/>
      <c r="G108" s="312">
        <v>0</v>
      </c>
      <c r="H108" s="311"/>
      <c r="I108" s="312">
        <v>0</v>
      </c>
      <c r="J108" s="312">
        <v>0</v>
      </c>
      <c r="K108" s="311">
        <v>7</v>
      </c>
      <c r="L108" s="425">
        <v>10000</v>
      </c>
      <c r="M108" s="426"/>
      <c r="N108" s="311">
        <v>207</v>
      </c>
      <c r="O108" s="437">
        <v>12213</v>
      </c>
      <c r="P108" s="312"/>
      <c r="Q108" s="1376">
        <v>12213</v>
      </c>
      <c r="R108" s="1322"/>
      <c r="S108" s="313">
        <v>22213</v>
      </c>
    </row>
    <row r="109" spans="1:19" ht="15" customHeight="1" x14ac:dyDescent="0.2">
      <c r="A109" s="314" t="s">
        <v>868</v>
      </c>
      <c r="B109" s="722" t="s">
        <v>868</v>
      </c>
      <c r="C109" s="486" t="s">
        <v>880</v>
      </c>
      <c r="D109" s="315">
        <v>0</v>
      </c>
      <c r="E109" s="427">
        <v>0</v>
      </c>
      <c r="F109" s="315"/>
      <c r="G109" s="316">
        <v>0</v>
      </c>
      <c r="H109" s="315"/>
      <c r="I109" s="316">
        <v>0</v>
      </c>
      <c r="J109" s="316">
        <v>0</v>
      </c>
      <c r="K109" s="315" t="s">
        <v>594</v>
      </c>
      <c r="L109" s="428">
        <v>0</v>
      </c>
      <c r="M109" s="429"/>
      <c r="N109" s="315">
        <v>0</v>
      </c>
      <c r="O109" s="438">
        <v>0</v>
      </c>
      <c r="P109" s="316"/>
      <c r="Q109" s="1377">
        <v>0</v>
      </c>
      <c r="R109" s="1323"/>
      <c r="S109" s="317">
        <v>0</v>
      </c>
    </row>
    <row r="110" spans="1:19" ht="15" customHeight="1" x14ac:dyDescent="0.2">
      <c r="A110" s="309" t="s">
        <v>869</v>
      </c>
      <c r="B110" s="720" t="s">
        <v>869</v>
      </c>
      <c r="C110" s="484" t="s">
        <v>878</v>
      </c>
      <c r="D110" s="1367">
        <v>0</v>
      </c>
      <c r="E110" s="1368">
        <v>0</v>
      </c>
      <c r="F110" s="1367"/>
      <c r="G110" s="1369">
        <v>0</v>
      </c>
      <c r="H110" s="1367"/>
      <c r="I110" s="1369">
        <v>0</v>
      </c>
      <c r="J110" s="1369">
        <v>0</v>
      </c>
      <c r="K110" s="1367" t="s">
        <v>594</v>
      </c>
      <c r="L110" s="1370">
        <v>0</v>
      </c>
      <c r="M110" s="1371"/>
      <c r="N110" s="1367">
        <v>0</v>
      </c>
      <c r="O110" s="1372">
        <v>0</v>
      </c>
      <c r="P110" s="1369"/>
      <c r="Q110" s="1373">
        <v>0</v>
      </c>
      <c r="R110" s="1374"/>
      <c r="S110" s="1375">
        <v>0</v>
      </c>
    </row>
    <row r="111" spans="1:19" ht="15" customHeight="1" x14ac:dyDescent="0.2">
      <c r="A111" s="310" t="s">
        <v>870</v>
      </c>
      <c r="B111" s="721" t="s">
        <v>870</v>
      </c>
      <c r="C111" s="485" t="s">
        <v>879</v>
      </c>
      <c r="D111" s="311">
        <v>0</v>
      </c>
      <c r="E111" s="424">
        <v>0</v>
      </c>
      <c r="F111" s="311"/>
      <c r="G111" s="312">
        <v>0</v>
      </c>
      <c r="H111" s="311"/>
      <c r="I111" s="312">
        <v>0</v>
      </c>
      <c r="J111" s="312">
        <v>0</v>
      </c>
      <c r="K111" s="311" t="s">
        <v>594</v>
      </c>
      <c r="L111" s="425">
        <v>0</v>
      </c>
      <c r="M111" s="426"/>
      <c r="N111" s="311">
        <v>0</v>
      </c>
      <c r="O111" s="437">
        <v>0</v>
      </c>
      <c r="P111" s="312"/>
      <c r="Q111" s="1376">
        <v>0</v>
      </c>
      <c r="R111" s="1322"/>
      <c r="S111" s="313">
        <v>0</v>
      </c>
    </row>
    <row r="112" spans="1:19" ht="15" customHeight="1" x14ac:dyDescent="0.2">
      <c r="A112" s="310" t="s">
        <v>945</v>
      </c>
      <c r="B112" s="721" t="s">
        <v>945</v>
      </c>
      <c r="C112" s="485" t="s">
        <v>946</v>
      </c>
      <c r="D112" s="311">
        <v>0</v>
      </c>
      <c r="E112" s="424">
        <v>0</v>
      </c>
      <c r="F112" s="311"/>
      <c r="G112" s="312">
        <v>0</v>
      </c>
      <c r="H112" s="311"/>
      <c r="I112" s="312">
        <v>0</v>
      </c>
      <c r="J112" s="312">
        <v>0</v>
      </c>
      <c r="K112" s="311" t="s">
        <v>594</v>
      </c>
      <c r="L112" s="425">
        <v>0</v>
      </c>
      <c r="M112" s="426"/>
      <c r="N112" s="311">
        <v>13</v>
      </c>
      <c r="O112" s="437">
        <v>767</v>
      </c>
      <c r="P112" s="312"/>
      <c r="Q112" s="1376">
        <v>767</v>
      </c>
      <c r="R112" s="1322"/>
      <c r="S112" s="313">
        <v>767</v>
      </c>
    </row>
    <row r="113" spans="1:19" ht="15" customHeight="1" x14ac:dyDescent="0.2">
      <c r="A113" s="310" t="s">
        <v>1295</v>
      </c>
      <c r="B113" s="721" t="s">
        <v>358</v>
      </c>
      <c r="C113" s="485" t="s">
        <v>1983</v>
      </c>
      <c r="D113" s="311">
        <v>0</v>
      </c>
      <c r="E113" s="424">
        <v>0</v>
      </c>
      <c r="F113" s="311">
        <v>0</v>
      </c>
      <c r="G113" s="312">
        <v>0</v>
      </c>
      <c r="H113" s="311">
        <v>0</v>
      </c>
      <c r="I113" s="312">
        <v>0</v>
      </c>
      <c r="J113" s="312">
        <v>0</v>
      </c>
      <c r="K113" s="311">
        <v>0</v>
      </c>
      <c r="L113" s="425">
        <v>0</v>
      </c>
      <c r="M113" s="426"/>
      <c r="N113" s="311">
        <v>117</v>
      </c>
      <c r="O113" s="437">
        <v>6903</v>
      </c>
      <c r="P113" s="312"/>
      <c r="Q113" s="1376">
        <v>6903</v>
      </c>
      <c r="R113" s="1322"/>
      <c r="S113" s="313">
        <v>6903</v>
      </c>
    </row>
    <row r="114" spans="1:19" ht="15" customHeight="1" x14ac:dyDescent="0.2">
      <c r="A114" s="314" t="s">
        <v>747</v>
      </c>
      <c r="B114" s="722" t="s">
        <v>377</v>
      </c>
      <c r="C114" s="486" t="s">
        <v>346</v>
      </c>
      <c r="D114" s="315">
        <v>0</v>
      </c>
      <c r="E114" s="427">
        <v>0</v>
      </c>
      <c r="F114" s="315"/>
      <c r="G114" s="316">
        <v>0</v>
      </c>
      <c r="H114" s="315"/>
      <c r="I114" s="316">
        <v>0</v>
      </c>
      <c r="J114" s="316">
        <v>0</v>
      </c>
      <c r="K114" s="315" t="s">
        <v>594</v>
      </c>
      <c r="L114" s="428">
        <v>0</v>
      </c>
      <c r="M114" s="429"/>
      <c r="N114" s="315">
        <v>46</v>
      </c>
      <c r="O114" s="438">
        <v>2714</v>
      </c>
      <c r="P114" s="316"/>
      <c r="Q114" s="1377">
        <v>2714</v>
      </c>
      <c r="R114" s="1323"/>
      <c r="S114" s="317">
        <v>2714</v>
      </c>
    </row>
    <row r="115" spans="1:19" ht="15" customHeight="1" x14ac:dyDescent="0.2">
      <c r="A115" s="309" t="s">
        <v>748</v>
      </c>
      <c r="B115" s="720" t="s">
        <v>359</v>
      </c>
      <c r="C115" s="484" t="s">
        <v>284</v>
      </c>
      <c r="D115" s="1367">
        <v>0</v>
      </c>
      <c r="E115" s="1368">
        <v>0</v>
      </c>
      <c r="F115" s="1367"/>
      <c r="G115" s="1369">
        <v>0</v>
      </c>
      <c r="H115" s="1367"/>
      <c r="I115" s="1369">
        <v>0</v>
      </c>
      <c r="J115" s="1369">
        <v>0</v>
      </c>
      <c r="K115" s="1367">
        <v>4</v>
      </c>
      <c r="L115" s="1370">
        <v>10000</v>
      </c>
      <c r="M115" s="1371"/>
      <c r="N115" s="1367">
        <v>218</v>
      </c>
      <c r="O115" s="1372">
        <v>12862</v>
      </c>
      <c r="P115" s="1369"/>
      <c r="Q115" s="1373">
        <v>12862</v>
      </c>
      <c r="R115" s="1374"/>
      <c r="S115" s="1375">
        <v>22862</v>
      </c>
    </row>
    <row r="116" spans="1:19" ht="15" customHeight="1" x14ac:dyDescent="0.2">
      <c r="A116" s="310" t="s">
        <v>749</v>
      </c>
      <c r="B116" s="721">
        <v>328002</v>
      </c>
      <c r="C116" s="485" t="s">
        <v>295</v>
      </c>
      <c r="D116" s="311">
        <v>0</v>
      </c>
      <c r="E116" s="424">
        <v>0</v>
      </c>
      <c r="F116" s="311"/>
      <c r="G116" s="312">
        <v>0</v>
      </c>
      <c r="H116" s="311"/>
      <c r="I116" s="312">
        <v>0</v>
      </c>
      <c r="J116" s="312">
        <v>0</v>
      </c>
      <c r="K116" s="311">
        <v>0</v>
      </c>
      <c r="L116" s="425">
        <v>10000</v>
      </c>
      <c r="M116" s="426"/>
      <c r="N116" s="311">
        <v>370</v>
      </c>
      <c r="O116" s="437">
        <v>21830</v>
      </c>
      <c r="P116" s="312"/>
      <c r="Q116" s="1376">
        <v>21830</v>
      </c>
      <c r="R116" s="1322"/>
      <c r="S116" s="313">
        <v>31830</v>
      </c>
    </row>
    <row r="117" spans="1:19" ht="15" customHeight="1" x14ac:dyDescent="0.2">
      <c r="A117" s="310" t="s">
        <v>750</v>
      </c>
      <c r="B117" s="721" t="s">
        <v>378</v>
      </c>
      <c r="C117" s="485" t="s">
        <v>296</v>
      </c>
      <c r="D117" s="311">
        <v>0</v>
      </c>
      <c r="E117" s="424">
        <v>0</v>
      </c>
      <c r="F117" s="311"/>
      <c r="G117" s="312">
        <v>0</v>
      </c>
      <c r="H117" s="311"/>
      <c r="I117" s="312">
        <v>0</v>
      </c>
      <c r="J117" s="312">
        <v>0</v>
      </c>
      <c r="K117" s="311">
        <v>0</v>
      </c>
      <c r="L117" s="425">
        <v>10000</v>
      </c>
      <c r="M117" s="426"/>
      <c r="N117" s="311">
        <v>76</v>
      </c>
      <c r="O117" s="437">
        <v>4484</v>
      </c>
      <c r="P117" s="312"/>
      <c r="Q117" s="1376">
        <v>4484</v>
      </c>
      <c r="R117" s="1322"/>
      <c r="S117" s="313">
        <v>14484</v>
      </c>
    </row>
    <row r="118" spans="1:19" ht="15" customHeight="1" x14ac:dyDescent="0.2">
      <c r="A118" s="310" t="s">
        <v>752</v>
      </c>
      <c r="B118" s="721" t="s">
        <v>379</v>
      </c>
      <c r="C118" s="485" t="s">
        <v>297</v>
      </c>
      <c r="D118" s="311">
        <v>0</v>
      </c>
      <c r="E118" s="424">
        <v>0</v>
      </c>
      <c r="F118" s="311"/>
      <c r="G118" s="312">
        <v>0</v>
      </c>
      <c r="H118" s="311"/>
      <c r="I118" s="312">
        <v>0</v>
      </c>
      <c r="J118" s="312">
        <v>0</v>
      </c>
      <c r="K118" s="311" t="s">
        <v>594</v>
      </c>
      <c r="L118" s="425">
        <v>0</v>
      </c>
      <c r="M118" s="426"/>
      <c r="N118" s="311">
        <v>188</v>
      </c>
      <c r="O118" s="437">
        <v>11092</v>
      </c>
      <c r="P118" s="312"/>
      <c r="Q118" s="1376">
        <v>11092</v>
      </c>
      <c r="R118" s="1322"/>
      <c r="S118" s="313">
        <v>11092</v>
      </c>
    </row>
    <row r="119" spans="1:19" ht="15" customHeight="1" x14ac:dyDescent="0.2">
      <c r="A119" s="314" t="s">
        <v>753</v>
      </c>
      <c r="B119" s="722" t="s">
        <v>361</v>
      </c>
      <c r="C119" s="486" t="s">
        <v>282</v>
      </c>
      <c r="D119" s="315">
        <v>0</v>
      </c>
      <c r="E119" s="427">
        <v>0</v>
      </c>
      <c r="F119" s="315"/>
      <c r="G119" s="316">
        <v>0</v>
      </c>
      <c r="H119" s="315"/>
      <c r="I119" s="316">
        <v>0</v>
      </c>
      <c r="J119" s="316">
        <v>0</v>
      </c>
      <c r="K119" s="315" t="s">
        <v>594</v>
      </c>
      <c r="L119" s="428">
        <v>0</v>
      </c>
      <c r="M119" s="429"/>
      <c r="N119" s="315">
        <v>0</v>
      </c>
      <c r="O119" s="438">
        <v>0</v>
      </c>
      <c r="P119" s="316"/>
      <c r="Q119" s="1377">
        <v>0</v>
      </c>
      <c r="R119" s="1323"/>
      <c r="S119" s="317">
        <v>0</v>
      </c>
    </row>
    <row r="120" spans="1:19" ht="15" customHeight="1" x14ac:dyDescent="0.2">
      <c r="A120" s="309" t="s">
        <v>754</v>
      </c>
      <c r="B120" s="720" t="s">
        <v>380</v>
      </c>
      <c r="C120" s="484" t="s">
        <v>298</v>
      </c>
      <c r="D120" s="1367">
        <v>0</v>
      </c>
      <c r="E120" s="1368">
        <v>0</v>
      </c>
      <c r="F120" s="1367"/>
      <c r="G120" s="1369">
        <v>0</v>
      </c>
      <c r="H120" s="1367"/>
      <c r="I120" s="1369">
        <v>0</v>
      </c>
      <c r="J120" s="1369">
        <v>0</v>
      </c>
      <c r="K120" s="1367" t="s">
        <v>594</v>
      </c>
      <c r="L120" s="1370">
        <v>0</v>
      </c>
      <c r="M120" s="1371"/>
      <c r="N120" s="1367">
        <v>148</v>
      </c>
      <c r="O120" s="1372">
        <v>8732</v>
      </c>
      <c r="P120" s="1369"/>
      <c r="Q120" s="1373">
        <v>8732</v>
      </c>
      <c r="R120" s="1374"/>
      <c r="S120" s="1375">
        <v>8732</v>
      </c>
    </row>
    <row r="121" spans="1:19" ht="15" customHeight="1" x14ac:dyDescent="0.2">
      <c r="A121" s="310" t="s">
        <v>755</v>
      </c>
      <c r="B121" s="721" t="s">
        <v>374</v>
      </c>
      <c r="C121" s="485" t="s">
        <v>292</v>
      </c>
      <c r="D121" s="311">
        <v>0</v>
      </c>
      <c r="E121" s="424">
        <v>0</v>
      </c>
      <c r="F121" s="311"/>
      <c r="G121" s="312">
        <v>0</v>
      </c>
      <c r="H121" s="311"/>
      <c r="I121" s="312">
        <v>0</v>
      </c>
      <c r="J121" s="312">
        <v>0</v>
      </c>
      <c r="K121" s="311" t="s">
        <v>594</v>
      </c>
      <c r="L121" s="425">
        <v>0</v>
      </c>
      <c r="M121" s="426"/>
      <c r="N121" s="311">
        <v>0</v>
      </c>
      <c r="O121" s="437">
        <v>0</v>
      </c>
      <c r="P121" s="312"/>
      <c r="Q121" s="1376">
        <v>0</v>
      </c>
      <c r="R121" s="1322"/>
      <c r="S121" s="313">
        <v>0</v>
      </c>
    </row>
    <row r="122" spans="1:19" ht="15" customHeight="1" x14ac:dyDescent="0.2">
      <c r="A122" s="310" t="s">
        <v>756</v>
      </c>
      <c r="B122" s="721" t="s">
        <v>375</v>
      </c>
      <c r="C122" s="485" t="s">
        <v>293</v>
      </c>
      <c r="D122" s="311">
        <v>0</v>
      </c>
      <c r="E122" s="424">
        <v>0</v>
      </c>
      <c r="F122" s="311"/>
      <c r="G122" s="312">
        <v>0</v>
      </c>
      <c r="H122" s="311"/>
      <c r="I122" s="312">
        <v>0</v>
      </c>
      <c r="J122" s="312">
        <v>0</v>
      </c>
      <c r="K122" s="311">
        <v>36</v>
      </c>
      <c r="L122" s="425">
        <v>10000</v>
      </c>
      <c r="M122" s="426"/>
      <c r="N122" s="311">
        <v>160</v>
      </c>
      <c r="O122" s="437">
        <v>9440</v>
      </c>
      <c r="P122" s="312"/>
      <c r="Q122" s="1376">
        <v>9440</v>
      </c>
      <c r="R122" s="1322"/>
      <c r="S122" s="313">
        <v>19440</v>
      </c>
    </row>
    <row r="123" spans="1:19" ht="15" customHeight="1" x14ac:dyDescent="0.2">
      <c r="A123" s="310" t="s">
        <v>757</v>
      </c>
      <c r="B123" s="721">
        <v>343002</v>
      </c>
      <c r="C123" s="485" t="s">
        <v>437</v>
      </c>
      <c r="D123" s="311">
        <v>0</v>
      </c>
      <c r="E123" s="424">
        <v>0</v>
      </c>
      <c r="F123" s="311"/>
      <c r="G123" s="312">
        <v>0</v>
      </c>
      <c r="H123" s="311"/>
      <c r="I123" s="312">
        <v>0</v>
      </c>
      <c r="J123" s="312">
        <v>0</v>
      </c>
      <c r="K123" s="311">
        <v>5</v>
      </c>
      <c r="L123" s="425">
        <v>10000</v>
      </c>
      <c r="M123" s="426"/>
      <c r="N123" s="311">
        <v>966</v>
      </c>
      <c r="O123" s="437">
        <v>56994</v>
      </c>
      <c r="P123" s="312"/>
      <c r="Q123" s="1376">
        <v>56994</v>
      </c>
      <c r="R123" s="1322"/>
      <c r="S123" s="313">
        <v>66994</v>
      </c>
    </row>
    <row r="124" spans="1:19" ht="15" customHeight="1" x14ac:dyDescent="0.2">
      <c r="A124" s="314" t="s">
        <v>758</v>
      </c>
      <c r="B124" s="722">
        <v>328001</v>
      </c>
      <c r="C124" s="486" t="s">
        <v>286</v>
      </c>
      <c r="D124" s="315">
        <v>0</v>
      </c>
      <c r="E124" s="427">
        <v>0</v>
      </c>
      <c r="F124" s="315"/>
      <c r="G124" s="316">
        <v>0</v>
      </c>
      <c r="H124" s="315"/>
      <c r="I124" s="316">
        <v>0</v>
      </c>
      <c r="J124" s="316">
        <v>0</v>
      </c>
      <c r="K124" s="315" t="s">
        <v>594</v>
      </c>
      <c r="L124" s="428">
        <v>0</v>
      </c>
      <c r="M124" s="429"/>
      <c r="N124" s="315">
        <v>151</v>
      </c>
      <c r="O124" s="438">
        <v>8909</v>
      </c>
      <c r="P124" s="316"/>
      <c r="Q124" s="1377">
        <v>8909</v>
      </c>
      <c r="R124" s="1323"/>
      <c r="S124" s="317">
        <v>8909</v>
      </c>
    </row>
    <row r="125" spans="1:19" ht="15" customHeight="1" x14ac:dyDescent="0.2">
      <c r="A125" s="310" t="s">
        <v>759</v>
      </c>
      <c r="B125" s="721">
        <v>349001</v>
      </c>
      <c r="C125" s="485" t="s">
        <v>291</v>
      </c>
      <c r="D125" s="311">
        <v>0</v>
      </c>
      <c r="E125" s="424">
        <v>0</v>
      </c>
      <c r="F125" s="311"/>
      <c r="G125" s="312">
        <v>0</v>
      </c>
      <c r="H125" s="311"/>
      <c r="I125" s="312">
        <v>0</v>
      </c>
      <c r="J125" s="312">
        <v>0</v>
      </c>
      <c r="K125" s="311">
        <v>176</v>
      </c>
      <c r="L125" s="425">
        <v>41888</v>
      </c>
      <c r="M125" s="426"/>
      <c r="N125" s="311">
        <v>223</v>
      </c>
      <c r="O125" s="437">
        <v>13157</v>
      </c>
      <c r="P125" s="312"/>
      <c r="Q125" s="1376">
        <v>13157</v>
      </c>
      <c r="R125" s="1322"/>
      <c r="S125" s="313">
        <v>55045</v>
      </c>
    </row>
    <row r="126" spans="1:19" ht="15" customHeight="1" x14ac:dyDescent="0.2">
      <c r="A126" s="310" t="s">
        <v>736</v>
      </c>
      <c r="B126" s="721" t="s">
        <v>736</v>
      </c>
      <c r="C126" s="485" t="s">
        <v>546</v>
      </c>
      <c r="D126" s="311">
        <v>0</v>
      </c>
      <c r="E126" s="424">
        <v>0</v>
      </c>
      <c r="F126" s="311"/>
      <c r="G126" s="312">
        <v>0</v>
      </c>
      <c r="H126" s="311"/>
      <c r="I126" s="312">
        <v>0</v>
      </c>
      <c r="J126" s="312">
        <v>0</v>
      </c>
      <c r="K126" s="311" t="s">
        <v>594</v>
      </c>
      <c r="L126" s="425">
        <v>0</v>
      </c>
      <c r="M126" s="426"/>
      <c r="N126" s="311">
        <v>0</v>
      </c>
      <c r="O126" s="437">
        <v>0</v>
      </c>
      <c r="P126" s="312"/>
      <c r="Q126" s="1376">
        <v>0</v>
      </c>
      <c r="R126" s="1322"/>
      <c r="S126" s="313">
        <v>0</v>
      </c>
    </row>
    <row r="127" spans="1:19" ht="15" customHeight="1" x14ac:dyDescent="0.2">
      <c r="A127" s="310" t="s">
        <v>572</v>
      </c>
      <c r="B127" s="721" t="s">
        <v>572</v>
      </c>
      <c r="C127" s="485" t="s">
        <v>553</v>
      </c>
      <c r="D127" s="311">
        <v>0</v>
      </c>
      <c r="E127" s="424">
        <v>0</v>
      </c>
      <c r="F127" s="311"/>
      <c r="G127" s="312">
        <v>0</v>
      </c>
      <c r="H127" s="311"/>
      <c r="I127" s="312">
        <v>0</v>
      </c>
      <c r="J127" s="312">
        <v>0</v>
      </c>
      <c r="K127" s="311" t="s">
        <v>594</v>
      </c>
      <c r="L127" s="425">
        <v>0</v>
      </c>
      <c r="M127" s="426"/>
      <c r="N127" s="311">
        <v>0</v>
      </c>
      <c r="O127" s="437">
        <v>0</v>
      </c>
      <c r="P127" s="312"/>
      <c r="Q127" s="1376">
        <v>0</v>
      </c>
      <c r="R127" s="1322"/>
      <c r="S127" s="313">
        <v>0</v>
      </c>
    </row>
    <row r="128" spans="1:19" ht="15" customHeight="1" x14ac:dyDescent="0.2">
      <c r="A128" s="1337" t="s">
        <v>1294</v>
      </c>
      <c r="B128" s="1338" t="s">
        <v>1294</v>
      </c>
      <c r="C128" s="1339" t="s">
        <v>1900</v>
      </c>
      <c r="D128" s="315">
        <v>0</v>
      </c>
      <c r="E128" s="427">
        <v>0</v>
      </c>
      <c r="F128" s="315"/>
      <c r="G128" s="316">
        <v>0</v>
      </c>
      <c r="H128" s="315"/>
      <c r="I128" s="316">
        <v>0</v>
      </c>
      <c r="J128" s="316">
        <v>0</v>
      </c>
      <c r="K128" s="315" t="s">
        <v>594</v>
      </c>
      <c r="L128" s="428">
        <v>0</v>
      </c>
      <c r="M128" s="429"/>
      <c r="N128" s="315">
        <v>0</v>
      </c>
      <c r="O128" s="438">
        <v>0</v>
      </c>
      <c r="P128" s="316"/>
      <c r="Q128" s="1377">
        <v>0</v>
      </c>
      <c r="R128" s="1323"/>
      <c r="S128" s="317">
        <v>0</v>
      </c>
    </row>
    <row r="129" spans="1:20" ht="15" customHeight="1" x14ac:dyDescent="0.2">
      <c r="A129" s="1337" t="s">
        <v>813</v>
      </c>
      <c r="B129" s="1338" t="s">
        <v>1295</v>
      </c>
      <c r="C129" s="1339" t="s">
        <v>542</v>
      </c>
      <c r="D129" s="315">
        <v>0</v>
      </c>
      <c r="E129" s="427">
        <v>0</v>
      </c>
      <c r="F129" s="315"/>
      <c r="G129" s="316">
        <v>0</v>
      </c>
      <c r="H129" s="315"/>
      <c r="I129" s="316">
        <v>0</v>
      </c>
      <c r="J129" s="316">
        <v>0</v>
      </c>
      <c r="K129" s="315" t="s">
        <v>594</v>
      </c>
      <c r="L129" s="428">
        <v>0</v>
      </c>
      <c r="M129" s="429"/>
      <c r="N129" s="315">
        <v>0</v>
      </c>
      <c r="O129" s="438">
        <v>0</v>
      </c>
      <c r="P129" s="316"/>
      <c r="Q129" s="1377">
        <v>0</v>
      </c>
      <c r="R129" s="1323"/>
      <c r="S129" s="317">
        <v>0</v>
      </c>
    </row>
    <row r="130" spans="1:20" ht="15" customHeight="1" thickBot="1" x14ac:dyDescent="0.25">
      <c r="A130" s="491"/>
      <c r="B130" s="725"/>
      <c r="C130" s="408" t="s">
        <v>443</v>
      </c>
      <c r="D130" s="409">
        <v>33</v>
      </c>
      <c r="E130" s="410">
        <v>693000</v>
      </c>
      <c r="F130" s="409">
        <v>6</v>
      </c>
      <c r="G130" s="413">
        <v>36000</v>
      </c>
      <c r="H130" s="409">
        <v>0</v>
      </c>
      <c r="I130" s="413">
        <v>0</v>
      </c>
      <c r="J130" s="413">
        <v>36000</v>
      </c>
      <c r="K130" s="409">
        <v>552</v>
      </c>
      <c r="L130" s="411">
        <v>218762</v>
      </c>
      <c r="M130" s="412">
        <v>0</v>
      </c>
      <c r="N130" s="409">
        <v>7256</v>
      </c>
      <c r="O130" s="436">
        <v>428104</v>
      </c>
      <c r="P130" s="413">
        <v>0</v>
      </c>
      <c r="Q130" s="1381">
        <v>428104</v>
      </c>
      <c r="R130" s="1325">
        <v>0</v>
      </c>
      <c r="S130" s="414">
        <v>1375866</v>
      </c>
    </row>
    <row r="131" spans="1:20" s="435" customFormat="1" ht="15" customHeight="1" thickTop="1" x14ac:dyDescent="0.2">
      <c r="A131" s="488"/>
      <c r="B131" s="726"/>
      <c r="C131" s="420"/>
      <c r="D131" s="489"/>
      <c r="E131" s="418"/>
      <c r="F131" s="495"/>
      <c r="G131" s="418"/>
      <c r="H131" s="423"/>
      <c r="I131" s="418"/>
      <c r="J131" s="418"/>
      <c r="K131" s="495"/>
      <c r="L131" s="418"/>
      <c r="M131" s="418"/>
      <c r="N131" s="489"/>
      <c r="O131" s="417"/>
      <c r="P131" s="418"/>
      <c r="Q131" s="1382"/>
      <c r="R131" s="421"/>
      <c r="S131" s="417"/>
      <c r="T131"/>
    </row>
    <row r="132" spans="1:20" x14ac:dyDescent="0.2">
      <c r="A132" s="1291">
        <v>36005</v>
      </c>
      <c r="B132" s="1292" t="s">
        <v>1984</v>
      </c>
      <c r="C132" s="1297" t="s">
        <v>1905</v>
      </c>
      <c r="D132" s="1367">
        <v>0</v>
      </c>
      <c r="E132" s="1368">
        <v>0</v>
      </c>
      <c r="F132" s="1367"/>
      <c r="G132" s="1369">
        <v>0</v>
      </c>
      <c r="H132" s="1367"/>
      <c r="I132" s="1369">
        <v>0</v>
      </c>
      <c r="J132" s="1369">
        <v>0</v>
      </c>
      <c r="K132" s="1367" t="s">
        <v>594</v>
      </c>
      <c r="L132" s="1370">
        <v>0</v>
      </c>
      <c r="M132" s="1371"/>
      <c r="N132" s="1367">
        <v>147</v>
      </c>
      <c r="O132" s="1372">
        <v>8673</v>
      </c>
      <c r="P132" s="1369"/>
      <c r="Q132" s="1373">
        <v>8673</v>
      </c>
      <c r="R132" s="1374"/>
      <c r="S132" s="1375">
        <v>8673</v>
      </c>
    </row>
    <row r="133" spans="1:20" ht="15" customHeight="1" x14ac:dyDescent="0.2">
      <c r="A133" s="1293">
        <v>36013</v>
      </c>
      <c r="B133" s="1294" t="s">
        <v>1985</v>
      </c>
      <c r="C133" s="1298" t="s">
        <v>1906</v>
      </c>
      <c r="D133" s="311">
        <v>0</v>
      </c>
      <c r="E133" s="424">
        <v>0</v>
      </c>
      <c r="F133" s="311"/>
      <c r="G133" s="312">
        <v>0</v>
      </c>
      <c r="H133" s="311"/>
      <c r="I133" s="312">
        <v>0</v>
      </c>
      <c r="J133" s="312">
        <v>0</v>
      </c>
      <c r="K133" s="311" t="s">
        <v>594</v>
      </c>
      <c r="L133" s="425">
        <v>0</v>
      </c>
      <c r="M133" s="426"/>
      <c r="N133" s="311">
        <v>0</v>
      </c>
      <c r="O133" s="437">
        <v>0</v>
      </c>
      <c r="P133" s="312"/>
      <c r="Q133" s="1376">
        <v>0</v>
      </c>
      <c r="R133" s="1322"/>
      <c r="S133" s="313">
        <v>0</v>
      </c>
    </row>
    <row r="134" spans="1:20" ht="15" customHeight="1" x14ac:dyDescent="0.2">
      <c r="A134" s="1293">
        <v>36043</v>
      </c>
      <c r="B134" s="1294" t="s">
        <v>1986</v>
      </c>
      <c r="C134" s="1298" t="s">
        <v>1907</v>
      </c>
      <c r="D134" s="311">
        <v>0</v>
      </c>
      <c r="E134" s="424">
        <v>0</v>
      </c>
      <c r="F134" s="311"/>
      <c r="G134" s="312">
        <v>0</v>
      </c>
      <c r="H134" s="311"/>
      <c r="I134" s="312">
        <v>0</v>
      </c>
      <c r="J134" s="312">
        <v>0</v>
      </c>
      <c r="K134" s="311">
        <v>20</v>
      </c>
      <c r="L134" s="425">
        <v>10000</v>
      </c>
      <c r="M134" s="426"/>
      <c r="N134" s="311">
        <v>932</v>
      </c>
      <c r="O134" s="437">
        <v>54988</v>
      </c>
      <c r="P134" s="312"/>
      <c r="Q134" s="1376">
        <v>54988</v>
      </c>
      <c r="R134" s="1322"/>
      <c r="S134" s="313">
        <v>64988</v>
      </c>
    </row>
    <row r="135" spans="1:20" ht="15" customHeight="1" x14ac:dyDescent="0.2">
      <c r="A135" s="1293">
        <v>36056</v>
      </c>
      <c r="B135" s="1294" t="s">
        <v>1987</v>
      </c>
      <c r="C135" s="1298" t="s">
        <v>1908</v>
      </c>
      <c r="D135" s="311">
        <v>0</v>
      </c>
      <c r="E135" s="424">
        <v>0</v>
      </c>
      <c r="F135" s="311"/>
      <c r="G135" s="312">
        <v>0</v>
      </c>
      <c r="H135" s="311"/>
      <c r="I135" s="312">
        <v>0</v>
      </c>
      <c r="J135" s="312">
        <v>0</v>
      </c>
      <c r="K135" s="311" t="s">
        <v>594</v>
      </c>
      <c r="L135" s="425">
        <v>0</v>
      </c>
      <c r="M135" s="426"/>
      <c r="N135" s="311">
        <v>160</v>
      </c>
      <c r="O135" s="437">
        <v>9440</v>
      </c>
      <c r="P135" s="312"/>
      <c r="Q135" s="1376">
        <v>9440</v>
      </c>
      <c r="R135" s="1322"/>
      <c r="S135" s="313">
        <v>9440</v>
      </c>
    </row>
    <row r="136" spans="1:20" ht="15" customHeight="1" x14ac:dyDescent="0.2">
      <c r="A136" s="1295">
        <v>36064</v>
      </c>
      <c r="B136" s="1296" t="s">
        <v>1988</v>
      </c>
      <c r="C136" s="1299" t="s">
        <v>1909</v>
      </c>
      <c r="D136" s="315">
        <v>0</v>
      </c>
      <c r="E136" s="427">
        <v>0</v>
      </c>
      <c r="F136" s="315"/>
      <c r="G136" s="316">
        <v>0</v>
      </c>
      <c r="H136" s="315"/>
      <c r="I136" s="316">
        <v>0</v>
      </c>
      <c r="J136" s="316">
        <v>0</v>
      </c>
      <c r="K136" s="315">
        <v>43</v>
      </c>
      <c r="L136" s="428">
        <v>10234</v>
      </c>
      <c r="M136" s="429"/>
      <c r="N136" s="315">
        <v>1094</v>
      </c>
      <c r="O136" s="438">
        <v>64546</v>
      </c>
      <c r="P136" s="316"/>
      <c r="Q136" s="1377">
        <v>64546</v>
      </c>
      <c r="R136" s="1323"/>
      <c r="S136" s="317">
        <v>74780</v>
      </c>
    </row>
    <row r="137" spans="1:20" ht="15" customHeight="1" x14ac:dyDescent="0.2">
      <c r="A137" s="1291">
        <v>36079</v>
      </c>
      <c r="B137" s="1292" t="s">
        <v>1989</v>
      </c>
      <c r="C137" s="1297" t="s">
        <v>1910</v>
      </c>
      <c r="D137" s="1367">
        <v>0</v>
      </c>
      <c r="E137" s="1368">
        <v>0</v>
      </c>
      <c r="F137" s="1367"/>
      <c r="G137" s="1369">
        <v>0</v>
      </c>
      <c r="H137" s="1367"/>
      <c r="I137" s="1369">
        <v>0</v>
      </c>
      <c r="J137" s="1369">
        <v>0</v>
      </c>
      <c r="K137" s="1367">
        <v>71</v>
      </c>
      <c r="L137" s="1370">
        <v>16898</v>
      </c>
      <c r="M137" s="1371"/>
      <c r="N137" s="1367">
        <v>908</v>
      </c>
      <c r="O137" s="1372">
        <v>53572</v>
      </c>
      <c r="P137" s="1369"/>
      <c r="Q137" s="1373">
        <v>53572</v>
      </c>
      <c r="R137" s="1374"/>
      <c r="S137" s="1375">
        <v>70470</v>
      </c>
    </row>
    <row r="138" spans="1:20" ht="15" customHeight="1" x14ac:dyDescent="0.2">
      <c r="A138" s="1293">
        <v>36096</v>
      </c>
      <c r="B138" s="1294" t="s">
        <v>1990</v>
      </c>
      <c r="C138" s="1298" t="s">
        <v>1911</v>
      </c>
      <c r="D138" s="311">
        <v>0</v>
      </c>
      <c r="E138" s="424">
        <v>0</v>
      </c>
      <c r="F138" s="311"/>
      <c r="G138" s="312">
        <v>0</v>
      </c>
      <c r="H138" s="311"/>
      <c r="I138" s="312">
        <v>0</v>
      </c>
      <c r="J138" s="312">
        <v>0</v>
      </c>
      <c r="K138" s="311" t="s">
        <v>594</v>
      </c>
      <c r="L138" s="425">
        <v>0</v>
      </c>
      <c r="M138" s="426"/>
      <c r="N138" s="311">
        <v>816</v>
      </c>
      <c r="O138" s="437">
        <v>48144</v>
      </c>
      <c r="P138" s="312"/>
      <c r="Q138" s="1376">
        <v>48144</v>
      </c>
      <c r="R138" s="1322"/>
      <c r="S138" s="313">
        <v>48144</v>
      </c>
    </row>
    <row r="139" spans="1:20" ht="15" customHeight="1" x14ac:dyDescent="0.2">
      <c r="A139" s="1293">
        <v>36149</v>
      </c>
      <c r="B139" s="1294" t="s">
        <v>1991</v>
      </c>
      <c r="C139" s="1298" t="s">
        <v>1912</v>
      </c>
      <c r="D139" s="311">
        <v>0</v>
      </c>
      <c r="E139" s="424">
        <v>0</v>
      </c>
      <c r="F139" s="311"/>
      <c r="G139" s="312">
        <v>0</v>
      </c>
      <c r="H139" s="311"/>
      <c r="I139" s="312">
        <v>0</v>
      </c>
      <c r="J139" s="312">
        <v>0</v>
      </c>
      <c r="K139" s="311" t="s">
        <v>594</v>
      </c>
      <c r="L139" s="425">
        <v>0</v>
      </c>
      <c r="M139" s="426"/>
      <c r="N139" s="311">
        <v>26</v>
      </c>
      <c r="O139" s="437">
        <v>1534</v>
      </c>
      <c r="P139" s="312"/>
      <c r="Q139" s="1376">
        <v>1534</v>
      </c>
      <c r="R139" s="1322"/>
      <c r="S139" s="313">
        <v>1534</v>
      </c>
    </row>
    <row r="140" spans="1:20" ht="15" customHeight="1" x14ac:dyDescent="0.2">
      <c r="A140" s="1293">
        <v>36158</v>
      </c>
      <c r="B140" s="1294" t="s">
        <v>1992</v>
      </c>
      <c r="C140" s="1298" t="s">
        <v>1913</v>
      </c>
      <c r="D140" s="311">
        <v>0</v>
      </c>
      <c r="E140" s="424">
        <v>0</v>
      </c>
      <c r="F140" s="311"/>
      <c r="G140" s="312">
        <v>0</v>
      </c>
      <c r="H140" s="311"/>
      <c r="I140" s="312">
        <v>0</v>
      </c>
      <c r="J140" s="312">
        <v>0</v>
      </c>
      <c r="K140" s="311" t="s">
        <v>594</v>
      </c>
      <c r="L140" s="425">
        <v>0</v>
      </c>
      <c r="M140" s="426"/>
      <c r="N140" s="311">
        <v>125</v>
      </c>
      <c r="O140" s="437">
        <v>7375</v>
      </c>
      <c r="P140" s="312"/>
      <c r="Q140" s="1376">
        <v>7375</v>
      </c>
      <c r="R140" s="1322"/>
      <c r="S140" s="313">
        <v>7375</v>
      </c>
    </row>
    <row r="141" spans="1:20" ht="15" customHeight="1" x14ac:dyDescent="0.2">
      <c r="A141" s="1295">
        <v>36163</v>
      </c>
      <c r="B141" s="1296" t="s">
        <v>1993</v>
      </c>
      <c r="C141" s="1299" t="s">
        <v>1935</v>
      </c>
      <c r="D141" s="315">
        <v>0</v>
      </c>
      <c r="E141" s="427">
        <v>0</v>
      </c>
      <c r="F141" s="315"/>
      <c r="G141" s="316">
        <v>0</v>
      </c>
      <c r="H141" s="315"/>
      <c r="I141" s="316">
        <v>0</v>
      </c>
      <c r="J141" s="316">
        <v>0</v>
      </c>
      <c r="K141" s="315">
        <v>30</v>
      </c>
      <c r="L141" s="428">
        <v>10000</v>
      </c>
      <c r="M141" s="429"/>
      <c r="N141" s="315">
        <v>448</v>
      </c>
      <c r="O141" s="438">
        <v>26432</v>
      </c>
      <c r="P141" s="316"/>
      <c r="Q141" s="1377">
        <v>26432</v>
      </c>
      <c r="R141" s="1323"/>
      <c r="S141" s="317">
        <v>36432</v>
      </c>
    </row>
    <row r="142" spans="1:20" ht="15" customHeight="1" x14ac:dyDescent="0.2">
      <c r="A142" s="1291">
        <v>36187</v>
      </c>
      <c r="B142" s="1292" t="s">
        <v>1994</v>
      </c>
      <c r="C142" s="1297" t="s">
        <v>1915</v>
      </c>
      <c r="D142" s="1367">
        <v>0</v>
      </c>
      <c r="E142" s="1368">
        <v>0</v>
      </c>
      <c r="F142" s="1367"/>
      <c r="G142" s="1369">
        <v>0</v>
      </c>
      <c r="H142" s="1367"/>
      <c r="I142" s="1369">
        <v>0</v>
      </c>
      <c r="J142" s="1369">
        <v>0</v>
      </c>
      <c r="K142" s="1367" t="s">
        <v>594</v>
      </c>
      <c r="L142" s="1370">
        <v>0</v>
      </c>
      <c r="M142" s="1371"/>
      <c r="N142" s="1367">
        <v>57</v>
      </c>
      <c r="O142" s="1372">
        <v>3363</v>
      </c>
      <c r="P142" s="1369"/>
      <c r="Q142" s="1373">
        <v>3363</v>
      </c>
      <c r="R142" s="1374"/>
      <c r="S142" s="1375">
        <v>3363</v>
      </c>
    </row>
    <row r="143" spans="1:20" ht="15" customHeight="1" x14ac:dyDescent="0.2">
      <c r="A143" s="1293">
        <v>36188</v>
      </c>
      <c r="B143" s="1294" t="s">
        <v>1995</v>
      </c>
      <c r="C143" s="1298" t="s">
        <v>1916</v>
      </c>
      <c r="D143" s="311">
        <v>0</v>
      </c>
      <c r="E143" s="424">
        <v>0</v>
      </c>
      <c r="F143" s="311"/>
      <c r="G143" s="312">
        <v>0</v>
      </c>
      <c r="H143" s="311"/>
      <c r="I143" s="312">
        <v>0</v>
      </c>
      <c r="J143" s="312">
        <v>0</v>
      </c>
      <c r="K143" s="311" t="s">
        <v>594</v>
      </c>
      <c r="L143" s="425">
        <v>0</v>
      </c>
      <c r="M143" s="426"/>
      <c r="N143" s="311">
        <v>0</v>
      </c>
      <c r="O143" s="437">
        <v>0</v>
      </c>
      <c r="P143" s="312"/>
      <c r="Q143" s="1376">
        <v>0</v>
      </c>
      <c r="R143" s="1322"/>
      <c r="S143" s="313">
        <v>0</v>
      </c>
    </row>
    <row r="144" spans="1:20" ht="15" customHeight="1" x14ac:dyDescent="0.2">
      <c r="A144" s="1293">
        <v>36191</v>
      </c>
      <c r="B144" s="1294" t="s">
        <v>1996</v>
      </c>
      <c r="C144" s="1298" t="s">
        <v>1917</v>
      </c>
      <c r="D144" s="311">
        <v>0</v>
      </c>
      <c r="E144" s="424">
        <v>0</v>
      </c>
      <c r="F144" s="311"/>
      <c r="G144" s="312">
        <v>0</v>
      </c>
      <c r="H144" s="311"/>
      <c r="I144" s="312">
        <v>0</v>
      </c>
      <c r="J144" s="312">
        <v>0</v>
      </c>
      <c r="K144" s="311" t="s">
        <v>594</v>
      </c>
      <c r="L144" s="425">
        <v>0</v>
      </c>
      <c r="M144" s="426"/>
      <c r="N144" s="311">
        <v>112</v>
      </c>
      <c r="O144" s="437">
        <v>6608</v>
      </c>
      <c r="P144" s="312"/>
      <c r="Q144" s="1376">
        <v>6608</v>
      </c>
      <c r="R144" s="1322"/>
      <c r="S144" s="313">
        <v>6608</v>
      </c>
    </row>
    <row r="145" spans="1:19" ht="15" customHeight="1" x14ac:dyDescent="0.2">
      <c r="A145" s="1293">
        <v>36194</v>
      </c>
      <c r="B145" s="1294" t="s">
        <v>1997</v>
      </c>
      <c r="C145" s="1298" t="s">
        <v>1939</v>
      </c>
      <c r="D145" s="311">
        <v>0</v>
      </c>
      <c r="E145" s="424">
        <v>0</v>
      </c>
      <c r="F145" s="311"/>
      <c r="G145" s="312">
        <v>0</v>
      </c>
      <c r="H145" s="311"/>
      <c r="I145" s="312">
        <v>0</v>
      </c>
      <c r="J145" s="312">
        <v>0</v>
      </c>
      <c r="K145" s="311">
        <v>40</v>
      </c>
      <c r="L145" s="425">
        <v>10000</v>
      </c>
      <c r="M145" s="426"/>
      <c r="N145" s="311">
        <v>83</v>
      </c>
      <c r="O145" s="437">
        <v>4897</v>
      </c>
      <c r="P145" s="312"/>
      <c r="Q145" s="1376">
        <v>4897</v>
      </c>
      <c r="R145" s="1322"/>
      <c r="S145" s="313">
        <v>14897</v>
      </c>
    </row>
    <row r="146" spans="1:19" ht="15" customHeight="1" x14ac:dyDescent="0.2">
      <c r="A146" s="1295">
        <v>36195</v>
      </c>
      <c r="B146" s="1296" t="s">
        <v>1998</v>
      </c>
      <c r="C146" s="1299" t="s">
        <v>1934</v>
      </c>
      <c r="D146" s="315">
        <v>0</v>
      </c>
      <c r="E146" s="427">
        <v>0</v>
      </c>
      <c r="F146" s="315"/>
      <c r="G146" s="316">
        <v>0</v>
      </c>
      <c r="H146" s="315"/>
      <c r="I146" s="316">
        <v>0</v>
      </c>
      <c r="J146" s="316">
        <v>0</v>
      </c>
      <c r="K146" s="315" t="s">
        <v>594</v>
      </c>
      <c r="L146" s="428">
        <v>0</v>
      </c>
      <c r="M146" s="429"/>
      <c r="N146" s="315">
        <v>214</v>
      </c>
      <c r="O146" s="438">
        <v>12626</v>
      </c>
      <c r="P146" s="316"/>
      <c r="Q146" s="1377">
        <v>12626</v>
      </c>
      <c r="R146" s="1323"/>
      <c r="S146" s="317">
        <v>12626</v>
      </c>
    </row>
    <row r="147" spans="1:19" ht="15" customHeight="1" x14ac:dyDescent="0.2">
      <c r="A147" s="1291">
        <v>36196</v>
      </c>
      <c r="B147" s="1292" t="s">
        <v>1999</v>
      </c>
      <c r="C147" s="1297" t="s">
        <v>1940</v>
      </c>
      <c r="D147" s="1367">
        <v>0</v>
      </c>
      <c r="E147" s="1368">
        <v>0</v>
      </c>
      <c r="F147" s="1367"/>
      <c r="G147" s="1369">
        <v>0</v>
      </c>
      <c r="H147" s="1367"/>
      <c r="I147" s="1369">
        <v>0</v>
      </c>
      <c r="J147" s="1369">
        <v>0</v>
      </c>
      <c r="K147" s="1367" t="s">
        <v>594</v>
      </c>
      <c r="L147" s="1370">
        <v>0</v>
      </c>
      <c r="M147" s="1371"/>
      <c r="N147" s="1367">
        <v>0</v>
      </c>
      <c r="O147" s="1372">
        <v>0</v>
      </c>
      <c r="P147" s="1369"/>
      <c r="Q147" s="1373">
        <v>0</v>
      </c>
      <c r="R147" s="1374"/>
      <c r="S147" s="1375">
        <v>0</v>
      </c>
    </row>
    <row r="148" spans="1:19" ht="15" customHeight="1" x14ac:dyDescent="0.2">
      <c r="A148" s="1293" t="s">
        <v>789</v>
      </c>
      <c r="B148" s="1294" t="s">
        <v>2000</v>
      </c>
      <c r="C148" s="1298" t="s">
        <v>1076</v>
      </c>
      <c r="D148" s="311">
        <v>0</v>
      </c>
      <c r="E148" s="424">
        <v>0</v>
      </c>
      <c r="F148" s="311"/>
      <c r="G148" s="312">
        <v>0</v>
      </c>
      <c r="H148" s="311"/>
      <c r="I148" s="312">
        <v>0</v>
      </c>
      <c r="J148" s="312">
        <v>0</v>
      </c>
      <c r="K148" s="311" t="s">
        <v>594</v>
      </c>
      <c r="L148" s="425">
        <v>0</v>
      </c>
      <c r="M148" s="426"/>
      <c r="N148" s="311">
        <v>98</v>
      </c>
      <c r="O148" s="437">
        <v>5782</v>
      </c>
      <c r="P148" s="312"/>
      <c r="Q148" s="1376">
        <v>5782</v>
      </c>
      <c r="R148" s="1322"/>
      <c r="S148" s="313">
        <v>5782</v>
      </c>
    </row>
    <row r="149" spans="1:19" ht="15" customHeight="1" x14ac:dyDescent="0.2">
      <c r="A149" s="310" t="s">
        <v>762</v>
      </c>
      <c r="B149" s="721">
        <v>300001</v>
      </c>
      <c r="C149" s="485" t="s">
        <v>930</v>
      </c>
      <c r="D149" s="311">
        <v>0</v>
      </c>
      <c r="E149" s="424">
        <v>0</v>
      </c>
      <c r="F149" s="311"/>
      <c r="G149" s="312">
        <v>0</v>
      </c>
      <c r="H149" s="311"/>
      <c r="I149" s="312">
        <v>0</v>
      </c>
      <c r="J149" s="312">
        <v>0</v>
      </c>
      <c r="K149" s="311" t="s">
        <v>594</v>
      </c>
      <c r="L149" s="425">
        <v>0</v>
      </c>
      <c r="M149" s="426"/>
      <c r="N149" s="311">
        <v>188</v>
      </c>
      <c r="O149" s="437">
        <v>11092</v>
      </c>
      <c r="P149" s="312"/>
      <c r="Q149" s="1376">
        <v>11092</v>
      </c>
      <c r="R149" s="1322"/>
      <c r="S149" s="313">
        <v>11092</v>
      </c>
    </row>
    <row r="150" spans="1:19" ht="15" customHeight="1" x14ac:dyDescent="0.2">
      <c r="A150" s="310" t="s">
        <v>764</v>
      </c>
      <c r="B150" s="721">
        <v>300003</v>
      </c>
      <c r="C150" s="485" t="s">
        <v>881</v>
      </c>
      <c r="D150" s="311">
        <v>0</v>
      </c>
      <c r="E150" s="424">
        <v>0</v>
      </c>
      <c r="F150" s="311"/>
      <c r="G150" s="312">
        <v>0</v>
      </c>
      <c r="H150" s="311"/>
      <c r="I150" s="312">
        <v>0</v>
      </c>
      <c r="J150" s="312">
        <v>0</v>
      </c>
      <c r="K150" s="311">
        <v>21</v>
      </c>
      <c r="L150" s="425">
        <v>10000</v>
      </c>
      <c r="M150" s="426"/>
      <c r="N150" s="311">
        <v>758</v>
      </c>
      <c r="O150" s="437">
        <v>44722</v>
      </c>
      <c r="P150" s="312"/>
      <c r="Q150" s="1376">
        <v>44722</v>
      </c>
      <c r="R150" s="1322"/>
      <c r="S150" s="313">
        <v>54722</v>
      </c>
    </row>
    <row r="151" spans="1:19" ht="15" customHeight="1" x14ac:dyDescent="0.2">
      <c r="A151" s="1302" t="s">
        <v>575</v>
      </c>
      <c r="B151" s="1303" t="s">
        <v>575</v>
      </c>
      <c r="C151" s="1304" t="s">
        <v>1941</v>
      </c>
      <c r="D151" s="1305">
        <v>0</v>
      </c>
      <c r="E151" s="1306">
        <v>0</v>
      </c>
      <c r="F151" s="1305"/>
      <c r="G151" s="1307">
        <v>0</v>
      </c>
      <c r="H151" s="1305"/>
      <c r="I151" s="1307">
        <v>0</v>
      </c>
      <c r="J151" s="1307">
        <v>0</v>
      </c>
      <c r="K151" s="1305">
        <v>0</v>
      </c>
      <c r="L151" s="1308">
        <v>10000</v>
      </c>
      <c r="M151" s="1309"/>
      <c r="N151" s="1305">
        <v>510</v>
      </c>
      <c r="O151" s="1310">
        <v>30090</v>
      </c>
      <c r="P151" s="1307"/>
      <c r="Q151" s="1383">
        <v>30090</v>
      </c>
      <c r="R151" s="1326"/>
      <c r="S151" s="1311">
        <v>40090</v>
      </c>
    </row>
    <row r="152" spans="1:19" ht="15" customHeight="1" x14ac:dyDescent="0.2">
      <c r="A152" s="309" t="s">
        <v>787</v>
      </c>
      <c r="B152" s="720">
        <v>393001</v>
      </c>
      <c r="C152" s="484" t="s">
        <v>480</v>
      </c>
      <c r="D152" s="1367">
        <v>0</v>
      </c>
      <c r="E152" s="1368">
        <v>0</v>
      </c>
      <c r="F152" s="1367"/>
      <c r="G152" s="1369">
        <v>0</v>
      </c>
      <c r="H152" s="1367"/>
      <c r="I152" s="1369">
        <v>0</v>
      </c>
      <c r="J152" s="1369">
        <v>0</v>
      </c>
      <c r="K152" s="1367" t="s">
        <v>594</v>
      </c>
      <c r="L152" s="1370">
        <v>0</v>
      </c>
      <c r="M152" s="1371"/>
      <c r="N152" s="1367">
        <v>220</v>
      </c>
      <c r="O152" s="1372">
        <v>12980</v>
      </c>
      <c r="P152" s="1369"/>
      <c r="Q152" s="1373">
        <v>12980</v>
      </c>
      <c r="R152" s="1374"/>
      <c r="S152" s="1375">
        <v>12980</v>
      </c>
    </row>
    <row r="153" spans="1:19" ht="15" customHeight="1" x14ac:dyDescent="0.2">
      <c r="A153" s="310" t="s">
        <v>788</v>
      </c>
      <c r="B153" s="721">
        <v>393002</v>
      </c>
      <c r="C153" s="485" t="s">
        <v>481</v>
      </c>
      <c r="D153" s="311">
        <v>0</v>
      </c>
      <c r="E153" s="424">
        <v>0</v>
      </c>
      <c r="F153" s="311"/>
      <c r="G153" s="312">
        <v>0</v>
      </c>
      <c r="H153" s="311"/>
      <c r="I153" s="312">
        <v>0</v>
      </c>
      <c r="J153" s="312">
        <v>0</v>
      </c>
      <c r="K153" s="311" t="s">
        <v>594</v>
      </c>
      <c r="L153" s="425">
        <v>0</v>
      </c>
      <c r="M153" s="426"/>
      <c r="N153" s="311">
        <v>109</v>
      </c>
      <c r="O153" s="437">
        <v>6431</v>
      </c>
      <c r="P153" s="312"/>
      <c r="Q153" s="1376">
        <v>6431</v>
      </c>
      <c r="R153" s="1322"/>
      <c r="S153" s="313">
        <v>6431</v>
      </c>
    </row>
    <row r="154" spans="1:19" ht="15" customHeight="1" x14ac:dyDescent="0.2">
      <c r="A154" s="310" t="s">
        <v>808</v>
      </c>
      <c r="B154" s="721" t="s">
        <v>253</v>
      </c>
      <c r="C154" s="485" t="s">
        <v>882</v>
      </c>
      <c r="D154" s="311">
        <v>0</v>
      </c>
      <c r="E154" s="424">
        <v>0</v>
      </c>
      <c r="F154" s="311"/>
      <c r="G154" s="312">
        <v>0</v>
      </c>
      <c r="H154" s="311"/>
      <c r="I154" s="312">
        <v>0</v>
      </c>
      <c r="J154" s="312">
        <v>0</v>
      </c>
      <c r="K154" s="311" t="s">
        <v>594</v>
      </c>
      <c r="L154" s="425">
        <v>0</v>
      </c>
      <c r="M154" s="426"/>
      <c r="N154" s="311">
        <v>131</v>
      </c>
      <c r="O154" s="437">
        <v>7729</v>
      </c>
      <c r="P154" s="312"/>
      <c r="Q154" s="1376">
        <v>7729</v>
      </c>
      <c r="R154" s="1322"/>
      <c r="S154" s="313">
        <v>7729</v>
      </c>
    </row>
    <row r="155" spans="1:19" ht="15" customHeight="1" x14ac:dyDescent="0.2">
      <c r="A155" s="310" t="s">
        <v>800</v>
      </c>
      <c r="B155" s="721">
        <v>398005</v>
      </c>
      <c r="C155" s="485" t="s">
        <v>664</v>
      </c>
      <c r="D155" s="311">
        <v>0</v>
      </c>
      <c r="E155" s="424">
        <v>0</v>
      </c>
      <c r="F155" s="311"/>
      <c r="G155" s="312">
        <v>0</v>
      </c>
      <c r="H155" s="311"/>
      <c r="I155" s="312">
        <v>0</v>
      </c>
      <c r="J155" s="312">
        <v>0</v>
      </c>
      <c r="K155" s="311">
        <v>0</v>
      </c>
      <c r="L155" s="425">
        <v>10000</v>
      </c>
      <c r="M155" s="426"/>
      <c r="N155" s="311">
        <v>497</v>
      </c>
      <c r="O155" s="437">
        <v>29323</v>
      </c>
      <c r="P155" s="312"/>
      <c r="Q155" s="1376">
        <v>29323</v>
      </c>
      <c r="R155" s="1322"/>
      <c r="S155" s="313">
        <v>39323</v>
      </c>
    </row>
    <row r="156" spans="1:19" ht="15" customHeight="1" x14ac:dyDescent="0.2">
      <c r="A156" s="314" t="s">
        <v>803</v>
      </c>
      <c r="B156" s="722">
        <v>399001</v>
      </c>
      <c r="C156" s="486" t="s">
        <v>494</v>
      </c>
      <c r="D156" s="315">
        <v>0</v>
      </c>
      <c r="E156" s="427">
        <v>0</v>
      </c>
      <c r="F156" s="315"/>
      <c r="G156" s="316">
        <v>0</v>
      </c>
      <c r="H156" s="315"/>
      <c r="I156" s="316">
        <v>0</v>
      </c>
      <c r="J156" s="316">
        <v>0</v>
      </c>
      <c r="K156" s="315" t="s">
        <v>594</v>
      </c>
      <c r="L156" s="428">
        <v>0</v>
      </c>
      <c r="M156" s="429"/>
      <c r="N156" s="315">
        <v>106</v>
      </c>
      <c r="O156" s="438">
        <v>6254</v>
      </c>
      <c r="P156" s="316"/>
      <c r="Q156" s="1377">
        <v>6254</v>
      </c>
      <c r="R156" s="1323"/>
      <c r="S156" s="317">
        <v>6254</v>
      </c>
    </row>
    <row r="157" spans="1:19" ht="15" customHeight="1" x14ac:dyDescent="0.2">
      <c r="A157" s="309" t="s">
        <v>804</v>
      </c>
      <c r="B157" s="720">
        <v>399002</v>
      </c>
      <c r="C157" s="484" t="s">
        <v>495</v>
      </c>
      <c r="D157" s="1367">
        <v>0</v>
      </c>
      <c r="E157" s="1368">
        <v>0</v>
      </c>
      <c r="F157" s="1367"/>
      <c r="G157" s="1369">
        <v>0</v>
      </c>
      <c r="H157" s="1367"/>
      <c r="I157" s="1369">
        <v>0</v>
      </c>
      <c r="J157" s="1369">
        <v>0</v>
      </c>
      <c r="K157" s="1367" t="s">
        <v>594</v>
      </c>
      <c r="L157" s="1370">
        <v>0</v>
      </c>
      <c r="M157" s="1371"/>
      <c r="N157" s="1367">
        <v>177</v>
      </c>
      <c r="O157" s="1372">
        <v>10443</v>
      </c>
      <c r="P157" s="1369"/>
      <c r="Q157" s="1373">
        <v>10443</v>
      </c>
      <c r="R157" s="1374"/>
      <c r="S157" s="1375">
        <v>10443</v>
      </c>
    </row>
    <row r="158" spans="1:19" ht="15" customHeight="1" x14ac:dyDescent="0.2">
      <c r="A158" s="310" t="s">
        <v>806</v>
      </c>
      <c r="B158" s="721">
        <v>399004</v>
      </c>
      <c r="C158" s="485" t="s">
        <v>816</v>
      </c>
      <c r="D158" s="311">
        <v>0</v>
      </c>
      <c r="E158" s="424">
        <v>0</v>
      </c>
      <c r="F158" s="311"/>
      <c r="G158" s="312">
        <v>0</v>
      </c>
      <c r="H158" s="311"/>
      <c r="I158" s="312">
        <v>0</v>
      </c>
      <c r="J158" s="312">
        <v>0</v>
      </c>
      <c r="K158" s="311" t="s">
        <v>594</v>
      </c>
      <c r="L158" s="425">
        <v>0</v>
      </c>
      <c r="M158" s="426"/>
      <c r="N158" s="311">
        <v>137</v>
      </c>
      <c r="O158" s="437">
        <v>8083</v>
      </c>
      <c r="P158" s="312"/>
      <c r="Q158" s="1376">
        <v>8083</v>
      </c>
      <c r="R158" s="1322"/>
      <c r="S158" s="313">
        <v>8083</v>
      </c>
    </row>
    <row r="159" spans="1:19" ht="15" customHeight="1" x14ac:dyDescent="0.2">
      <c r="A159" s="310" t="s">
        <v>807</v>
      </c>
      <c r="B159" s="721">
        <v>399005</v>
      </c>
      <c r="C159" s="485" t="s">
        <v>497</v>
      </c>
      <c r="D159" s="311">
        <v>0</v>
      </c>
      <c r="E159" s="424">
        <v>0</v>
      </c>
      <c r="F159" s="311"/>
      <c r="G159" s="312">
        <v>0</v>
      </c>
      <c r="H159" s="311"/>
      <c r="I159" s="312">
        <v>0</v>
      </c>
      <c r="J159" s="312">
        <v>0</v>
      </c>
      <c r="K159" s="311" t="s">
        <v>594</v>
      </c>
      <c r="L159" s="425">
        <v>0</v>
      </c>
      <c r="M159" s="426"/>
      <c r="N159" s="311">
        <v>174</v>
      </c>
      <c r="O159" s="437">
        <v>10266</v>
      </c>
      <c r="P159" s="312"/>
      <c r="Q159" s="1376">
        <v>10266</v>
      </c>
      <c r="R159" s="1322"/>
      <c r="S159" s="313">
        <v>10266</v>
      </c>
    </row>
    <row r="160" spans="1:19" ht="15" customHeight="1" x14ac:dyDescent="0.2">
      <c r="A160" s="310" t="s">
        <v>770</v>
      </c>
      <c r="B160" s="721">
        <v>367001</v>
      </c>
      <c r="C160" s="485" t="s">
        <v>1933</v>
      </c>
      <c r="D160" s="311">
        <v>0</v>
      </c>
      <c r="E160" s="424">
        <v>0</v>
      </c>
      <c r="F160" s="311"/>
      <c r="G160" s="312">
        <v>0</v>
      </c>
      <c r="H160" s="311"/>
      <c r="I160" s="312">
        <v>0</v>
      </c>
      <c r="J160" s="312">
        <v>0</v>
      </c>
      <c r="K160" s="311" t="s">
        <v>594</v>
      </c>
      <c r="L160" s="425">
        <v>0</v>
      </c>
      <c r="M160" s="426"/>
      <c r="N160" s="311">
        <v>47</v>
      </c>
      <c r="O160" s="437">
        <v>2773</v>
      </c>
      <c r="P160" s="312"/>
      <c r="Q160" s="1376">
        <v>2773</v>
      </c>
      <c r="R160" s="1322"/>
      <c r="S160" s="313">
        <v>2773</v>
      </c>
    </row>
    <row r="161" spans="1:20" ht="15" customHeight="1" x14ac:dyDescent="0.2">
      <c r="A161" s="314" t="s">
        <v>781</v>
      </c>
      <c r="B161" s="722">
        <v>382001</v>
      </c>
      <c r="C161" s="486" t="s">
        <v>473</v>
      </c>
      <c r="D161" s="315">
        <v>0</v>
      </c>
      <c r="E161" s="427">
        <v>0</v>
      </c>
      <c r="F161" s="315"/>
      <c r="G161" s="316">
        <v>0</v>
      </c>
      <c r="H161" s="315"/>
      <c r="I161" s="316">
        <v>0</v>
      </c>
      <c r="J161" s="316">
        <v>0</v>
      </c>
      <c r="K161" s="315">
        <v>0</v>
      </c>
      <c r="L161" s="428">
        <v>10000</v>
      </c>
      <c r="M161" s="429"/>
      <c r="N161" s="315">
        <v>558</v>
      </c>
      <c r="O161" s="438">
        <v>32922</v>
      </c>
      <c r="P161" s="316"/>
      <c r="Q161" s="1377">
        <v>32922</v>
      </c>
      <c r="R161" s="1323"/>
      <c r="S161" s="317">
        <v>42922</v>
      </c>
    </row>
    <row r="162" spans="1:20" ht="15" customHeight="1" thickBot="1" x14ac:dyDescent="0.25">
      <c r="A162" s="491"/>
      <c r="B162" s="725"/>
      <c r="C162" s="717" t="s">
        <v>860</v>
      </c>
      <c r="D162" s="718">
        <v>0</v>
      </c>
      <c r="E162" s="719">
        <v>0</v>
      </c>
      <c r="F162" s="718">
        <v>0</v>
      </c>
      <c r="G162" s="413">
        <v>0</v>
      </c>
      <c r="H162" s="718">
        <v>0</v>
      </c>
      <c r="I162" s="413">
        <v>0</v>
      </c>
      <c r="J162" s="413">
        <v>0</v>
      </c>
      <c r="K162" s="718">
        <v>225</v>
      </c>
      <c r="L162" s="411">
        <v>97132</v>
      </c>
      <c r="M162" s="412">
        <v>0</v>
      </c>
      <c r="N162" s="718">
        <v>8832</v>
      </c>
      <c r="O162" s="436">
        <v>521088</v>
      </c>
      <c r="P162" s="413">
        <v>0</v>
      </c>
      <c r="Q162" s="1381">
        <v>521088</v>
      </c>
      <c r="R162" s="1325">
        <v>0</v>
      </c>
      <c r="S162" s="414">
        <v>618220</v>
      </c>
    </row>
    <row r="163" spans="1:20" s="435" customFormat="1" ht="15" customHeight="1" thickTop="1" x14ac:dyDescent="0.2">
      <c r="A163" s="324"/>
      <c r="B163" s="726"/>
      <c r="C163" s="417"/>
      <c r="D163" s="489"/>
      <c r="E163" s="418"/>
      <c r="F163" s="495"/>
      <c r="G163" s="418"/>
      <c r="H163" s="423"/>
      <c r="I163" s="418"/>
      <c r="J163" s="418"/>
      <c r="K163" s="495"/>
      <c r="L163" s="418"/>
      <c r="M163" s="418"/>
      <c r="N163" s="489"/>
      <c r="O163" s="417"/>
      <c r="P163" s="418"/>
      <c r="Q163" s="1382"/>
      <c r="R163" s="421"/>
      <c r="S163" s="417"/>
      <c r="T163"/>
    </row>
    <row r="164" spans="1:20" x14ac:dyDescent="0.2">
      <c r="A164" s="309">
        <v>396211</v>
      </c>
      <c r="B164" s="1287">
        <v>371001</v>
      </c>
      <c r="C164" s="484" t="s">
        <v>1902</v>
      </c>
      <c r="D164" s="1367">
        <v>0</v>
      </c>
      <c r="E164" s="1368">
        <v>0</v>
      </c>
      <c r="F164" s="1367"/>
      <c r="G164" s="1369">
        <v>0</v>
      </c>
      <c r="H164" s="1367"/>
      <c r="I164" s="1369">
        <v>0</v>
      </c>
      <c r="J164" s="1369">
        <v>0</v>
      </c>
      <c r="K164" s="1367" t="s">
        <v>594</v>
      </c>
      <c r="L164" s="1370">
        <v>0</v>
      </c>
      <c r="M164" s="1371"/>
      <c r="N164" s="1367">
        <v>196</v>
      </c>
      <c r="O164" s="1372">
        <v>11564</v>
      </c>
      <c r="P164" s="1369"/>
      <c r="Q164" s="1373">
        <v>11564</v>
      </c>
      <c r="R164" s="1374"/>
      <c r="S164" s="1375">
        <v>11564</v>
      </c>
    </row>
    <row r="165" spans="1:20" ht="15" customHeight="1" x14ac:dyDescent="0.2">
      <c r="A165" s="310" t="s">
        <v>811</v>
      </c>
      <c r="B165" s="721" t="s">
        <v>382</v>
      </c>
      <c r="C165" s="485" t="s">
        <v>502</v>
      </c>
      <c r="D165" s="311">
        <v>0</v>
      </c>
      <c r="E165" s="424">
        <v>0</v>
      </c>
      <c r="F165" s="311"/>
      <c r="G165" s="312">
        <v>0</v>
      </c>
      <c r="H165" s="311"/>
      <c r="I165" s="312">
        <v>0</v>
      </c>
      <c r="J165" s="312">
        <v>0</v>
      </c>
      <c r="K165" s="311" t="s">
        <v>594</v>
      </c>
      <c r="L165" s="425">
        <v>0</v>
      </c>
      <c r="M165" s="426"/>
      <c r="N165" s="311">
        <v>39</v>
      </c>
      <c r="O165" s="437">
        <v>2301</v>
      </c>
      <c r="P165" s="312"/>
      <c r="Q165" s="1376">
        <v>2301</v>
      </c>
      <c r="R165" s="1322"/>
      <c r="S165" s="313">
        <v>2301</v>
      </c>
    </row>
    <row r="166" spans="1:20" ht="15" customHeight="1" x14ac:dyDescent="0.2">
      <c r="A166" s="310" t="s">
        <v>814</v>
      </c>
      <c r="B166" s="721" t="s">
        <v>383</v>
      </c>
      <c r="C166" s="485" t="s">
        <v>505</v>
      </c>
      <c r="D166" s="311">
        <v>0</v>
      </c>
      <c r="E166" s="424">
        <v>0</v>
      </c>
      <c r="F166" s="311"/>
      <c r="G166" s="312">
        <v>0</v>
      </c>
      <c r="H166" s="311"/>
      <c r="I166" s="312">
        <v>0</v>
      </c>
      <c r="J166" s="312">
        <v>0</v>
      </c>
      <c r="K166" s="311">
        <v>5</v>
      </c>
      <c r="L166" s="425">
        <v>10000</v>
      </c>
      <c r="M166" s="426"/>
      <c r="N166" s="311">
        <v>410</v>
      </c>
      <c r="O166" s="437">
        <v>24190</v>
      </c>
      <c r="P166" s="312"/>
      <c r="Q166" s="1376">
        <v>24190</v>
      </c>
      <c r="R166" s="1322"/>
      <c r="S166" s="313">
        <v>34190</v>
      </c>
    </row>
    <row r="167" spans="1:20" ht="15" customHeight="1" x14ac:dyDescent="0.2">
      <c r="A167" s="310" t="s">
        <v>812</v>
      </c>
      <c r="B167" s="721" t="s">
        <v>428</v>
      </c>
      <c r="C167" s="485" t="s">
        <v>503</v>
      </c>
      <c r="D167" s="311">
        <v>0</v>
      </c>
      <c r="E167" s="424">
        <v>0</v>
      </c>
      <c r="F167" s="311"/>
      <c r="G167" s="312">
        <v>0</v>
      </c>
      <c r="H167" s="311"/>
      <c r="I167" s="312">
        <v>0</v>
      </c>
      <c r="J167" s="312">
        <v>0</v>
      </c>
      <c r="K167" s="311" t="s">
        <v>594</v>
      </c>
      <c r="L167" s="425">
        <v>0</v>
      </c>
      <c r="M167" s="426"/>
      <c r="N167" s="311">
        <v>27</v>
      </c>
      <c r="O167" s="437">
        <v>1593</v>
      </c>
      <c r="P167" s="312"/>
      <c r="Q167" s="1376">
        <v>1593</v>
      </c>
      <c r="R167" s="1322"/>
      <c r="S167" s="313">
        <v>1593</v>
      </c>
    </row>
    <row r="168" spans="1:20" ht="15" customHeight="1" x14ac:dyDescent="0.2">
      <c r="A168" s="314" t="s">
        <v>810</v>
      </c>
      <c r="B168" s="722" t="s">
        <v>381</v>
      </c>
      <c r="C168" s="486" t="s">
        <v>501</v>
      </c>
      <c r="D168" s="315">
        <v>0</v>
      </c>
      <c r="E168" s="427">
        <v>0</v>
      </c>
      <c r="F168" s="315"/>
      <c r="G168" s="316">
        <v>0</v>
      </c>
      <c r="H168" s="315"/>
      <c r="I168" s="316">
        <v>0</v>
      </c>
      <c r="J168" s="316">
        <v>0</v>
      </c>
      <c r="K168" s="315" t="s">
        <v>594</v>
      </c>
      <c r="L168" s="428">
        <v>0</v>
      </c>
      <c r="M168" s="429"/>
      <c r="N168" s="315">
        <v>18</v>
      </c>
      <c r="O168" s="438">
        <v>1062</v>
      </c>
      <c r="P168" s="316"/>
      <c r="Q168" s="1377">
        <v>1062</v>
      </c>
      <c r="R168" s="1323"/>
      <c r="S168" s="317">
        <v>1062</v>
      </c>
    </row>
    <row r="169" spans="1:20" ht="15" customHeight="1" x14ac:dyDescent="0.2">
      <c r="A169" s="310" t="s">
        <v>569</v>
      </c>
      <c r="B169" s="721" t="s">
        <v>569</v>
      </c>
      <c r="C169" s="485" t="s">
        <v>543</v>
      </c>
      <c r="D169" s="311">
        <v>0</v>
      </c>
      <c r="E169" s="424">
        <v>0</v>
      </c>
      <c r="F169" s="311"/>
      <c r="G169" s="312">
        <v>0</v>
      </c>
      <c r="H169" s="311"/>
      <c r="I169" s="312">
        <v>0</v>
      </c>
      <c r="J169" s="312">
        <v>0</v>
      </c>
      <c r="K169" s="311" t="s">
        <v>594</v>
      </c>
      <c r="L169" s="425">
        <v>0</v>
      </c>
      <c r="M169" s="426"/>
      <c r="N169" s="311">
        <v>76</v>
      </c>
      <c r="O169" s="437">
        <v>4484</v>
      </c>
      <c r="P169" s="312"/>
      <c r="Q169" s="1376">
        <v>4484</v>
      </c>
      <c r="R169" s="1322"/>
      <c r="S169" s="313">
        <v>4484</v>
      </c>
    </row>
    <row r="170" spans="1:20" ht="15" customHeight="1" x14ac:dyDescent="0.2">
      <c r="A170" s="310" t="s">
        <v>570</v>
      </c>
      <c r="B170" s="721" t="s">
        <v>570</v>
      </c>
      <c r="C170" s="485" t="s">
        <v>544</v>
      </c>
      <c r="D170" s="311">
        <v>0</v>
      </c>
      <c r="E170" s="424">
        <v>0</v>
      </c>
      <c r="F170" s="311"/>
      <c r="G170" s="312">
        <v>0</v>
      </c>
      <c r="H170" s="311"/>
      <c r="I170" s="312">
        <v>0</v>
      </c>
      <c r="J170" s="312">
        <v>0</v>
      </c>
      <c r="K170" s="311" t="s">
        <v>594</v>
      </c>
      <c r="L170" s="425">
        <v>0</v>
      </c>
      <c r="M170" s="426"/>
      <c r="N170" s="311">
        <v>0</v>
      </c>
      <c r="O170" s="437">
        <v>0</v>
      </c>
      <c r="P170" s="312"/>
      <c r="Q170" s="1376">
        <v>0</v>
      </c>
      <c r="R170" s="1322"/>
      <c r="S170" s="313">
        <v>0</v>
      </c>
    </row>
    <row r="171" spans="1:20" ht="15" customHeight="1" x14ac:dyDescent="0.2">
      <c r="A171" s="310" t="s">
        <v>571</v>
      </c>
      <c r="B171" s="721" t="s">
        <v>571</v>
      </c>
      <c r="C171" s="485" t="s">
        <v>545</v>
      </c>
      <c r="D171" s="311">
        <v>0</v>
      </c>
      <c r="E171" s="424">
        <v>0</v>
      </c>
      <c r="F171" s="311"/>
      <c r="G171" s="312">
        <v>0</v>
      </c>
      <c r="H171" s="311"/>
      <c r="I171" s="312">
        <v>0</v>
      </c>
      <c r="J171" s="312">
        <v>0</v>
      </c>
      <c r="K171" s="311" t="s">
        <v>594</v>
      </c>
      <c r="L171" s="425">
        <v>0</v>
      </c>
      <c r="M171" s="426"/>
      <c r="N171" s="311">
        <v>75</v>
      </c>
      <c r="O171" s="437">
        <v>4425</v>
      </c>
      <c r="P171" s="312"/>
      <c r="Q171" s="1376">
        <v>4425</v>
      </c>
      <c r="R171" s="1322"/>
      <c r="S171" s="313">
        <v>4425</v>
      </c>
    </row>
    <row r="172" spans="1:20" ht="15" customHeight="1" x14ac:dyDescent="0.2">
      <c r="A172" s="314" t="s">
        <v>809</v>
      </c>
      <c r="B172" s="722">
        <v>389002</v>
      </c>
      <c r="C172" s="486" t="s">
        <v>541</v>
      </c>
      <c r="D172" s="315">
        <v>0</v>
      </c>
      <c r="E172" s="427">
        <v>0</v>
      </c>
      <c r="F172" s="315"/>
      <c r="G172" s="316">
        <v>0</v>
      </c>
      <c r="H172" s="315"/>
      <c r="I172" s="316">
        <v>0</v>
      </c>
      <c r="J172" s="316">
        <v>0</v>
      </c>
      <c r="K172" s="315" t="s">
        <v>594</v>
      </c>
      <c r="L172" s="428">
        <v>0</v>
      </c>
      <c r="M172" s="429"/>
      <c r="N172" s="315">
        <v>380</v>
      </c>
      <c r="O172" s="438">
        <v>22420</v>
      </c>
      <c r="P172" s="316"/>
      <c r="Q172" s="1377">
        <v>22420</v>
      </c>
      <c r="R172" s="1323"/>
      <c r="S172" s="317">
        <v>22420</v>
      </c>
    </row>
    <row r="173" spans="1:20" ht="15" customHeight="1" thickBot="1" x14ac:dyDescent="0.25">
      <c r="A173" s="491"/>
      <c r="B173" s="725"/>
      <c r="C173" s="408" t="s">
        <v>566</v>
      </c>
      <c r="D173" s="409">
        <v>0</v>
      </c>
      <c r="E173" s="410">
        <v>0</v>
      </c>
      <c r="F173" s="409">
        <v>0</v>
      </c>
      <c r="G173" s="413">
        <v>0</v>
      </c>
      <c r="H173" s="409">
        <v>0</v>
      </c>
      <c r="I173" s="413">
        <v>0</v>
      </c>
      <c r="J173" s="413">
        <v>0</v>
      </c>
      <c r="K173" s="409">
        <v>5</v>
      </c>
      <c r="L173" s="411">
        <v>10000</v>
      </c>
      <c r="M173" s="412">
        <v>0</v>
      </c>
      <c r="N173" s="409">
        <v>1221</v>
      </c>
      <c r="O173" s="436">
        <v>72039</v>
      </c>
      <c r="P173" s="413">
        <v>0</v>
      </c>
      <c r="Q173" s="1381">
        <v>72039</v>
      </c>
      <c r="R173" s="1325">
        <v>0</v>
      </c>
      <c r="S173" s="414">
        <v>82039</v>
      </c>
    </row>
    <row r="174" spans="1:20" s="435" customFormat="1" ht="15" customHeight="1" thickTop="1" x14ac:dyDescent="0.2">
      <c r="A174" s="488"/>
      <c r="B174" s="726"/>
      <c r="C174" s="420"/>
      <c r="D174" s="489"/>
      <c r="E174" s="418"/>
      <c r="F174" s="495"/>
      <c r="G174" s="418"/>
      <c r="H174" s="423"/>
      <c r="I174" s="418"/>
      <c r="J174" s="418"/>
      <c r="K174" s="495"/>
      <c r="L174" s="418"/>
      <c r="M174" s="418"/>
      <c r="N174" s="489"/>
      <c r="O174" s="417"/>
      <c r="P174" s="418"/>
      <c r="Q174" s="1382"/>
      <c r="R174" s="421"/>
      <c r="S174" s="417"/>
      <c r="T174"/>
    </row>
    <row r="175" spans="1:20" ht="7.35" customHeight="1" x14ac:dyDescent="0.2">
      <c r="A175" s="309" t="s">
        <v>763</v>
      </c>
      <c r="B175" s="720">
        <v>300002</v>
      </c>
      <c r="C175" s="484" t="s">
        <v>506</v>
      </c>
      <c r="D175" s="1367">
        <v>0</v>
      </c>
      <c r="E175" s="1368">
        <v>0</v>
      </c>
      <c r="F175" s="1367"/>
      <c r="G175" s="1369">
        <v>0</v>
      </c>
      <c r="H175" s="1367"/>
      <c r="I175" s="1369">
        <v>0</v>
      </c>
      <c r="J175" s="1369">
        <v>0</v>
      </c>
      <c r="K175" s="1367" t="s">
        <v>594</v>
      </c>
      <c r="L175" s="1370">
        <v>0</v>
      </c>
      <c r="M175" s="1371"/>
      <c r="N175" s="1367">
        <v>104</v>
      </c>
      <c r="O175" s="1372">
        <v>6136</v>
      </c>
      <c r="P175" s="1369"/>
      <c r="Q175" s="1373">
        <v>6136</v>
      </c>
      <c r="R175" s="1374"/>
      <c r="S175" s="1375">
        <v>6136</v>
      </c>
    </row>
    <row r="176" spans="1:20" ht="15" customHeight="1" x14ac:dyDescent="0.2">
      <c r="A176" s="310" t="s">
        <v>786</v>
      </c>
      <c r="B176" s="721">
        <v>390001</v>
      </c>
      <c r="C176" s="485" t="s">
        <v>526</v>
      </c>
      <c r="D176" s="311">
        <v>0</v>
      </c>
      <c r="E176" s="424">
        <v>0</v>
      </c>
      <c r="F176" s="311"/>
      <c r="G176" s="312">
        <v>0</v>
      </c>
      <c r="H176" s="311"/>
      <c r="I176" s="312">
        <v>0</v>
      </c>
      <c r="J176" s="312">
        <v>0</v>
      </c>
      <c r="K176" s="311" t="s">
        <v>594</v>
      </c>
      <c r="L176" s="425">
        <v>0</v>
      </c>
      <c r="M176" s="426"/>
      <c r="N176" s="311">
        <v>75</v>
      </c>
      <c r="O176" s="437">
        <v>4425</v>
      </c>
      <c r="P176" s="312"/>
      <c r="Q176" s="1376">
        <v>4425</v>
      </c>
      <c r="R176" s="1322"/>
      <c r="S176" s="313">
        <v>4425</v>
      </c>
    </row>
    <row r="177" spans="1:19" ht="15" customHeight="1" x14ac:dyDescent="0.2">
      <c r="A177" s="310" t="s">
        <v>741</v>
      </c>
      <c r="B177" s="721" t="s">
        <v>741</v>
      </c>
      <c r="C177" s="485" t="s">
        <v>527</v>
      </c>
      <c r="D177" s="311">
        <v>0</v>
      </c>
      <c r="E177" s="424">
        <v>0</v>
      </c>
      <c r="F177" s="311"/>
      <c r="G177" s="312">
        <v>0</v>
      </c>
      <c r="H177" s="311"/>
      <c r="I177" s="312">
        <v>0</v>
      </c>
      <c r="J177" s="312">
        <v>0</v>
      </c>
      <c r="K177" s="311" t="s">
        <v>594</v>
      </c>
      <c r="L177" s="425">
        <v>0</v>
      </c>
      <c r="M177" s="426"/>
      <c r="N177" s="311">
        <v>51</v>
      </c>
      <c r="O177" s="437">
        <v>3009</v>
      </c>
      <c r="P177" s="312"/>
      <c r="Q177" s="1376">
        <v>3009</v>
      </c>
      <c r="R177" s="1322"/>
      <c r="S177" s="313">
        <v>3009</v>
      </c>
    </row>
    <row r="178" spans="1:19" ht="15" customHeight="1" x14ac:dyDescent="0.2">
      <c r="A178" s="310" t="s">
        <v>794</v>
      </c>
      <c r="B178" s="721">
        <v>395005</v>
      </c>
      <c r="C178" s="485" t="s">
        <v>532</v>
      </c>
      <c r="D178" s="311">
        <v>0</v>
      </c>
      <c r="E178" s="424">
        <v>0</v>
      </c>
      <c r="F178" s="311"/>
      <c r="G178" s="312">
        <v>0</v>
      </c>
      <c r="H178" s="311"/>
      <c r="I178" s="312">
        <v>0</v>
      </c>
      <c r="J178" s="312">
        <v>0</v>
      </c>
      <c r="K178" s="311">
        <v>133</v>
      </c>
      <c r="L178" s="425">
        <v>31654</v>
      </c>
      <c r="M178" s="426"/>
      <c r="N178" s="311">
        <v>1166</v>
      </c>
      <c r="O178" s="437">
        <v>68794</v>
      </c>
      <c r="P178" s="312"/>
      <c r="Q178" s="1376">
        <v>68794</v>
      </c>
      <c r="R178" s="1322"/>
      <c r="S178" s="313">
        <v>100448</v>
      </c>
    </row>
    <row r="179" spans="1:19" ht="15" customHeight="1" x14ac:dyDescent="0.2">
      <c r="A179" s="314" t="s">
        <v>793</v>
      </c>
      <c r="B179" s="722">
        <v>395004</v>
      </c>
      <c r="C179" s="486" t="s">
        <v>531</v>
      </c>
      <c r="D179" s="315">
        <v>0</v>
      </c>
      <c r="E179" s="427">
        <v>0</v>
      </c>
      <c r="F179" s="315"/>
      <c r="G179" s="316">
        <v>0</v>
      </c>
      <c r="H179" s="315"/>
      <c r="I179" s="316">
        <v>0</v>
      </c>
      <c r="J179" s="316">
        <v>0</v>
      </c>
      <c r="K179" s="315" t="s">
        <v>594</v>
      </c>
      <c r="L179" s="428">
        <v>0</v>
      </c>
      <c r="M179" s="429"/>
      <c r="N179" s="315">
        <v>110</v>
      </c>
      <c r="O179" s="438">
        <v>6490</v>
      </c>
      <c r="P179" s="316"/>
      <c r="Q179" s="1377">
        <v>6490</v>
      </c>
      <c r="R179" s="1323"/>
      <c r="S179" s="317">
        <v>6490</v>
      </c>
    </row>
    <row r="180" spans="1:19" ht="15" customHeight="1" x14ac:dyDescent="0.2">
      <c r="A180" s="309" t="s">
        <v>792</v>
      </c>
      <c r="B180" s="720">
        <v>395003</v>
      </c>
      <c r="C180" s="484" t="s">
        <v>530</v>
      </c>
      <c r="D180" s="1367">
        <v>0</v>
      </c>
      <c r="E180" s="1368">
        <v>0</v>
      </c>
      <c r="F180" s="1367"/>
      <c r="G180" s="1369">
        <v>0</v>
      </c>
      <c r="H180" s="1367"/>
      <c r="I180" s="1369">
        <v>0</v>
      </c>
      <c r="J180" s="1369">
        <v>0</v>
      </c>
      <c r="K180" s="1367" t="s">
        <v>594</v>
      </c>
      <c r="L180" s="1370">
        <v>0</v>
      </c>
      <c r="M180" s="1371"/>
      <c r="N180" s="1367">
        <v>102</v>
      </c>
      <c r="O180" s="1372">
        <v>6018</v>
      </c>
      <c r="P180" s="1369"/>
      <c r="Q180" s="1373">
        <v>6018</v>
      </c>
      <c r="R180" s="1374"/>
      <c r="S180" s="1375">
        <v>6018</v>
      </c>
    </row>
    <row r="181" spans="1:19" ht="15" customHeight="1" x14ac:dyDescent="0.2">
      <c r="A181" s="310" t="s">
        <v>791</v>
      </c>
      <c r="B181" s="721">
        <v>395002</v>
      </c>
      <c r="C181" s="485" t="s">
        <v>529</v>
      </c>
      <c r="D181" s="311">
        <v>0</v>
      </c>
      <c r="E181" s="424">
        <v>0</v>
      </c>
      <c r="F181" s="311"/>
      <c r="G181" s="312">
        <v>0</v>
      </c>
      <c r="H181" s="311"/>
      <c r="I181" s="312">
        <v>0</v>
      </c>
      <c r="J181" s="312">
        <v>0</v>
      </c>
      <c r="K181" s="311" t="s">
        <v>594</v>
      </c>
      <c r="L181" s="425">
        <v>0</v>
      </c>
      <c r="M181" s="426"/>
      <c r="N181" s="311">
        <v>160</v>
      </c>
      <c r="O181" s="437">
        <v>9440</v>
      </c>
      <c r="P181" s="312"/>
      <c r="Q181" s="1376">
        <v>9440</v>
      </c>
      <c r="R181" s="1322"/>
      <c r="S181" s="313">
        <v>9440</v>
      </c>
    </row>
    <row r="182" spans="1:19" ht="15" customHeight="1" x14ac:dyDescent="0.2">
      <c r="A182" s="310" t="s">
        <v>790</v>
      </c>
      <c r="B182" s="721">
        <v>395001</v>
      </c>
      <c r="C182" s="485" t="s">
        <v>528</v>
      </c>
      <c r="D182" s="311">
        <v>0</v>
      </c>
      <c r="E182" s="424">
        <v>0</v>
      </c>
      <c r="F182" s="311"/>
      <c r="G182" s="312">
        <v>0</v>
      </c>
      <c r="H182" s="311"/>
      <c r="I182" s="312">
        <v>0</v>
      </c>
      <c r="J182" s="312">
        <v>0</v>
      </c>
      <c r="K182" s="311" t="s">
        <v>594</v>
      </c>
      <c r="L182" s="425">
        <v>0</v>
      </c>
      <c r="M182" s="426"/>
      <c r="N182" s="311">
        <v>149</v>
      </c>
      <c r="O182" s="437">
        <v>8791</v>
      </c>
      <c r="P182" s="312"/>
      <c r="Q182" s="1376">
        <v>8791</v>
      </c>
      <c r="R182" s="1322"/>
      <c r="S182" s="313">
        <v>8791</v>
      </c>
    </row>
    <row r="183" spans="1:19" ht="15" customHeight="1" x14ac:dyDescent="0.2">
      <c r="A183" s="310" t="s">
        <v>796</v>
      </c>
      <c r="B183" s="721">
        <v>397001</v>
      </c>
      <c r="C183" s="485" t="s">
        <v>533</v>
      </c>
      <c r="D183" s="311">
        <v>0</v>
      </c>
      <c r="E183" s="424">
        <v>0</v>
      </c>
      <c r="F183" s="311"/>
      <c r="G183" s="312">
        <v>0</v>
      </c>
      <c r="H183" s="311"/>
      <c r="I183" s="312">
        <v>0</v>
      </c>
      <c r="J183" s="312">
        <v>0</v>
      </c>
      <c r="K183" s="311">
        <v>35</v>
      </c>
      <c r="L183" s="425">
        <v>10000</v>
      </c>
      <c r="M183" s="426"/>
      <c r="N183" s="311">
        <v>494</v>
      </c>
      <c r="O183" s="437">
        <v>29146</v>
      </c>
      <c r="P183" s="312"/>
      <c r="Q183" s="1376">
        <v>29146</v>
      </c>
      <c r="R183" s="1322"/>
      <c r="S183" s="313">
        <v>39146</v>
      </c>
    </row>
    <row r="184" spans="1:19" ht="15" customHeight="1" x14ac:dyDescent="0.2">
      <c r="A184" s="314" t="s">
        <v>798</v>
      </c>
      <c r="B184" s="722">
        <v>398002</v>
      </c>
      <c r="C184" s="486" t="s">
        <v>535</v>
      </c>
      <c r="D184" s="315">
        <v>0</v>
      </c>
      <c r="E184" s="427">
        <v>0</v>
      </c>
      <c r="F184" s="315"/>
      <c r="G184" s="316">
        <v>0</v>
      </c>
      <c r="H184" s="315"/>
      <c r="I184" s="316">
        <v>0</v>
      </c>
      <c r="J184" s="316">
        <v>0</v>
      </c>
      <c r="K184" s="315" t="s">
        <v>594</v>
      </c>
      <c r="L184" s="428">
        <v>0</v>
      </c>
      <c r="M184" s="429"/>
      <c r="N184" s="315">
        <v>188</v>
      </c>
      <c r="O184" s="438">
        <v>11092</v>
      </c>
      <c r="P184" s="316"/>
      <c r="Q184" s="1377">
        <v>11092</v>
      </c>
      <c r="R184" s="1323"/>
      <c r="S184" s="317">
        <v>11092</v>
      </c>
    </row>
    <row r="185" spans="1:19" ht="15" customHeight="1" x14ac:dyDescent="0.2">
      <c r="A185" s="309" t="s">
        <v>797</v>
      </c>
      <c r="B185" s="720">
        <v>398001</v>
      </c>
      <c r="C185" s="484" t="s">
        <v>534</v>
      </c>
      <c r="D185" s="1367">
        <v>0</v>
      </c>
      <c r="E185" s="1368">
        <v>0</v>
      </c>
      <c r="F185" s="1367"/>
      <c r="G185" s="1369">
        <v>0</v>
      </c>
      <c r="H185" s="1367"/>
      <c r="I185" s="1369">
        <v>0</v>
      </c>
      <c r="J185" s="1369">
        <v>0</v>
      </c>
      <c r="K185" s="1367" t="s">
        <v>594</v>
      </c>
      <c r="L185" s="1370">
        <v>0</v>
      </c>
      <c r="M185" s="1371"/>
      <c r="N185" s="1367">
        <v>204</v>
      </c>
      <c r="O185" s="1372">
        <v>12036</v>
      </c>
      <c r="P185" s="1369"/>
      <c r="Q185" s="1373">
        <v>12036</v>
      </c>
      <c r="R185" s="1374"/>
      <c r="S185" s="1375">
        <v>12036</v>
      </c>
    </row>
    <row r="186" spans="1:19" ht="15" customHeight="1" x14ac:dyDescent="0.2">
      <c r="A186" s="310" t="s">
        <v>801</v>
      </c>
      <c r="B186" s="721">
        <v>398006</v>
      </c>
      <c r="C186" s="485" t="s">
        <v>537</v>
      </c>
      <c r="D186" s="311">
        <v>0</v>
      </c>
      <c r="E186" s="424">
        <v>0</v>
      </c>
      <c r="F186" s="311"/>
      <c r="G186" s="312">
        <v>0</v>
      </c>
      <c r="H186" s="311"/>
      <c r="I186" s="312">
        <v>0</v>
      </c>
      <c r="J186" s="312">
        <v>0</v>
      </c>
      <c r="K186" s="311" t="s">
        <v>594</v>
      </c>
      <c r="L186" s="425">
        <v>0</v>
      </c>
      <c r="M186" s="426"/>
      <c r="N186" s="311">
        <v>189</v>
      </c>
      <c r="O186" s="437">
        <v>11151</v>
      </c>
      <c r="P186" s="312"/>
      <c r="Q186" s="1376">
        <v>11151</v>
      </c>
      <c r="R186" s="1322"/>
      <c r="S186" s="313">
        <v>11151</v>
      </c>
    </row>
    <row r="187" spans="1:19" ht="15" customHeight="1" x14ac:dyDescent="0.2">
      <c r="A187" s="310" t="s">
        <v>802</v>
      </c>
      <c r="B187" s="721">
        <v>398007</v>
      </c>
      <c r="C187" s="485" t="s">
        <v>538</v>
      </c>
      <c r="D187" s="311">
        <v>0</v>
      </c>
      <c r="E187" s="424">
        <v>0</v>
      </c>
      <c r="F187" s="311"/>
      <c r="G187" s="312">
        <v>0</v>
      </c>
      <c r="H187" s="311"/>
      <c r="I187" s="312">
        <v>0</v>
      </c>
      <c r="J187" s="312">
        <v>0</v>
      </c>
      <c r="K187" s="311" t="s">
        <v>594</v>
      </c>
      <c r="L187" s="425">
        <v>0</v>
      </c>
      <c r="M187" s="426"/>
      <c r="N187" s="311">
        <v>0</v>
      </c>
      <c r="O187" s="437">
        <v>0</v>
      </c>
      <c r="P187" s="312"/>
      <c r="Q187" s="1376">
        <v>0</v>
      </c>
      <c r="R187" s="1322"/>
      <c r="S187" s="313">
        <v>0</v>
      </c>
    </row>
    <row r="188" spans="1:19" ht="15" customHeight="1" x14ac:dyDescent="0.2">
      <c r="A188" s="310" t="s">
        <v>914</v>
      </c>
      <c r="B188" s="721">
        <v>398008</v>
      </c>
      <c r="C188" s="485" t="s">
        <v>866</v>
      </c>
      <c r="D188" s="311">
        <v>0</v>
      </c>
      <c r="E188" s="424">
        <v>0</v>
      </c>
      <c r="F188" s="311"/>
      <c r="G188" s="312">
        <v>0</v>
      </c>
      <c r="H188" s="311"/>
      <c r="I188" s="312">
        <v>0</v>
      </c>
      <c r="J188" s="312">
        <v>0</v>
      </c>
      <c r="K188" s="311">
        <v>0</v>
      </c>
      <c r="L188" s="425">
        <v>10000</v>
      </c>
      <c r="M188" s="426"/>
      <c r="N188" s="311">
        <v>113</v>
      </c>
      <c r="O188" s="437">
        <v>6667</v>
      </c>
      <c r="P188" s="312"/>
      <c r="Q188" s="1376">
        <v>6667</v>
      </c>
      <c r="R188" s="1322"/>
      <c r="S188" s="313">
        <v>16667</v>
      </c>
    </row>
    <row r="189" spans="1:19" ht="15" customHeight="1" x14ac:dyDescent="0.2">
      <c r="A189" s="314" t="s">
        <v>805</v>
      </c>
      <c r="B189" s="722">
        <v>399003</v>
      </c>
      <c r="C189" s="486" t="s">
        <v>539</v>
      </c>
      <c r="D189" s="315">
        <v>0</v>
      </c>
      <c r="E189" s="427">
        <v>0</v>
      </c>
      <c r="F189" s="315"/>
      <c r="G189" s="316">
        <v>0</v>
      </c>
      <c r="H189" s="315"/>
      <c r="I189" s="316">
        <v>0</v>
      </c>
      <c r="J189" s="316">
        <v>0</v>
      </c>
      <c r="K189" s="315">
        <v>0</v>
      </c>
      <c r="L189" s="428">
        <v>10000</v>
      </c>
      <c r="M189" s="429"/>
      <c r="N189" s="315">
        <v>201</v>
      </c>
      <c r="O189" s="438">
        <v>11859</v>
      </c>
      <c r="P189" s="316"/>
      <c r="Q189" s="1377">
        <v>11859</v>
      </c>
      <c r="R189" s="1323"/>
      <c r="S189" s="317">
        <v>21859</v>
      </c>
    </row>
    <row r="190" spans="1:19" ht="15" customHeight="1" x14ac:dyDescent="0.2">
      <c r="A190" s="309" t="s">
        <v>771</v>
      </c>
      <c r="B190" s="720">
        <v>368001</v>
      </c>
      <c r="C190" s="484" t="s">
        <v>512</v>
      </c>
      <c r="D190" s="1367">
        <v>2</v>
      </c>
      <c r="E190" s="1368">
        <v>42000</v>
      </c>
      <c r="F190" s="1367"/>
      <c r="G190" s="1369">
        <v>0</v>
      </c>
      <c r="H190" s="1367"/>
      <c r="I190" s="1369">
        <v>0</v>
      </c>
      <c r="J190" s="1369">
        <v>0</v>
      </c>
      <c r="K190" s="1367" t="s">
        <v>594</v>
      </c>
      <c r="L190" s="1370">
        <v>0</v>
      </c>
      <c r="M190" s="1371"/>
      <c r="N190" s="1367">
        <v>108</v>
      </c>
      <c r="O190" s="1372">
        <v>6372</v>
      </c>
      <c r="P190" s="1369"/>
      <c r="Q190" s="1373">
        <v>6372</v>
      </c>
      <c r="R190" s="1374"/>
      <c r="S190" s="1375">
        <v>48372</v>
      </c>
    </row>
    <row r="191" spans="1:19" ht="15" customHeight="1" x14ac:dyDescent="0.2">
      <c r="A191" s="310" t="s">
        <v>769</v>
      </c>
      <c r="B191" s="721">
        <v>364001</v>
      </c>
      <c r="C191" s="485" t="s">
        <v>511</v>
      </c>
      <c r="D191" s="311">
        <v>0</v>
      </c>
      <c r="E191" s="424">
        <v>0</v>
      </c>
      <c r="F191" s="311"/>
      <c r="G191" s="312">
        <v>0</v>
      </c>
      <c r="H191" s="311"/>
      <c r="I191" s="312">
        <v>0</v>
      </c>
      <c r="J191" s="312">
        <v>0</v>
      </c>
      <c r="K191" s="311" t="s">
        <v>594</v>
      </c>
      <c r="L191" s="425">
        <v>0</v>
      </c>
      <c r="M191" s="426"/>
      <c r="N191" s="311">
        <v>93</v>
      </c>
      <c r="O191" s="437">
        <v>5487</v>
      </c>
      <c r="P191" s="312"/>
      <c r="Q191" s="1376">
        <v>5487</v>
      </c>
      <c r="R191" s="1322"/>
      <c r="S191" s="313">
        <v>5487</v>
      </c>
    </row>
    <row r="192" spans="1:19" ht="15" customHeight="1" x14ac:dyDescent="0.2">
      <c r="A192" s="310" t="s">
        <v>767</v>
      </c>
      <c r="B192" s="721">
        <v>363001</v>
      </c>
      <c r="C192" s="485" t="s">
        <v>509</v>
      </c>
      <c r="D192" s="311">
        <v>0</v>
      </c>
      <c r="E192" s="424">
        <v>0</v>
      </c>
      <c r="F192" s="311"/>
      <c r="G192" s="312">
        <v>0</v>
      </c>
      <c r="H192" s="311"/>
      <c r="I192" s="312">
        <v>0</v>
      </c>
      <c r="J192" s="312">
        <v>0</v>
      </c>
      <c r="K192" s="311" t="s">
        <v>594</v>
      </c>
      <c r="L192" s="425">
        <v>0</v>
      </c>
      <c r="M192" s="426"/>
      <c r="N192" s="311">
        <v>120</v>
      </c>
      <c r="O192" s="437">
        <v>7080</v>
      </c>
      <c r="P192" s="312"/>
      <c r="Q192" s="1376">
        <v>7080</v>
      </c>
      <c r="R192" s="1322"/>
      <c r="S192" s="313">
        <v>7080</v>
      </c>
    </row>
    <row r="193" spans="1:19" ht="15" customHeight="1" x14ac:dyDescent="0.2">
      <c r="A193" s="310" t="s">
        <v>765</v>
      </c>
      <c r="B193" s="721">
        <v>360001</v>
      </c>
      <c r="C193" s="485" t="s">
        <v>507</v>
      </c>
      <c r="D193" s="311">
        <v>0</v>
      </c>
      <c r="E193" s="424">
        <v>0</v>
      </c>
      <c r="F193" s="311"/>
      <c r="G193" s="312">
        <v>0</v>
      </c>
      <c r="H193" s="311"/>
      <c r="I193" s="312">
        <v>0</v>
      </c>
      <c r="J193" s="312">
        <v>0</v>
      </c>
      <c r="K193" s="311">
        <v>0</v>
      </c>
      <c r="L193" s="425">
        <v>10000</v>
      </c>
      <c r="M193" s="426"/>
      <c r="N193" s="311">
        <v>164</v>
      </c>
      <c r="O193" s="437">
        <v>9676</v>
      </c>
      <c r="P193" s="312"/>
      <c r="Q193" s="1376">
        <v>9676</v>
      </c>
      <c r="R193" s="1322"/>
      <c r="S193" s="313">
        <v>19676</v>
      </c>
    </row>
    <row r="194" spans="1:19" ht="15" customHeight="1" x14ac:dyDescent="0.2">
      <c r="A194" s="314" t="s">
        <v>766</v>
      </c>
      <c r="B194" s="722">
        <v>361001</v>
      </c>
      <c r="C194" s="486" t="s">
        <v>508</v>
      </c>
      <c r="D194" s="315">
        <v>0</v>
      </c>
      <c r="E194" s="427">
        <v>0</v>
      </c>
      <c r="F194" s="315"/>
      <c r="G194" s="316">
        <v>0</v>
      </c>
      <c r="H194" s="315"/>
      <c r="I194" s="316">
        <v>0</v>
      </c>
      <c r="J194" s="316">
        <v>0</v>
      </c>
      <c r="K194" s="315">
        <v>0</v>
      </c>
      <c r="L194" s="428">
        <v>10000</v>
      </c>
      <c r="M194" s="429"/>
      <c r="N194" s="315">
        <v>86</v>
      </c>
      <c r="O194" s="438">
        <v>5074</v>
      </c>
      <c r="P194" s="316"/>
      <c r="Q194" s="1377">
        <v>5074</v>
      </c>
      <c r="R194" s="1323"/>
      <c r="S194" s="317">
        <v>15074</v>
      </c>
    </row>
    <row r="195" spans="1:19" ht="15" customHeight="1" x14ac:dyDescent="0.2">
      <c r="A195" s="309" t="s">
        <v>768</v>
      </c>
      <c r="B195" s="720">
        <v>363002</v>
      </c>
      <c r="C195" s="484" t="s">
        <v>510</v>
      </c>
      <c r="D195" s="1367">
        <v>0</v>
      </c>
      <c r="E195" s="1368">
        <v>0</v>
      </c>
      <c r="F195" s="1367"/>
      <c r="G195" s="1369">
        <v>0</v>
      </c>
      <c r="H195" s="1367"/>
      <c r="I195" s="1369">
        <v>0</v>
      </c>
      <c r="J195" s="1369">
        <v>0</v>
      </c>
      <c r="K195" s="1367" t="s">
        <v>594</v>
      </c>
      <c r="L195" s="1370">
        <v>0</v>
      </c>
      <c r="M195" s="1371"/>
      <c r="N195" s="1367">
        <v>117</v>
      </c>
      <c r="O195" s="1372">
        <v>6903</v>
      </c>
      <c r="P195" s="1369"/>
      <c r="Q195" s="1373">
        <v>6903</v>
      </c>
      <c r="R195" s="1374"/>
      <c r="S195" s="1375">
        <v>6903</v>
      </c>
    </row>
    <row r="196" spans="1:19" ht="15" customHeight="1" x14ac:dyDescent="0.2">
      <c r="A196" s="310" t="s">
        <v>783</v>
      </c>
      <c r="B196" s="721">
        <v>385001</v>
      </c>
      <c r="C196" s="485" t="s">
        <v>523</v>
      </c>
      <c r="D196" s="311">
        <v>0</v>
      </c>
      <c r="E196" s="424">
        <v>0</v>
      </c>
      <c r="F196" s="311"/>
      <c r="G196" s="312">
        <v>0</v>
      </c>
      <c r="H196" s="311"/>
      <c r="I196" s="312">
        <v>0</v>
      </c>
      <c r="J196" s="312">
        <v>0</v>
      </c>
      <c r="K196" s="311" t="s">
        <v>594</v>
      </c>
      <c r="L196" s="425">
        <v>0</v>
      </c>
      <c r="M196" s="426"/>
      <c r="N196" s="311">
        <v>36</v>
      </c>
      <c r="O196" s="437">
        <v>2124</v>
      </c>
      <c r="P196" s="312"/>
      <c r="Q196" s="1376">
        <v>2124</v>
      </c>
      <c r="R196" s="1322"/>
      <c r="S196" s="313">
        <v>2124</v>
      </c>
    </row>
    <row r="197" spans="1:19" ht="15" customHeight="1" x14ac:dyDescent="0.2">
      <c r="A197" s="310" t="s">
        <v>784</v>
      </c>
      <c r="B197" s="721">
        <v>385002</v>
      </c>
      <c r="C197" s="485" t="s">
        <v>524</v>
      </c>
      <c r="D197" s="311">
        <v>0</v>
      </c>
      <c r="E197" s="424">
        <v>0</v>
      </c>
      <c r="F197" s="311"/>
      <c r="G197" s="312">
        <v>0</v>
      </c>
      <c r="H197" s="311"/>
      <c r="I197" s="312">
        <v>0</v>
      </c>
      <c r="J197" s="312">
        <v>0</v>
      </c>
      <c r="K197" s="311">
        <v>0</v>
      </c>
      <c r="L197" s="425">
        <v>10000</v>
      </c>
      <c r="M197" s="426"/>
      <c r="N197" s="311">
        <v>418</v>
      </c>
      <c r="O197" s="437">
        <v>24662</v>
      </c>
      <c r="P197" s="312"/>
      <c r="Q197" s="1376">
        <v>24662</v>
      </c>
      <c r="R197" s="1322"/>
      <c r="S197" s="313">
        <v>34662</v>
      </c>
    </row>
    <row r="198" spans="1:19" ht="15" customHeight="1" x14ac:dyDescent="0.2">
      <c r="A198" s="310" t="s">
        <v>785</v>
      </c>
      <c r="B198" s="721">
        <v>385003</v>
      </c>
      <c r="C198" s="485" t="s">
        <v>525</v>
      </c>
      <c r="D198" s="311">
        <v>0</v>
      </c>
      <c r="E198" s="424">
        <v>0</v>
      </c>
      <c r="F198" s="311"/>
      <c r="G198" s="312">
        <v>0</v>
      </c>
      <c r="H198" s="311"/>
      <c r="I198" s="312">
        <v>0</v>
      </c>
      <c r="J198" s="312">
        <v>0</v>
      </c>
      <c r="K198" s="311" t="s">
        <v>594</v>
      </c>
      <c r="L198" s="425">
        <v>0</v>
      </c>
      <c r="M198" s="426"/>
      <c r="N198" s="311">
        <v>106</v>
      </c>
      <c r="O198" s="437">
        <v>6254</v>
      </c>
      <c r="P198" s="312"/>
      <c r="Q198" s="1376">
        <v>6254</v>
      </c>
      <c r="R198" s="1322"/>
      <c r="S198" s="313">
        <v>6254</v>
      </c>
    </row>
    <row r="199" spans="1:19" ht="15" customHeight="1" x14ac:dyDescent="0.2">
      <c r="A199" s="314" t="s">
        <v>780</v>
      </c>
      <c r="B199" s="722">
        <v>381001</v>
      </c>
      <c r="C199" s="486" t="s">
        <v>521</v>
      </c>
      <c r="D199" s="315">
        <v>0</v>
      </c>
      <c r="E199" s="427">
        <v>0</v>
      </c>
      <c r="F199" s="315"/>
      <c r="G199" s="316">
        <v>0</v>
      </c>
      <c r="H199" s="315"/>
      <c r="I199" s="316">
        <v>0</v>
      </c>
      <c r="J199" s="316">
        <v>0</v>
      </c>
      <c r="K199" s="315" t="s">
        <v>594</v>
      </c>
      <c r="L199" s="428">
        <v>0</v>
      </c>
      <c r="M199" s="429"/>
      <c r="N199" s="315">
        <v>117</v>
      </c>
      <c r="O199" s="438">
        <v>6903</v>
      </c>
      <c r="P199" s="316"/>
      <c r="Q199" s="1377">
        <v>6903</v>
      </c>
      <c r="R199" s="1323"/>
      <c r="S199" s="317">
        <v>6903</v>
      </c>
    </row>
    <row r="200" spans="1:19" ht="15" customHeight="1" x14ac:dyDescent="0.2">
      <c r="A200" s="309" t="s">
        <v>782</v>
      </c>
      <c r="B200" s="720">
        <v>382002</v>
      </c>
      <c r="C200" s="484" t="s">
        <v>522</v>
      </c>
      <c r="D200" s="1367">
        <v>0</v>
      </c>
      <c r="E200" s="1368">
        <v>0</v>
      </c>
      <c r="F200" s="1367"/>
      <c r="G200" s="1369">
        <v>0</v>
      </c>
      <c r="H200" s="1367"/>
      <c r="I200" s="1369">
        <v>0</v>
      </c>
      <c r="J200" s="1369">
        <v>0</v>
      </c>
      <c r="K200" s="1367">
        <v>0</v>
      </c>
      <c r="L200" s="1370">
        <v>10000</v>
      </c>
      <c r="M200" s="1371"/>
      <c r="N200" s="1367">
        <v>754</v>
      </c>
      <c r="O200" s="1372">
        <v>44486</v>
      </c>
      <c r="P200" s="1369"/>
      <c r="Q200" s="1373">
        <v>44486</v>
      </c>
      <c r="R200" s="1374"/>
      <c r="S200" s="1375">
        <v>54486</v>
      </c>
    </row>
    <row r="201" spans="1:19" ht="15" customHeight="1" x14ac:dyDescent="0.2">
      <c r="A201" s="310" t="s">
        <v>915</v>
      </c>
      <c r="B201" s="721">
        <v>382004</v>
      </c>
      <c r="C201" s="485" t="s">
        <v>865</v>
      </c>
      <c r="D201" s="311">
        <v>0</v>
      </c>
      <c r="E201" s="424">
        <v>0</v>
      </c>
      <c r="F201" s="311"/>
      <c r="G201" s="312">
        <v>0</v>
      </c>
      <c r="H201" s="311"/>
      <c r="I201" s="312">
        <v>0</v>
      </c>
      <c r="J201" s="312">
        <v>0</v>
      </c>
      <c r="K201" s="311">
        <v>0</v>
      </c>
      <c r="L201" s="425">
        <v>10000</v>
      </c>
      <c r="M201" s="426"/>
      <c r="N201" s="311">
        <v>157</v>
      </c>
      <c r="O201" s="437">
        <v>9263</v>
      </c>
      <c r="P201" s="312"/>
      <c r="Q201" s="1376">
        <v>9263</v>
      </c>
      <c r="R201" s="1322"/>
      <c r="S201" s="313">
        <v>19263</v>
      </c>
    </row>
    <row r="202" spans="1:19" ht="15" customHeight="1" x14ac:dyDescent="0.2">
      <c r="A202" s="310" t="s">
        <v>799</v>
      </c>
      <c r="B202" s="721">
        <v>398004</v>
      </c>
      <c r="C202" s="485" t="s">
        <v>536</v>
      </c>
      <c r="D202" s="311">
        <v>0</v>
      </c>
      <c r="E202" s="424">
        <v>0</v>
      </c>
      <c r="F202" s="311"/>
      <c r="G202" s="312">
        <v>0</v>
      </c>
      <c r="H202" s="311"/>
      <c r="I202" s="312">
        <v>0</v>
      </c>
      <c r="J202" s="312">
        <v>0</v>
      </c>
      <c r="K202" s="311" t="s">
        <v>594</v>
      </c>
      <c r="L202" s="425">
        <v>0</v>
      </c>
      <c r="M202" s="426"/>
      <c r="N202" s="311">
        <v>208</v>
      </c>
      <c r="O202" s="437">
        <v>12272</v>
      </c>
      <c r="P202" s="312"/>
      <c r="Q202" s="1376">
        <v>12272</v>
      </c>
      <c r="R202" s="1322"/>
      <c r="S202" s="313">
        <v>12272</v>
      </c>
    </row>
    <row r="203" spans="1:19" ht="15" customHeight="1" x14ac:dyDescent="0.2">
      <c r="A203" s="310" t="s">
        <v>779</v>
      </c>
      <c r="B203" s="721">
        <v>374001</v>
      </c>
      <c r="C203" s="485" t="s">
        <v>520</v>
      </c>
      <c r="D203" s="311">
        <v>0</v>
      </c>
      <c r="E203" s="424">
        <v>0</v>
      </c>
      <c r="F203" s="311"/>
      <c r="G203" s="312">
        <v>0</v>
      </c>
      <c r="H203" s="311"/>
      <c r="I203" s="312">
        <v>0</v>
      </c>
      <c r="J203" s="312">
        <v>0</v>
      </c>
      <c r="K203" s="311" t="s">
        <v>594</v>
      </c>
      <c r="L203" s="425">
        <v>0</v>
      </c>
      <c r="M203" s="426"/>
      <c r="N203" s="311">
        <v>106</v>
      </c>
      <c r="O203" s="437">
        <v>6254</v>
      </c>
      <c r="P203" s="312"/>
      <c r="Q203" s="1376">
        <v>6254</v>
      </c>
      <c r="R203" s="1322"/>
      <c r="S203" s="313">
        <v>6254</v>
      </c>
    </row>
    <row r="204" spans="1:19" ht="15" customHeight="1" x14ac:dyDescent="0.2">
      <c r="A204" s="314" t="s">
        <v>777</v>
      </c>
      <c r="B204" s="722">
        <v>373001</v>
      </c>
      <c r="C204" s="486" t="s">
        <v>518</v>
      </c>
      <c r="D204" s="315">
        <v>0</v>
      </c>
      <c r="E204" s="427">
        <v>0</v>
      </c>
      <c r="F204" s="315"/>
      <c r="G204" s="316">
        <v>0</v>
      </c>
      <c r="H204" s="315"/>
      <c r="I204" s="316">
        <v>0</v>
      </c>
      <c r="J204" s="316">
        <v>0</v>
      </c>
      <c r="K204" s="315" t="s">
        <v>594</v>
      </c>
      <c r="L204" s="428">
        <v>0</v>
      </c>
      <c r="M204" s="429"/>
      <c r="N204" s="315">
        <v>114</v>
      </c>
      <c r="O204" s="438">
        <v>6726</v>
      </c>
      <c r="P204" s="316"/>
      <c r="Q204" s="1377">
        <v>6726</v>
      </c>
      <c r="R204" s="1323"/>
      <c r="S204" s="317">
        <v>6726</v>
      </c>
    </row>
    <row r="205" spans="1:19" ht="15" customHeight="1" x14ac:dyDescent="0.2">
      <c r="A205" s="309" t="s">
        <v>778</v>
      </c>
      <c r="B205" s="720">
        <v>373002</v>
      </c>
      <c r="C205" s="484" t="s">
        <v>519</v>
      </c>
      <c r="D205" s="1367">
        <v>0</v>
      </c>
      <c r="E205" s="1368">
        <v>0</v>
      </c>
      <c r="F205" s="1367"/>
      <c r="G205" s="1369">
        <v>0</v>
      </c>
      <c r="H205" s="1367"/>
      <c r="I205" s="1369">
        <v>0</v>
      </c>
      <c r="J205" s="1369">
        <v>0</v>
      </c>
      <c r="K205" s="1367" t="s">
        <v>594</v>
      </c>
      <c r="L205" s="1370">
        <v>0</v>
      </c>
      <c r="M205" s="1371"/>
      <c r="N205" s="1367">
        <v>111</v>
      </c>
      <c r="O205" s="1372">
        <v>6549</v>
      </c>
      <c r="P205" s="1369"/>
      <c r="Q205" s="1373">
        <v>6549</v>
      </c>
      <c r="R205" s="1374"/>
      <c r="S205" s="1375">
        <v>6549</v>
      </c>
    </row>
    <row r="206" spans="1:19" ht="15" customHeight="1" x14ac:dyDescent="0.2">
      <c r="A206" s="310" t="s">
        <v>772</v>
      </c>
      <c r="B206" s="721">
        <v>369001</v>
      </c>
      <c r="C206" s="485" t="s">
        <v>513</v>
      </c>
      <c r="D206" s="311">
        <v>0</v>
      </c>
      <c r="E206" s="424">
        <v>0</v>
      </c>
      <c r="F206" s="311"/>
      <c r="G206" s="312">
        <v>0</v>
      </c>
      <c r="H206" s="311"/>
      <c r="I206" s="312">
        <v>0</v>
      </c>
      <c r="J206" s="312">
        <v>0</v>
      </c>
      <c r="K206" s="311" t="s">
        <v>594</v>
      </c>
      <c r="L206" s="425">
        <v>0</v>
      </c>
      <c r="M206" s="426"/>
      <c r="N206" s="311">
        <v>165</v>
      </c>
      <c r="O206" s="437">
        <v>9735</v>
      </c>
      <c r="P206" s="312"/>
      <c r="Q206" s="1376">
        <v>9735</v>
      </c>
      <c r="R206" s="1322"/>
      <c r="S206" s="313">
        <v>9735</v>
      </c>
    </row>
    <row r="207" spans="1:19" ht="15" customHeight="1" x14ac:dyDescent="0.2">
      <c r="A207" s="310" t="s">
        <v>773</v>
      </c>
      <c r="B207" s="721">
        <v>369002</v>
      </c>
      <c r="C207" s="485" t="s">
        <v>514</v>
      </c>
      <c r="D207" s="311">
        <v>0</v>
      </c>
      <c r="E207" s="424">
        <v>0</v>
      </c>
      <c r="F207" s="311"/>
      <c r="G207" s="312">
        <v>0</v>
      </c>
      <c r="H207" s="311"/>
      <c r="I207" s="312">
        <v>0</v>
      </c>
      <c r="J207" s="312">
        <v>0</v>
      </c>
      <c r="K207" s="311" t="s">
        <v>594</v>
      </c>
      <c r="L207" s="425">
        <v>0</v>
      </c>
      <c r="M207" s="426"/>
      <c r="N207" s="311">
        <v>148</v>
      </c>
      <c r="O207" s="437">
        <v>8732</v>
      </c>
      <c r="P207" s="312"/>
      <c r="Q207" s="1376">
        <v>8732</v>
      </c>
      <c r="R207" s="1322"/>
      <c r="S207" s="313">
        <v>8732</v>
      </c>
    </row>
    <row r="208" spans="1:19" ht="15" customHeight="1" x14ac:dyDescent="0.2">
      <c r="A208" s="310" t="s">
        <v>774</v>
      </c>
      <c r="B208" s="721">
        <v>369003</v>
      </c>
      <c r="C208" s="485" t="s">
        <v>515</v>
      </c>
      <c r="D208" s="311">
        <v>0</v>
      </c>
      <c r="E208" s="424">
        <v>0</v>
      </c>
      <c r="F208" s="311"/>
      <c r="G208" s="312">
        <v>0</v>
      </c>
      <c r="H208" s="311"/>
      <c r="I208" s="312">
        <v>0</v>
      </c>
      <c r="J208" s="312">
        <v>0</v>
      </c>
      <c r="K208" s="311" t="s">
        <v>594</v>
      </c>
      <c r="L208" s="425">
        <v>0</v>
      </c>
      <c r="M208" s="426"/>
      <c r="N208" s="311">
        <v>157</v>
      </c>
      <c r="O208" s="437">
        <v>9263</v>
      </c>
      <c r="P208" s="312"/>
      <c r="Q208" s="1376">
        <v>9263</v>
      </c>
      <c r="R208" s="1322"/>
      <c r="S208" s="313">
        <v>9263</v>
      </c>
    </row>
    <row r="209" spans="1:20" ht="15" customHeight="1" x14ac:dyDescent="0.2">
      <c r="A209" s="314" t="s">
        <v>775</v>
      </c>
      <c r="B209" s="722">
        <v>369005</v>
      </c>
      <c r="C209" s="486" t="s">
        <v>516</v>
      </c>
      <c r="D209" s="315">
        <v>0</v>
      </c>
      <c r="E209" s="427">
        <v>0</v>
      </c>
      <c r="F209" s="315"/>
      <c r="G209" s="316">
        <v>0</v>
      </c>
      <c r="H209" s="315"/>
      <c r="I209" s="316">
        <v>0</v>
      </c>
      <c r="J209" s="316">
        <v>0</v>
      </c>
      <c r="K209" s="315">
        <v>46</v>
      </c>
      <c r="L209" s="428">
        <v>10948</v>
      </c>
      <c r="M209" s="429"/>
      <c r="N209" s="315">
        <v>251</v>
      </c>
      <c r="O209" s="438">
        <v>14809</v>
      </c>
      <c r="P209" s="316"/>
      <c r="Q209" s="1377">
        <v>14809</v>
      </c>
      <c r="R209" s="1323"/>
      <c r="S209" s="317">
        <v>25757</v>
      </c>
    </row>
    <row r="210" spans="1:20" ht="15" customHeight="1" x14ac:dyDescent="0.2">
      <c r="A210" s="310" t="s">
        <v>776</v>
      </c>
      <c r="B210" s="721">
        <v>369006</v>
      </c>
      <c r="C210" s="485" t="s">
        <v>517</v>
      </c>
      <c r="D210" s="311">
        <v>0</v>
      </c>
      <c r="E210" s="424">
        <v>0</v>
      </c>
      <c r="F210" s="311"/>
      <c r="G210" s="312">
        <v>0</v>
      </c>
      <c r="H210" s="311"/>
      <c r="I210" s="312">
        <v>0</v>
      </c>
      <c r="J210" s="312">
        <v>0</v>
      </c>
      <c r="K210" s="311" t="s">
        <v>594</v>
      </c>
      <c r="L210" s="425">
        <v>0</v>
      </c>
      <c r="M210" s="426"/>
      <c r="N210" s="311">
        <v>180</v>
      </c>
      <c r="O210" s="437">
        <v>10620</v>
      </c>
      <c r="P210" s="312"/>
      <c r="Q210" s="1376">
        <v>10620</v>
      </c>
      <c r="R210" s="1322"/>
      <c r="S210" s="313">
        <v>10620</v>
      </c>
    </row>
    <row r="211" spans="1:20" ht="15" customHeight="1" x14ac:dyDescent="0.2">
      <c r="A211" s="310" t="s">
        <v>574</v>
      </c>
      <c r="B211" s="721">
        <v>369007</v>
      </c>
      <c r="C211" s="485" t="s">
        <v>573</v>
      </c>
      <c r="D211" s="311">
        <v>0</v>
      </c>
      <c r="E211" s="424">
        <v>0</v>
      </c>
      <c r="F211" s="311"/>
      <c r="G211" s="312">
        <v>0</v>
      </c>
      <c r="H211" s="311"/>
      <c r="I211" s="312">
        <v>0</v>
      </c>
      <c r="J211" s="312">
        <v>0</v>
      </c>
      <c r="K211" s="311" t="s">
        <v>594</v>
      </c>
      <c r="L211" s="425">
        <v>0</v>
      </c>
      <c r="M211" s="426"/>
      <c r="N211" s="311">
        <v>91</v>
      </c>
      <c r="O211" s="437">
        <v>5369</v>
      </c>
      <c r="P211" s="312"/>
      <c r="Q211" s="1376">
        <v>5369</v>
      </c>
      <c r="R211" s="1322"/>
      <c r="S211" s="313">
        <v>5369</v>
      </c>
    </row>
    <row r="212" spans="1:20" ht="15" customHeight="1" x14ac:dyDescent="0.2">
      <c r="A212" s="1337" t="s">
        <v>1901</v>
      </c>
      <c r="B212" s="1338">
        <v>360002</v>
      </c>
      <c r="C212" s="1339" t="s">
        <v>1051</v>
      </c>
      <c r="D212" s="315">
        <v>0</v>
      </c>
      <c r="E212" s="427">
        <v>0</v>
      </c>
      <c r="F212" s="315"/>
      <c r="G212" s="316">
        <v>0</v>
      </c>
      <c r="H212" s="315"/>
      <c r="I212" s="316">
        <v>0</v>
      </c>
      <c r="J212" s="316">
        <v>0</v>
      </c>
      <c r="K212" s="315">
        <v>24</v>
      </c>
      <c r="L212" s="428">
        <v>10000</v>
      </c>
      <c r="M212" s="429"/>
      <c r="N212" s="315"/>
      <c r="O212" s="438">
        <v>0</v>
      </c>
      <c r="P212" s="316"/>
      <c r="Q212" s="1377">
        <v>0</v>
      </c>
      <c r="R212" s="1323"/>
      <c r="S212" s="317">
        <v>10000</v>
      </c>
    </row>
    <row r="213" spans="1:20" ht="15" customHeight="1" thickBot="1" x14ac:dyDescent="0.25">
      <c r="A213" s="491"/>
      <c r="B213" s="725"/>
      <c r="C213" s="408" t="s">
        <v>430</v>
      </c>
      <c r="D213" s="409">
        <v>2</v>
      </c>
      <c r="E213" s="410">
        <v>42000</v>
      </c>
      <c r="F213" s="409">
        <v>0</v>
      </c>
      <c r="G213" s="413">
        <v>0</v>
      </c>
      <c r="H213" s="409">
        <v>0</v>
      </c>
      <c r="I213" s="413">
        <v>0</v>
      </c>
      <c r="J213" s="413">
        <v>0</v>
      </c>
      <c r="K213" s="409">
        <v>238</v>
      </c>
      <c r="L213" s="411">
        <v>132602</v>
      </c>
      <c r="M213" s="412">
        <v>0</v>
      </c>
      <c r="N213" s="409">
        <v>7113</v>
      </c>
      <c r="O213" s="436">
        <v>419667</v>
      </c>
      <c r="P213" s="413">
        <v>0</v>
      </c>
      <c r="Q213" s="1381">
        <v>419667</v>
      </c>
      <c r="R213" s="1325">
        <v>0</v>
      </c>
      <c r="S213" s="414">
        <v>594269</v>
      </c>
    </row>
    <row r="214" spans="1:20" s="435" customFormat="1" ht="15" customHeight="1" thickTop="1" x14ac:dyDescent="0.2">
      <c r="A214" s="488"/>
      <c r="B214" s="726"/>
      <c r="C214" s="420"/>
      <c r="D214" s="489"/>
      <c r="E214" s="421"/>
      <c r="F214" s="489"/>
      <c r="G214" s="421"/>
      <c r="H214" s="416"/>
      <c r="I214" s="421"/>
      <c r="J214" s="421"/>
      <c r="K214" s="492"/>
      <c r="L214" s="416"/>
      <c r="M214" s="421"/>
      <c r="N214" s="492"/>
      <c r="O214" s="416"/>
      <c r="P214" s="421"/>
      <c r="Q214" s="1384"/>
      <c r="R214" s="421"/>
      <c r="S214" s="422"/>
      <c r="T214"/>
    </row>
    <row r="215" spans="1:20" ht="13.5" thickBot="1" x14ac:dyDescent="0.25">
      <c r="A215" s="491"/>
      <c r="B215" s="725"/>
      <c r="C215" s="408" t="s">
        <v>280</v>
      </c>
      <c r="D215" s="409">
        <v>269</v>
      </c>
      <c r="E215" s="410">
        <v>5649000</v>
      </c>
      <c r="F215" s="409">
        <v>0</v>
      </c>
      <c r="G215" s="413">
        <v>420000</v>
      </c>
      <c r="H215" s="409">
        <v>0</v>
      </c>
      <c r="I215" s="413">
        <v>0</v>
      </c>
      <c r="J215" s="413">
        <v>420000</v>
      </c>
      <c r="K215" s="409">
        <v>37124</v>
      </c>
      <c r="L215" s="411">
        <v>9259662</v>
      </c>
      <c r="M215" s="412">
        <v>0</v>
      </c>
      <c r="N215" s="409">
        <v>299860</v>
      </c>
      <c r="O215" s="436">
        <v>17691740</v>
      </c>
      <c r="P215" s="413">
        <v>0</v>
      </c>
      <c r="Q215" s="1381">
        <v>17691740</v>
      </c>
      <c r="R215" s="1325">
        <v>7338191</v>
      </c>
      <c r="S215" s="414">
        <v>33020402</v>
      </c>
    </row>
    <row r="216" spans="1:20" ht="13.5" thickTop="1" x14ac:dyDescent="0.2"/>
  </sheetData>
  <sortState ref="A95:W130">
    <sortCondition ref="A95"/>
  </sortState>
  <mergeCells count="16">
    <mergeCell ref="M1:M2"/>
    <mergeCell ref="A1:C3"/>
    <mergeCell ref="S1:S3"/>
    <mergeCell ref="F2:F3"/>
    <mergeCell ref="H2:H3"/>
    <mergeCell ref="J2:J3"/>
    <mergeCell ref="N2:N3"/>
    <mergeCell ref="N1:Q1"/>
    <mergeCell ref="D1:E1"/>
    <mergeCell ref="F1:J1"/>
    <mergeCell ref="K1:L1"/>
    <mergeCell ref="K2:K3"/>
    <mergeCell ref="P2:P3"/>
    <mergeCell ref="Q2:Q3"/>
    <mergeCell ref="D2:D3"/>
    <mergeCell ref="R1:R3"/>
  </mergeCells>
  <conditionalFormatting sqref="N130 N162:N174 N7:N81 N148 N83:N99">
    <cfRule type="cellIs" dxfId="80" priority="49" operator="between">
      <formula>0.1</formula>
      <formula>10</formula>
    </cfRule>
  </conditionalFormatting>
  <conditionalFormatting sqref="N105:N109">
    <cfRule type="cellIs" dxfId="79" priority="44" operator="between">
      <formula>0.1</formula>
      <formula>10</formula>
    </cfRule>
  </conditionalFormatting>
  <conditionalFormatting sqref="N125:N128">
    <cfRule type="cellIs" dxfId="78" priority="42" operator="between">
      <formula>0.1</formula>
      <formula>10</formula>
    </cfRule>
  </conditionalFormatting>
  <conditionalFormatting sqref="N142:N146">
    <cfRule type="cellIs" dxfId="77" priority="40" operator="between">
      <formula>0.1</formula>
      <formula>10</formula>
    </cfRule>
  </conditionalFormatting>
  <conditionalFormatting sqref="N157:N161">
    <cfRule type="cellIs" dxfId="76" priority="38" operator="between">
      <formula>0.1</formula>
      <formula>10</formula>
    </cfRule>
  </conditionalFormatting>
  <conditionalFormatting sqref="N175:N179">
    <cfRule type="cellIs" dxfId="75" priority="36" operator="between">
      <formula>0.1</formula>
      <formula>10</formula>
    </cfRule>
  </conditionalFormatting>
  <conditionalFormatting sqref="N185:N189">
    <cfRule type="cellIs" dxfId="74" priority="34" operator="between">
      <formula>0.1</formula>
      <formula>10</formula>
    </cfRule>
  </conditionalFormatting>
  <conditionalFormatting sqref="N195:N199">
    <cfRule type="cellIs" dxfId="73" priority="32" operator="between">
      <formula>0.1</formula>
      <formula>10</formula>
    </cfRule>
  </conditionalFormatting>
  <conditionalFormatting sqref="N205:N209">
    <cfRule type="cellIs" dxfId="72" priority="30" operator="between">
      <formula>0.1</formula>
      <formula>10</formula>
    </cfRule>
  </conditionalFormatting>
  <conditionalFormatting sqref="N82">
    <cfRule type="cellIs" dxfId="71" priority="28" operator="between">
      <formula>0.1</formula>
      <formula>10</formula>
    </cfRule>
  </conditionalFormatting>
  <conditionalFormatting sqref="N131">
    <cfRule type="cellIs" dxfId="70" priority="48" operator="between">
      <formula>0.1</formula>
      <formula>10</formula>
    </cfRule>
  </conditionalFormatting>
  <conditionalFormatting sqref="N129">
    <cfRule type="cellIs" dxfId="69" priority="47" operator="between">
      <formula>0.1</formula>
      <formula>10</formula>
    </cfRule>
  </conditionalFormatting>
  <conditionalFormatting sqref="N110:N114">
    <cfRule type="cellIs" dxfId="68" priority="43" operator="between">
      <formula>0.1</formula>
      <formula>10</formula>
    </cfRule>
  </conditionalFormatting>
  <conditionalFormatting sqref="N100:N104">
    <cfRule type="cellIs" dxfId="67" priority="45" operator="between">
      <formula>0.1</formula>
      <formula>10</formula>
    </cfRule>
  </conditionalFormatting>
  <conditionalFormatting sqref="N132:N136">
    <cfRule type="cellIs" dxfId="66" priority="46" operator="between">
      <formula>0.1</formula>
      <formula>10</formula>
    </cfRule>
  </conditionalFormatting>
  <conditionalFormatting sqref="N137:N141">
    <cfRule type="cellIs" dxfId="65" priority="41" operator="between">
      <formula>0.1</formula>
      <formula>10</formula>
    </cfRule>
  </conditionalFormatting>
  <conditionalFormatting sqref="N147 N149:N151">
    <cfRule type="cellIs" dxfId="64" priority="39" operator="between">
      <formula>0.1</formula>
      <formula>10</formula>
    </cfRule>
  </conditionalFormatting>
  <conditionalFormatting sqref="N152:N156">
    <cfRule type="cellIs" dxfId="63" priority="37" operator="between">
      <formula>0.1</formula>
      <formula>10</formula>
    </cfRule>
  </conditionalFormatting>
  <conditionalFormatting sqref="N180:N184">
    <cfRule type="cellIs" dxfId="62" priority="35" operator="between">
      <formula>0.1</formula>
      <formula>10</formula>
    </cfRule>
  </conditionalFormatting>
  <conditionalFormatting sqref="N190:N194">
    <cfRule type="cellIs" dxfId="61" priority="33" operator="between">
      <formula>0.1</formula>
      <formula>10</formula>
    </cfRule>
  </conditionalFormatting>
  <conditionalFormatting sqref="N200:N204">
    <cfRule type="cellIs" dxfId="60" priority="31" operator="between">
      <formula>0.1</formula>
      <formula>10</formula>
    </cfRule>
  </conditionalFormatting>
  <conditionalFormatting sqref="N210:N212">
    <cfRule type="cellIs" dxfId="59" priority="29" operator="between">
      <formula>0.1</formula>
      <formula>10</formula>
    </cfRule>
  </conditionalFormatting>
  <conditionalFormatting sqref="N115:N119">
    <cfRule type="cellIs" dxfId="58" priority="27" operator="between">
      <formula>0.1</formula>
      <formula>10</formula>
    </cfRule>
  </conditionalFormatting>
  <conditionalFormatting sqref="N120:N124">
    <cfRule type="cellIs" dxfId="57" priority="26" operator="between">
      <formula>0.1</formula>
      <formula>10</formula>
    </cfRule>
  </conditionalFormatting>
  <printOptions horizontalCentered="1"/>
  <pageMargins left="0.25" right="0.2" top="0.8" bottom="0.5" header="0.35" footer="0.35"/>
  <pageSetup paperSize="5" scale="63" firstPageNumber="35" orientation="portrait" r:id="rId1"/>
  <headerFooter alignWithMargins="0">
    <oddHeader>&amp;L&amp;"Arial,Bold"&amp;18&amp;K000000Table 4:  FY2017-18 Budget Letter 
Level 4 Supplementary Allocations</oddHeader>
    <oddFooter>&amp;R&amp;P</oddFooter>
  </headerFooter>
  <rowBreaks count="2" manualBreakCount="2">
    <brk id="85" max="17" man="1"/>
    <brk id="164" max="17" man="1"/>
  </rowBreaks>
  <colBreaks count="1" manualBreakCount="1">
    <brk id="10" max="217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"/>
  <sheetViews>
    <sheetView zoomScale="75" zoomScaleNormal="75" zoomScaleSheetLayoutView="80" zoomScalePageLayoutView="75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1" sqref="C11"/>
    </sheetView>
  </sheetViews>
  <sheetFormatPr defaultColWidth="8.85546875" defaultRowHeight="12.75" x14ac:dyDescent="0.2"/>
  <cols>
    <col min="1" max="1" width="9.42578125" style="135" customWidth="1"/>
    <col min="2" max="2" width="20.140625" style="135" customWidth="1"/>
    <col min="3" max="11" width="14.42578125" style="135" customWidth="1"/>
    <col min="12" max="12" width="15.42578125" style="135" bestFit="1" customWidth="1"/>
    <col min="13" max="13" width="14.42578125" style="135" customWidth="1"/>
    <col min="14" max="14" width="15.7109375" style="135" bestFit="1" customWidth="1"/>
    <col min="15" max="24" width="14.85546875" style="135" customWidth="1"/>
    <col min="25" max="16384" width="8.85546875" style="135"/>
  </cols>
  <sheetData>
    <row r="1" spans="1:24" ht="23.45" customHeight="1" x14ac:dyDescent="0.2">
      <c r="A1" s="1518" t="s">
        <v>637</v>
      </c>
      <c r="B1" s="1518"/>
      <c r="C1" s="1525" t="s">
        <v>399</v>
      </c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6"/>
      <c r="O1" s="1527" t="s">
        <v>399</v>
      </c>
      <c r="P1" s="1525"/>
      <c r="Q1" s="1525"/>
      <c r="R1" s="1525"/>
      <c r="S1" s="1525"/>
      <c r="T1" s="1525"/>
      <c r="U1" s="1525"/>
      <c r="V1" s="1525"/>
      <c r="W1" s="1525"/>
      <c r="X1" s="1526"/>
    </row>
    <row r="2" spans="1:24" ht="30" customHeight="1" x14ac:dyDescent="0.2">
      <c r="A2" s="1518"/>
      <c r="B2" s="1518"/>
      <c r="C2" s="600"/>
      <c r="D2" s="600"/>
      <c r="E2" s="601"/>
      <c r="F2" s="129"/>
      <c r="G2" s="129"/>
      <c r="H2" s="129"/>
      <c r="I2" s="1522" t="s">
        <v>254</v>
      </c>
      <c r="J2" s="1523"/>
      <c r="K2" s="1524"/>
      <c r="L2" s="129"/>
      <c r="M2" s="602"/>
      <c r="N2" s="603"/>
      <c r="O2" s="1519" t="s">
        <v>645</v>
      </c>
      <c r="P2" s="1521"/>
      <c r="Q2" s="602"/>
      <c r="R2" s="602"/>
      <c r="S2" s="602"/>
      <c r="T2" s="602"/>
      <c r="U2" s="1519" t="s">
        <v>396</v>
      </c>
      <c r="V2" s="1520"/>
      <c r="W2" s="1521"/>
      <c r="X2" s="603"/>
    </row>
    <row r="3" spans="1:24" ht="178.35" customHeight="1" x14ac:dyDescent="0.2">
      <c r="A3" s="1518"/>
      <c r="B3" s="1518"/>
      <c r="C3" s="599" t="s">
        <v>2009</v>
      </c>
      <c r="D3" s="598" t="s">
        <v>646</v>
      </c>
      <c r="E3" s="596" t="s">
        <v>669</v>
      </c>
      <c r="F3" s="598" t="s">
        <v>559</v>
      </c>
      <c r="G3" s="598" t="s">
        <v>395</v>
      </c>
      <c r="H3" s="596" t="s">
        <v>647</v>
      </c>
      <c r="I3" s="230" t="s">
        <v>975</v>
      </c>
      <c r="J3" s="230" t="s">
        <v>976</v>
      </c>
      <c r="K3" s="230" t="s">
        <v>256</v>
      </c>
      <c r="L3" s="598" t="s">
        <v>640</v>
      </c>
      <c r="M3" s="704" t="s">
        <v>739</v>
      </c>
      <c r="N3" s="598" t="s">
        <v>641</v>
      </c>
      <c r="O3" s="231" t="s">
        <v>387</v>
      </c>
      <c r="P3" s="231" t="s">
        <v>393</v>
      </c>
      <c r="Q3" s="232" t="s">
        <v>590</v>
      </c>
      <c r="R3" s="232" t="s">
        <v>306</v>
      </c>
      <c r="S3" s="232" t="s">
        <v>309</v>
      </c>
      <c r="T3" s="232" t="s">
        <v>255</v>
      </c>
      <c r="U3" s="597" t="s">
        <v>588</v>
      </c>
      <c r="V3" s="597" t="s">
        <v>698</v>
      </c>
      <c r="W3" s="597" t="s">
        <v>568</v>
      </c>
      <c r="X3" s="232" t="s">
        <v>591</v>
      </c>
    </row>
    <row r="4" spans="1:24" x14ac:dyDescent="0.2">
      <c r="A4" s="604"/>
      <c r="B4" s="605"/>
      <c r="C4" s="606">
        <v>1</v>
      </c>
      <c r="D4" s="606">
        <v>2</v>
      </c>
      <c r="E4" s="606">
        <v>3</v>
      </c>
      <c r="F4" s="606">
        <v>4</v>
      </c>
      <c r="G4" s="606">
        <v>5</v>
      </c>
      <c r="H4" s="606">
        <v>6</v>
      </c>
      <c r="I4" s="606">
        <v>7</v>
      </c>
      <c r="J4" s="606">
        <v>8</v>
      </c>
      <c r="K4" s="606">
        <v>9</v>
      </c>
      <c r="L4" s="606">
        <v>10</v>
      </c>
      <c r="M4" s="606">
        <v>11</v>
      </c>
      <c r="N4" s="606">
        <v>12</v>
      </c>
      <c r="O4" s="606">
        <v>13</v>
      </c>
      <c r="P4" s="606">
        <v>14</v>
      </c>
      <c r="Q4" s="606">
        <v>15</v>
      </c>
      <c r="R4" s="606">
        <v>16</v>
      </c>
      <c r="S4" s="606">
        <v>17</v>
      </c>
      <c r="T4" s="606">
        <v>18</v>
      </c>
      <c r="U4" s="606">
        <v>19</v>
      </c>
      <c r="V4" s="606">
        <v>20</v>
      </c>
      <c r="W4" s="606">
        <v>21</v>
      </c>
      <c r="X4" s="606">
        <v>22</v>
      </c>
    </row>
    <row r="5" spans="1:24" ht="25.5" hidden="1" x14ac:dyDescent="0.2">
      <c r="A5" s="1277"/>
      <c r="B5" s="1277"/>
      <c r="C5" s="1243" t="s">
        <v>1486</v>
      </c>
      <c r="D5" s="1243" t="s">
        <v>1487</v>
      </c>
      <c r="E5" s="1243" t="s">
        <v>1488</v>
      </c>
      <c r="F5" s="1268" t="s">
        <v>1311</v>
      </c>
      <c r="G5" s="1243" t="s">
        <v>1305</v>
      </c>
      <c r="H5" s="1243" t="s">
        <v>1489</v>
      </c>
      <c r="I5" s="326" t="s">
        <v>1490</v>
      </c>
      <c r="J5" s="326" t="s">
        <v>1491</v>
      </c>
      <c r="K5" s="1243" t="s">
        <v>1492</v>
      </c>
      <c r="L5" s="1243" t="s">
        <v>1493</v>
      </c>
      <c r="M5" s="1243"/>
      <c r="N5" s="1243" t="s">
        <v>1494</v>
      </c>
      <c r="O5" s="326" t="s">
        <v>274</v>
      </c>
      <c r="P5" s="326" t="s">
        <v>622</v>
      </c>
      <c r="Q5" s="1243" t="s">
        <v>1495</v>
      </c>
      <c r="R5" s="1243" t="s">
        <v>1496</v>
      </c>
      <c r="S5" s="1243" t="s">
        <v>1497</v>
      </c>
      <c r="T5" s="1243" t="s">
        <v>1498</v>
      </c>
      <c r="U5" s="326" t="s">
        <v>338</v>
      </c>
      <c r="V5" s="326" t="s">
        <v>369</v>
      </c>
      <c r="W5" s="326" t="s">
        <v>558</v>
      </c>
      <c r="X5" s="1243" t="s">
        <v>1499</v>
      </c>
    </row>
    <row r="6" spans="1:24" ht="25.5" hidden="1" x14ac:dyDescent="0.2">
      <c r="A6" s="1277"/>
      <c r="B6" s="1277"/>
      <c r="C6" s="1243" t="s">
        <v>1156</v>
      </c>
      <c r="D6" s="1243" t="s">
        <v>1156</v>
      </c>
      <c r="E6" s="1243" t="s">
        <v>1157</v>
      </c>
      <c r="F6" s="1268" t="s">
        <v>1318</v>
      </c>
      <c r="G6" s="1243" t="s">
        <v>1157</v>
      </c>
      <c r="H6" s="1243" t="s">
        <v>1157</v>
      </c>
      <c r="I6" s="1243" t="s">
        <v>1500</v>
      </c>
      <c r="J6" s="1243" t="s">
        <v>1500</v>
      </c>
      <c r="K6" s="1243" t="s">
        <v>1157</v>
      </c>
      <c r="L6" s="1243" t="s">
        <v>1157</v>
      </c>
      <c r="M6" s="1243" t="s">
        <v>1501</v>
      </c>
      <c r="N6" s="1243" t="s">
        <v>1157</v>
      </c>
      <c r="O6" s="1243" t="s">
        <v>1156</v>
      </c>
      <c r="P6" s="1243" t="s">
        <v>1156</v>
      </c>
      <c r="Q6" s="1243" t="s">
        <v>1157</v>
      </c>
      <c r="R6" s="1243" t="s">
        <v>1502</v>
      </c>
      <c r="S6" s="1243" t="s">
        <v>1157</v>
      </c>
      <c r="T6" s="1243" t="s">
        <v>1157</v>
      </c>
      <c r="U6" s="1243" t="s">
        <v>1156</v>
      </c>
      <c r="V6" s="1243" t="s">
        <v>1156</v>
      </c>
      <c r="W6" s="1243" t="s">
        <v>1156</v>
      </c>
      <c r="X6" s="1243" t="s">
        <v>1157</v>
      </c>
    </row>
    <row r="7" spans="1:24" ht="28.35" customHeight="1" x14ac:dyDescent="0.2">
      <c r="A7" s="607">
        <v>318001</v>
      </c>
      <c r="B7" s="608" t="s">
        <v>639</v>
      </c>
      <c r="C7" s="609">
        <v>1446</v>
      </c>
      <c r="D7" s="610">
        <v>4550.3917972533336</v>
      </c>
      <c r="E7" s="610">
        <v>6579300</v>
      </c>
      <c r="F7" s="610">
        <v>605.97185873605952</v>
      </c>
      <c r="G7" s="610">
        <v>876235.30773234204</v>
      </c>
      <c r="H7" s="611">
        <v>7455535</v>
      </c>
      <c r="I7" s="612">
        <v>-25782</v>
      </c>
      <c r="J7" s="612">
        <v>-15469</v>
      </c>
      <c r="K7" s="613">
        <v>-41251</v>
      </c>
      <c r="L7" s="611">
        <v>7414284</v>
      </c>
      <c r="M7" s="610">
        <v>0</v>
      </c>
      <c r="N7" s="611">
        <v>7414284</v>
      </c>
      <c r="O7" s="614">
        <v>0</v>
      </c>
      <c r="P7" s="614">
        <v>41241</v>
      </c>
      <c r="Q7" s="611">
        <v>7455525</v>
      </c>
      <c r="R7" s="612">
        <v>4998469</v>
      </c>
      <c r="S7" s="612">
        <v>2457056</v>
      </c>
      <c r="T7" s="611">
        <v>614264</v>
      </c>
      <c r="U7" s="610">
        <v>0</v>
      </c>
      <c r="V7" s="610">
        <v>10000</v>
      </c>
      <c r="W7" s="610">
        <v>0</v>
      </c>
      <c r="X7" s="611">
        <v>7465525</v>
      </c>
    </row>
    <row r="8" spans="1:24" ht="28.35" customHeight="1" x14ac:dyDescent="0.2">
      <c r="A8" s="615">
        <v>319001</v>
      </c>
      <c r="B8" s="616" t="s">
        <v>638</v>
      </c>
      <c r="C8" s="609">
        <v>691</v>
      </c>
      <c r="D8" s="610">
        <v>4550.3917972533336</v>
      </c>
      <c r="E8" s="610">
        <v>3144050</v>
      </c>
      <c r="F8" s="610">
        <v>699.89832861189802</v>
      </c>
      <c r="G8" s="610">
        <v>483629.74507082155</v>
      </c>
      <c r="H8" s="611">
        <v>3627680</v>
      </c>
      <c r="I8" s="612">
        <v>-593283</v>
      </c>
      <c r="J8" s="612">
        <v>-28877</v>
      </c>
      <c r="K8" s="613">
        <v>-622160</v>
      </c>
      <c r="L8" s="611">
        <v>3005520</v>
      </c>
      <c r="M8" s="610">
        <v>-25899.137706548441</v>
      </c>
      <c r="N8" s="611">
        <v>2979620.8622934516</v>
      </c>
      <c r="O8" s="614">
        <v>0</v>
      </c>
      <c r="P8" s="614">
        <v>27435</v>
      </c>
      <c r="Q8" s="611">
        <v>3007056</v>
      </c>
      <c r="R8" s="612">
        <v>2419774</v>
      </c>
      <c r="S8" s="612">
        <v>587282</v>
      </c>
      <c r="T8" s="611">
        <v>146821</v>
      </c>
      <c r="U8" s="610">
        <v>0</v>
      </c>
      <c r="V8" s="610">
        <v>10000</v>
      </c>
      <c r="W8" s="610">
        <v>0</v>
      </c>
      <c r="X8" s="611">
        <v>3017056</v>
      </c>
    </row>
    <row r="9" spans="1:24" s="283" customFormat="1" ht="28.35" customHeight="1" thickBot="1" x14ac:dyDescent="0.25">
      <c r="A9" s="617"/>
      <c r="B9" s="617" t="s">
        <v>87</v>
      </c>
      <c r="C9" s="618">
        <v>2137</v>
      </c>
      <c r="D9" s="284"/>
      <c r="E9" s="285">
        <v>9723350</v>
      </c>
      <c r="F9" s="285"/>
      <c r="G9" s="285">
        <v>1359865.0528031636</v>
      </c>
      <c r="H9" s="286">
        <v>11083215</v>
      </c>
      <c r="I9" s="287">
        <v>-619065</v>
      </c>
      <c r="J9" s="287">
        <v>-44346</v>
      </c>
      <c r="K9" s="288">
        <v>-663411</v>
      </c>
      <c r="L9" s="286">
        <v>10419804</v>
      </c>
      <c r="M9" s="285">
        <v>-25899.137706548441</v>
      </c>
      <c r="N9" s="286">
        <v>10393904.862293452</v>
      </c>
      <c r="O9" s="619">
        <v>0</v>
      </c>
      <c r="P9" s="619">
        <v>68676</v>
      </c>
      <c r="Q9" s="286">
        <v>10462581</v>
      </c>
      <c r="R9" s="287">
        <v>7418243</v>
      </c>
      <c r="S9" s="287">
        <v>3044338</v>
      </c>
      <c r="T9" s="286">
        <v>761085</v>
      </c>
      <c r="U9" s="285">
        <v>0</v>
      </c>
      <c r="V9" s="285">
        <v>20000</v>
      </c>
      <c r="W9" s="285">
        <v>0</v>
      </c>
      <c r="X9" s="286">
        <v>10482581</v>
      </c>
    </row>
    <row r="10" spans="1:24" s="283" customFormat="1" ht="13.5" thickTop="1" x14ac:dyDescent="0.2">
      <c r="B10" s="620"/>
      <c r="C10" s="621"/>
      <c r="D10" s="622"/>
      <c r="E10" s="623"/>
    </row>
  </sheetData>
  <mergeCells count="6">
    <mergeCell ref="A1:B3"/>
    <mergeCell ref="U2:W2"/>
    <mergeCell ref="O2:P2"/>
    <mergeCell ref="I2:K2"/>
    <mergeCell ref="C1:N1"/>
    <mergeCell ref="O1:X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1"/>
  <headerFooter alignWithMargins="0">
    <oddHeader xml:space="preserve">&amp;L&amp;"Arial,Bold"&amp;20&amp;K000000FY2017-18 MFP Budget Letter&amp;R
</oddHeader>
    <oddFooter>&amp;R&amp;12&amp;P</oddFooter>
  </headerFooter>
  <colBreaks count="1" manualBreakCount="1">
    <brk id="14" max="6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15"/>
  <sheetViews>
    <sheetView zoomScaleSheetLayoutView="9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7" sqref="C17"/>
    </sheetView>
  </sheetViews>
  <sheetFormatPr defaultColWidth="8.85546875" defaultRowHeight="12.75" x14ac:dyDescent="0.2"/>
  <cols>
    <col min="1" max="1" width="9.42578125" style="133" customWidth="1"/>
    <col min="2" max="2" width="23.28515625" style="133" customWidth="1"/>
    <col min="3" max="3" width="12.140625" style="133" bestFit="1" customWidth="1"/>
    <col min="4" max="4" width="6" style="133" customWidth="1"/>
    <col min="5" max="5" width="14" style="133" customWidth="1"/>
    <col min="6" max="6" width="6" style="133" customWidth="1"/>
    <col min="7" max="7" width="14" style="133" customWidth="1"/>
    <col min="8" max="8" width="9.28515625" style="133" customWidth="1"/>
    <col min="9" max="9" width="6" style="133" customWidth="1"/>
    <col min="10" max="10" width="11.28515625" style="133" customWidth="1"/>
    <col min="11" max="11" width="9.28515625" style="133" customWidth="1"/>
    <col min="12" max="12" width="6" style="133" customWidth="1"/>
    <col min="13" max="13" width="11.28515625" style="133" customWidth="1"/>
    <col min="14" max="14" width="9.28515625" style="133" customWidth="1"/>
    <col min="15" max="15" width="6" style="133" customWidth="1"/>
    <col min="16" max="16" width="11.28515625" style="133" customWidth="1"/>
    <col min="17" max="17" width="9.28515625" style="133" customWidth="1"/>
    <col min="18" max="18" width="6" style="133" customWidth="1"/>
    <col min="19" max="19" width="11.28515625" style="133" customWidth="1"/>
    <col min="20" max="20" width="13.140625" style="133" customWidth="1"/>
    <col min="21" max="22" width="11.85546875" style="133" bestFit="1" customWidth="1"/>
    <col min="23" max="23" width="11.85546875" style="133" customWidth="1"/>
    <col min="24" max="24" width="12.7109375" style="133" bestFit="1" customWidth="1"/>
    <col min="25" max="25" width="10.85546875" style="133" bestFit="1" customWidth="1"/>
    <col min="26" max="26" width="12.7109375" style="133" customWidth="1"/>
    <col min="27" max="27" width="13.28515625" style="133" bestFit="1" customWidth="1"/>
    <col min="28" max="28" width="10.7109375" style="133" customWidth="1"/>
    <col min="29" max="29" width="12.7109375" style="133" bestFit="1" customWidth="1"/>
    <col min="30" max="30" width="11.7109375" style="133" customWidth="1"/>
    <col min="31" max="31" width="12.7109375" style="133" bestFit="1" customWidth="1"/>
    <col min="32" max="32" width="11.42578125" style="133" bestFit="1" customWidth="1"/>
    <col min="33" max="33" width="10" style="133" customWidth="1"/>
    <col min="34" max="34" width="15.28515625" style="133" customWidth="1"/>
    <col min="35" max="35" width="8.85546875" style="133"/>
    <col min="36" max="37" width="10.42578125" style="133" bestFit="1" customWidth="1"/>
    <col min="38" max="16384" width="8.85546875" style="133"/>
  </cols>
  <sheetData>
    <row r="1" spans="1:38" ht="20.100000000000001" customHeight="1" x14ac:dyDescent="0.2">
      <c r="A1" s="1546" t="s">
        <v>649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8"/>
      <c r="L1" s="1538"/>
      <c r="M1" s="1538"/>
      <c r="N1" s="1538"/>
      <c r="O1" s="1538"/>
      <c r="P1" s="1538"/>
      <c r="Q1" s="1538"/>
      <c r="R1" s="1538"/>
      <c r="S1" s="1538"/>
      <c r="T1" s="1539"/>
      <c r="U1" s="1537" t="s">
        <v>399</v>
      </c>
      <c r="V1" s="1538"/>
      <c r="W1" s="1538"/>
      <c r="X1" s="1538"/>
      <c r="Y1" s="1538"/>
      <c r="Z1" s="1538"/>
      <c r="AA1" s="1538"/>
      <c r="AB1" s="1538"/>
      <c r="AC1" s="1538"/>
      <c r="AD1" s="1538"/>
      <c r="AE1" s="1538"/>
      <c r="AF1" s="1538"/>
      <c r="AG1" s="1538"/>
      <c r="AH1" s="1539"/>
    </row>
    <row r="2" spans="1:38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28" t="s">
        <v>619</v>
      </c>
      <c r="AC2" s="1530" t="s">
        <v>682</v>
      </c>
      <c r="AD2" s="1530" t="s">
        <v>306</v>
      </c>
      <c r="AE2" s="1530" t="s">
        <v>307</v>
      </c>
      <c r="AF2" s="1530" t="s">
        <v>257</v>
      </c>
      <c r="AG2" s="1528" t="s">
        <v>636</v>
      </c>
      <c r="AH2" s="1530" t="s">
        <v>683</v>
      </c>
    </row>
    <row r="3" spans="1:38" ht="113.45" customHeight="1" x14ac:dyDescent="0.2">
      <c r="A3" s="1550"/>
      <c r="B3" s="1551"/>
      <c r="C3" s="1552"/>
      <c r="D3" s="1235" t="s">
        <v>607</v>
      </c>
      <c r="E3" s="1235" t="s">
        <v>950</v>
      </c>
      <c r="F3" s="1235" t="s">
        <v>607</v>
      </c>
      <c r="G3" s="1235" t="s">
        <v>949</v>
      </c>
      <c r="H3" s="1235" t="s">
        <v>979</v>
      </c>
      <c r="I3" s="1235" t="s">
        <v>607</v>
      </c>
      <c r="J3" s="1235" t="s">
        <v>420</v>
      </c>
      <c r="K3" s="1235" t="s">
        <v>978</v>
      </c>
      <c r="L3" s="1235" t="s">
        <v>607</v>
      </c>
      <c r="M3" s="1235" t="s">
        <v>420</v>
      </c>
      <c r="N3" s="1235" t="s">
        <v>977</v>
      </c>
      <c r="O3" s="1235" t="s">
        <v>607</v>
      </c>
      <c r="P3" s="1235" t="s">
        <v>420</v>
      </c>
      <c r="Q3" s="1235" t="s">
        <v>977</v>
      </c>
      <c r="R3" s="1235" t="s">
        <v>607</v>
      </c>
      <c r="S3" s="1235" t="s">
        <v>420</v>
      </c>
      <c r="T3" s="1542"/>
      <c r="U3" s="1238" t="s">
        <v>975</v>
      </c>
      <c r="V3" s="1238" t="s">
        <v>976</v>
      </c>
      <c r="W3" s="1238" t="s">
        <v>256</v>
      </c>
      <c r="X3" s="1542"/>
      <c r="Y3" s="1531"/>
      <c r="Z3" s="1531"/>
      <c r="AA3" s="1544"/>
      <c r="AB3" s="1529"/>
      <c r="AC3" s="1531"/>
      <c r="AD3" s="1531"/>
      <c r="AE3" s="1531"/>
      <c r="AF3" s="1531"/>
      <c r="AG3" s="1529"/>
      <c r="AH3" s="1531"/>
      <c r="AJ3" s="1236" t="s">
        <v>426</v>
      </c>
      <c r="AK3" s="1236" t="s">
        <v>427</v>
      </c>
      <c r="AL3" s="1236" t="s">
        <v>581</v>
      </c>
    </row>
    <row r="4" spans="1:38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 t="s">
        <v>1503</v>
      </c>
      <c r="AC4" s="509">
        <v>26</v>
      </c>
      <c r="AD4" s="509">
        <v>27</v>
      </c>
      <c r="AE4" s="509">
        <v>28</v>
      </c>
      <c r="AF4" s="509">
        <v>29</v>
      </c>
      <c r="AG4" s="509" t="s">
        <v>1504</v>
      </c>
      <c r="AH4" s="509">
        <v>30</v>
      </c>
      <c r="AI4" s="509">
        <v>31</v>
      </c>
      <c r="AJ4" s="509">
        <v>32</v>
      </c>
      <c r="AK4" s="509">
        <v>33</v>
      </c>
      <c r="AL4" s="509">
        <v>34</v>
      </c>
    </row>
    <row r="5" spans="1:38" ht="63.75" hidden="1" x14ac:dyDescent="0.2">
      <c r="A5" s="507"/>
      <c r="B5" s="508"/>
      <c r="C5" s="1278" t="s">
        <v>1505</v>
      </c>
      <c r="D5" s="1278"/>
      <c r="E5" s="1278" t="s">
        <v>1506</v>
      </c>
      <c r="F5" s="1278"/>
      <c r="G5" s="1278" t="s">
        <v>1507</v>
      </c>
      <c r="H5" s="1278" t="s">
        <v>1508</v>
      </c>
      <c r="I5" s="1278"/>
      <c r="J5" s="1278" t="s">
        <v>1509</v>
      </c>
      <c r="K5" s="1278" t="s">
        <v>1510</v>
      </c>
      <c r="L5" s="1278"/>
      <c r="M5" s="1278" t="s">
        <v>1511</v>
      </c>
      <c r="N5" s="1278" t="s">
        <v>1512</v>
      </c>
      <c r="O5" s="1278"/>
      <c r="P5" s="1278" t="s">
        <v>1513</v>
      </c>
      <c r="Q5" s="1278" t="s">
        <v>1514</v>
      </c>
      <c r="R5" s="1278"/>
      <c r="S5" s="1278" t="s">
        <v>1515</v>
      </c>
      <c r="T5" s="1278" t="s">
        <v>1516</v>
      </c>
      <c r="U5" s="1278" t="s">
        <v>1517</v>
      </c>
      <c r="V5" s="1278" t="s">
        <v>1518</v>
      </c>
      <c r="W5" s="1278" t="s">
        <v>1519</v>
      </c>
      <c r="X5" s="1278" t="s">
        <v>1520</v>
      </c>
      <c r="Y5" s="1278" t="s">
        <v>1521</v>
      </c>
      <c r="Z5" s="1278" t="s">
        <v>1522</v>
      </c>
      <c r="AA5" s="1278" t="s">
        <v>1523</v>
      </c>
      <c r="AB5" s="1278" t="s">
        <v>1524</v>
      </c>
      <c r="AC5" s="1278" t="s">
        <v>1525</v>
      </c>
      <c r="AD5" s="1278" t="s">
        <v>1526</v>
      </c>
      <c r="AE5" s="1278" t="s">
        <v>1527</v>
      </c>
      <c r="AF5" s="1278" t="s">
        <v>1528</v>
      </c>
      <c r="AG5" s="1278" t="s">
        <v>1529</v>
      </c>
      <c r="AH5" s="1278" t="s">
        <v>1530</v>
      </c>
      <c r="AI5" s="1278"/>
      <c r="AJ5" s="1278" t="s">
        <v>1531</v>
      </c>
      <c r="AK5" s="1278" t="s">
        <v>1532</v>
      </c>
      <c r="AL5" s="1278" t="s">
        <v>1533</v>
      </c>
    </row>
    <row r="6" spans="1:38" ht="25.5" hidden="1" x14ac:dyDescent="0.2">
      <c r="A6" s="510"/>
      <c r="B6" s="505"/>
      <c r="C6" s="1278" t="s">
        <v>1156</v>
      </c>
      <c r="D6" s="1278"/>
      <c r="E6" s="1278" t="s">
        <v>1156</v>
      </c>
      <c r="F6" s="1278"/>
      <c r="G6" s="1278" t="s">
        <v>1156</v>
      </c>
      <c r="H6" s="1278" t="s">
        <v>1156</v>
      </c>
      <c r="I6" s="1278"/>
      <c r="J6" s="1278" t="s">
        <v>1156</v>
      </c>
      <c r="K6" s="1278" t="s">
        <v>1156</v>
      </c>
      <c r="L6" s="1278"/>
      <c r="M6" s="1278" t="s">
        <v>1156</v>
      </c>
      <c r="N6" s="1278" t="s">
        <v>1156</v>
      </c>
      <c r="O6" s="1278"/>
      <c r="P6" s="1278" t="s">
        <v>1156</v>
      </c>
      <c r="Q6" s="1278" t="s">
        <v>1156</v>
      </c>
      <c r="R6" s="1278"/>
      <c r="S6" s="1278" t="s">
        <v>1156</v>
      </c>
      <c r="T6" s="1278" t="s">
        <v>1156</v>
      </c>
      <c r="U6" s="1278" t="s">
        <v>1156</v>
      </c>
      <c r="V6" s="1278" t="s">
        <v>1156</v>
      </c>
      <c r="W6" s="1278" t="s">
        <v>1156</v>
      </c>
      <c r="X6" s="1278" t="s">
        <v>1156</v>
      </c>
      <c r="Y6" s="1278" t="s">
        <v>1156</v>
      </c>
      <c r="Z6" s="1278" t="s">
        <v>1156</v>
      </c>
      <c r="AA6" s="1278" t="s">
        <v>1156</v>
      </c>
      <c r="AB6" s="1278" t="s">
        <v>1156</v>
      </c>
      <c r="AC6" s="1278" t="s">
        <v>1156</v>
      </c>
      <c r="AD6" s="1278" t="s">
        <v>1156</v>
      </c>
      <c r="AE6" s="1278" t="s">
        <v>1156</v>
      </c>
      <c r="AF6" s="1278" t="s">
        <v>1156</v>
      </c>
      <c r="AG6" s="1278" t="s">
        <v>1156</v>
      </c>
      <c r="AH6" s="1278" t="s">
        <v>1156</v>
      </c>
      <c r="AI6" s="1278"/>
      <c r="AJ6" s="1278" t="s">
        <v>1318</v>
      </c>
      <c r="AK6" s="1278" t="s">
        <v>1156</v>
      </c>
      <c r="AL6" s="1278" t="s">
        <v>1157</v>
      </c>
    </row>
    <row r="7" spans="1:38" ht="18" customHeight="1" x14ac:dyDescent="0.2">
      <c r="A7" s="78">
        <v>321001</v>
      </c>
      <c r="B7" s="79" t="s">
        <v>439</v>
      </c>
      <c r="C7" s="475">
        <v>294</v>
      </c>
      <c r="D7" s="80"/>
      <c r="E7" s="95">
        <v>2554084.3574682581</v>
      </c>
      <c r="F7" s="95"/>
      <c r="G7" s="95">
        <v>210590.88343434338</v>
      </c>
      <c r="H7" s="511">
        <v>217</v>
      </c>
      <c r="I7" s="80"/>
      <c r="J7" s="95">
        <v>131125.02154912159</v>
      </c>
      <c r="K7" s="511">
        <v>117</v>
      </c>
      <c r="L7" s="80"/>
      <c r="M7" s="95">
        <v>19488.503006927596</v>
      </c>
      <c r="N7" s="511">
        <v>25</v>
      </c>
      <c r="O7" s="80"/>
      <c r="P7" s="95">
        <v>102642.13132644133</v>
      </c>
      <c r="Q7" s="511">
        <v>0</v>
      </c>
      <c r="R7" s="80"/>
      <c r="S7" s="95">
        <v>0</v>
      </c>
      <c r="T7" s="114">
        <v>3017930</v>
      </c>
      <c r="U7" s="95">
        <v>-230568</v>
      </c>
      <c r="V7" s="80">
        <v>-38866</v>
      </c>
      <c r="W7" s="81">
        <v>-269434</v>
      </c>
      <c r="X7" s="114">
        <v>2748496</v>
      </c>
      <c r="Y7" s="95">
        <v>-6870</v>
      </c>
      <c r="Z7" s="114">
        <v>2741626</v>
      </c>
      <c r="AA7" s="80">
        <v>12492</v>
      </c>
      <c r="AB7" s="524">
        <v>0</v>
      </c>
      <c r="AC7" s="114">
        <v>2754118</v>
      </c>
      <c r="AD7" s="80">
        <v>1971185</v>
      </c>
      <c r="AE7" s="80">
        <v>782933</v>
      </c>
      <c r="AF7" s="114">
        <v>195734</v>
      </c>
      <c r="AG7" s="524">
        <v>0</v>
      </c>
      <c r="AH7" s="114">
        <v>2754118</v>
      </c>
      <c r="AI7" s="216"/>
      <c r="AJ7" s="544">
        <v>-6923</v>
      </c>
      <c r="AK7" s="544">
        <v>-6870</v>
      </c>
      <c r="AL7" s="544">
        <v>53</v>
      </c>
    </row>
    <row r="8" spans="1:38" ht="18" customHeight="1" x14ac:dyDescent="0.2">
      <c r="A8" s="74">
        <v>329001</v>
      </c>
      <c r="B8" s="75" t="s">
        <v>440</v>
      </c>
      <c r="C8" s="476">
        <v>347</v>
      </c>
      <c r="D8" s="76"/>
      <c r="E8" s="103">
        <v>2768150.9733702787</v>
      </c>
      <c r="F8" s="103"/>
      <c r="G8" s="103">
        <v>207646.06113874802</v>
      </c>
      <c r="H8" s="512">
        <v>291</v>
      </c>
      <c r="I8" s="76"/>
      <c r="J8" s="103">
        <v>171170.83200180306</v>
      </c>
      <c r="K8" s="512">
        <v>0</v>
      </c>
      <c r="L8" s="76"/>
      <c r="M8" s="103">
        <v>0</v>
      </c>
      <c r="N8" s="512">
        <v>39</v>
      </c>
      <c r="O8" s="76"/>
      <c r="P8" s="103">
        <v>156978.35343435992</v>
      </c>
      <c r="Q8" s="512">
        <v>3</v>
      </c>
      <c r="R8" s="76"/>
      <c r="S8" s="103">
        <v>4863.3646981523143</v>
      </c>
      <c r="T8" s="115">
        <v>3308810</v>
      </c>
      <c r="U8" s="103">
        <v>-24470</v>
      </c>
      <c r="V8" s="76">
        <v>-49842</v>
      </c>
      <c r="W8" s="77">
        <v>-74312</v>
      </c>
      <c r="X8" s="115">
        <v>3234498</v>
      </c>
      <c r="Y8" s="103">
        <v>-8087</v>
      </c>
      <c r="Z8" s="115">
        <v>3226411</v>
      </c>
      <c r="AA8" s="76">
        <v>946</v>
      </c>
      <c r="AB8" s="525">
        <v>3953</v>
      </c>
      <c r="AC8" s="115">
        <v>3231310</v>
      </c>
      <c r="AD8" s="76">
        <v>2179277</v>
      </c>
      <c r="AE8" s="76">
        <v>1052033</v>
      </c>
      <c r="AF8" s="115">
        <v>263009</v>
      </c>
      <c r="AG8" s="525">
        <v>0</v>
      </c>
      <c r="AH8" s="115">
        <v>3231310</v>
      </c>
      <c r="AI8" s="216"/>
      <c r="AJ8" s="568">
        <v>-8129</v>
      </c>
      <c r="AK8" s="568">
        <v>-8087</v>
      </c>
      <c r="AL8" s="568">
        <v>42</v>
      </c>
    </row>
    <row r="9" spans="1:38" ht="18" customHeight="1" x14ac:dyDescent="0.2">
      <c r="A9" s="74">
        <v>331001</v>
      </c>
      <c r="B9" s="75" t="s">
        <v>441</v>
      </c>
      <c r="C9" s="476">
        <v>1027</v>
      </c>
      <c r="D9" s="76"/>
      <c r="E9" s="103">
        <v>8471242.6419697311</v>
      </c>
      <c r="F9" s="103"/>
      <c r="G9" s="103">
        <v>734110.03181722679</v>
      </c>
      <c r="H9" s="512">
        <v>623</v>
      </c>
      <c r="I9" s="76"/>
      <c r="J9" s="103">
        <v>289575.08645309816</v>
      </c>
      <c r="K9" s="512">
        <v>0</v>
      </c>
      <c r="L9" s="76"/>
      <c r="M9" s="103">
        <v>0</v>
      </c>
      <c r="N9" s="512">
        <v>47</v>
      </c>
      <c r="O9" s="76"/>
      <c r="P9" s="103">
        <v>148227.73269895811</v>
      </c>
      <c r="Q9" s="512">
        <v>0</v>
      </c>
      <c r="R9" s="76"/>
      <c r="S9" s="103">
        <v>0</v>
      </c>
      <c r="T9" s="115">
        <v>9643155</v>
      </c>
      <c r="U9" s="103">
        <v>2848012</v>
      </c>
      <c r="V9" s="76">
        <v>13753</v>
      </c>
      <c r="W9" s="77">
        <v>2861765</v>
      </c>
      <c r="X9" s="115">
        <v>12504920</v>
      </c>
      <c r="Y9" s="103">
        <v>-31261</v>
      </c>
      <c r="Z9" s="115">
        <v>12473659</v>
      </c>
      <c r="AA9" s="76">
        <v>7210</v>
      </c>
      <c r="AB9" s="525">
        <v>449024</v>
      </c>
      <c r="AC9" s="115">
        <v>12922683</v>
      </c>
      <c r="AD9" s="76">
        <v>7709461</v>
      </c>
      <c r="AE9" s="76">
        <v>5213222</v>
      </c>
      <c r="AF9" s="115">
        <v>1303307</v>
      </c>
      <c r="AG9" s="525">
        <v>18000</v>
      </c>
      <c r="AH9" s="115">
        <v>12940683</v>
      </c>
      <c r="AI9" s="216"/>
      <c r="AJ9" s="568">
        <v>-22617</v>
      </c>
      <c r="AK9" s="568">
        <v>-31261</v>
      </c>
      <c r="AL9" s="568">
        <v>-8644</v>
      </c>
    </row>
    <row r="10" spans="1:38" ht="18" customHeight="1" x14ac:dyDescent="0.2">
      <c r="A10" s="74">
        <v>333001</v>
      </c>
      <c r="B10" s="75" t="s">
        <v>620</v>
      </c>
      <c r="C10" s="476">
        <v>734</v>
      </c>
      <c r="D10" s="76"/>
      <c r="E10" s="103">
        <v>4533624.4289339632</v>
      </c>
      <c r="F10" s="103"/>
      <c r="G10" s="103">
        <v>393515.11541539896</v>
      </c>
      <c r="H10" s="512">
        <v>356</v>
      </c>
      <c r="I10" s="76"/>
      <c r="J10" s="103">
        <v>250572.40402103617</v>
      </c>
      <c r="K10" s="512">
        <v>123</v>
      </c>
      <c r="L10" s="76"/>
      <c r="M10" s="103">
        <v>23587.040109900852</v>
      </c>
      <c r="N10" s="512">
        <v>32</v>
      </c>
      <c r="O10" s="76"/>
      <c r="P10" s="103">
        <v>153628.92742009618</v>
      </c>
      <c r="Q10" s="512">
        <v>0</v>
      </c>
      <c r="R10" s="76"/>
      <c r="S10" s="103">
        <v>0</v>
      </c>
      <c r="T10" s="115">
        <v>5354928</v>
      </c>
      <c r="U10" s="103">
        <v>41477</v>
      </c>
      <c r="V10" s="76">
        <v>-26681</v>
      </c>
      <c r="W10" s="77">
        <v>14796</v>
      </c>
      <c r="X10" s="115">
        <v>5369724</v>
      </c>
      <c r="Y10" s="103">
        <v>-13423</v>
      </c>
      <c r="Z10" s="115">
        <v>5356301</v>
      </c>
      <c r="AA10" s="76">
        <v>0</v>
      </c>
      <c r="AB10" s="525">
        <v>20001</v>
      </c>
      <c r="AC10" s="115">
        <v>5376302</v>
      </c>
      <c r="AD10" s="76">
        <v>3536772</v>
      </c>
      <c r="AE10" s="76">
        <v>1839530</v>
      </c>
      <c r="AF10" s="115">
        <v>459884</v>
      </c>
      <c r="AG10" s="525">
        <v>0</v>
      </c>
      <c r="AH10" s="115">
        <v>5376302</v>
      </c>
      <c r="AI10" s="216"/>
      <c r="AJ10" s="568">
        <v>-13333</v>
      </c>
      <c r="AK10" s="568">
        <v>-13423</v>
      </c>
      <c r="AL10" s="568">
        <v>-90</v>
      </c>
    </row>
    <row r="11" spans="1:38" ht="18" customHeight="1" x14ac:dyDescent="0.2">
      <c r="A11" s="69">
        <v>336001</v>
      </c>
      <c r="B11" s="70" t="s">
        <v>435</v>
      </c>
      <c r="C11" s="477">
        <v>847</v>
      </c>
      <c r="D11" s="71"/>
      <c r="E11" s="108">
        <v>6543696.7479596213</v>
      </c>
      <c r="F11" s="108"/>
      <c r="G11" s="108">
        <v>446388.94188787817</v>
      </c>
      <c r="H11" s="513">
        <v>605</v>
      </c>
      <c r="I11" s="71"/>
      <c r="J11" s="108">
        <v>374984.98455789062</v>
      </c>
      <c r="K11" s="513">
        <v>277</v>
      </c>
      <c r="L11" s="71"/>
      <c r="M11" s="108">
        <v>46894.908722604159</v>
      </c>
      <c r="N11" s="513">
        <v>65</v>
      </c>
      <c r="O11" s="71"/>
      <c r="P11" s="108">
        <v>275025.58880186471</v>
      </c>
      <c r="Q11" s="513">
        <v>15</v>
      </c>
      <c r="R11" s="71"/>
      <c r="S11" s="108">
        <v>26050.102784074155</v>
      </c>
      <c r="T11" s="116">
        <v>7713042</v>
      </c>
      <c r="U11" s="108">
        <v>282214</v>
      </c>
      <c r="V11" s="71">
        <v>-77825</v>
      </c>
      <c r="W11" s="72">
        <v>204389</v>
      </c>
      <c r="X11" s="116">
        <v>7917431</v>
      </c>
      <c r="Y11" s="108">
        <v>-19796</v>
      </c>
      <c r="Z11" s="116">
        <v>7897635</v>
      </c>
      <c r="AA11" s="71">
        <v>-9056</v>
      </c>
      <c r="AB11" s="526">
        <v>21712</v>
      </c>
      <c r="AC11" s="116">
        <v>7910291</v>
      </c>
      <c r="AD11" s="71">
        <v>4867639</v>
      </c>
      <c r="AE11" s="73">
        <v>3042652</v>
      </c>
      <c r="AF11" s="116">
        <v>760665</v>
      </c>
      <c r="AG11" s="526">
        <v>18564</v>
      </c>
      <c r="AH11" s="117">
        <v>7928855</v>
      </c>
      <c r="AI11" s="216"/>
      <c r="AJ11" s="583">
        <v>-18047</v>
      </c>
      <c r="AK11" s="583">
        <v>-19796</v>
      </c>
      <c r="AL11" s="583">
        <v>-1749</v>
      </c>
    </row>
    <row r="12" spans="1:38" ht="18" customHeight="1" x14ac:dyDescent="0.2">
      <c r="A12" s="78">
        <v>337001</v>
      </c>
      <c r="B12" s="79" t="s">
        <v>442</v>
      </c>
      <c r="C12" s="475">
        <v>974</v>
      </c>
      <c r="D12" s="80"/>
      <c r="E12" s="95">
        <v>10465976.282765571</v>
      </c>
      <c r="F12" s="95"/>
      <c r="G12" s="95">
        <v>768390.95723419217</v>
      </c>
      <c r="H12" s="511">
        <v>399</v>
      </c>
      <c r="I12" s="80"/>
      <c r="J12" s="95">
        <v>125138.92084260758</v>
      </c>
      <c r="K12" s="511">
        <v>640</v>
      </c>
      <c r="L12" s="80"/>
      <c r="M12" s="95">
        <v>54994.312795215803</v>
      </c>
      <c r="N12" s="511">
        <v>100</v>
      </c>
      <c r="O12" s="80"/>
      <c r="P12" s="95">
        <v>226055.8470007533</v>
      </c>
      <c r="Q12" s="511">
        <v>64</v>
      </c>
      <c r="R12" s="80"/>
      <c r="S12" s="95">
        <v>58120.137165097796</v>
      </c>
      <c r="T12" s="114">
        <v>11698676</v>
      </c>
      <c r="U12" s="95">
        <v>-215201</v>
      </c>
      <c r="V12" s="80">
        <v>-178349</v>
      </c>
      <c r="W12" s="81">
        <v>-393550</v>
      </c>
      <c r="X12" s="114">
        <v>11305126</v>
      </c>
      <c r="Y12" s="95">
        <v>-28263</v>
      </c>
      <c r="Z12" s="114">
        <v>11276863</v>
      </c>
      <c r="AA12" s="80">
        <v>0</v>
      </c>
      <c r="AB12" s="524">
        <v>12803</v>
      </c>
      <c r="AC12" s="114">
        <v>11289666</v>
      </c>
      <c r="AD12" s="80">
        <v>7886513</v>
      </c>
      <c r="AE12" s="80">
        <v>3403153</v>
      </c>
      <c r="AF12" s="114">
        <v>850788</v>
      </c>
      <c r="AG12" s="524">
        <v>0</v>
      </c>
      <c r="AH12" s="114">
        <v>11289666</v>
      </c>
      <c r="AI12" s="216"/>
      <c r="AJ12" s="544">
        <v>-26863</v>
      </c>
      <c r="AK12" s="544">
        <v>-28263</v>
      </c>
      <c r="AL12" s="544">
        <v>-1400</v>
      </c>
    </row>
    <row r="13" spans="1:38" ht="18" customHeight="1" x14ac:dyDescent="0.2">
      <c r="A13" s="74">
        <v>340001</v>
      </c>
      <c r="B13" s="75" t="s">
        <v>621</v>
      </c>
      <c r="C13" s="476">
        <v>119</v>
      </c>
      <c r="D13" s="76"/>
      <c r="E13" s="103">
        <v>986394.00175748859</v>
      </c>
      <c r="F13" s="103"/>
      <c r="G13" s="103">
        <v>78446.205388211732</v>
      </c>
      <c r="H13" s="512">
        <v>57</v>
      </c>
      <c r="I13" s="76"/>
      <c r="J13" s="103">
        <v>31593.335004686385</v>
      </c>
      <c r="K13" s="512">
        <v>0</v>
      </c>
      <c r="L13" s="76"/>
      <c r="M13" s="103">
        <v>0</v>
      </c>
      <c r="N13" s="512">
        <v>27</v>
      </c>
      <c r="O13" s="76"/>
      <c r="P13" s="103">
        <v>101982.3012481574</v>
      </c>
      <c r="Q13" s="512">
        <v>0</v>
      </c>
      <c r="R13" s="76"/>
      <c r="S13" s="103">
        <v>0</v>
      </c>
      <c r="T13" s="115">
        <v>1198416</v>
      </c>
      <c r="U13" s="103">
        <v>-6338</v>
      </c>
      <c r="V13" s="76">
        <v>-3946</v>
      </c>
      <c r="W13" s="77">
        <v>-10284</v>
      </c>
      <c r="X13" s="115">
        <v>1188132</v>
      </c>
      <c r="Y13" s="103">
        <v>-2971</v>
      </c>
      <c r="Z13" s="115">
        <v>1185161</v>
      </c>
      <c r="AA13" s="76">
        <v>4154</v>
      </c>
      <c r="AB13" s="525">
        <v>1829</v>
      </c>
      <c r="AC13" s="115">
        <v>1186990</v>
      </c>
      <c r="AD13" s="76">
        <v>796468</v>
      </c>
      <c r="AE13" s="76">
        <v>390522</v>
      </c>
      <c r="AF13" s="115">
        <v>97632</v>
      </c>
      <c r="AG13" s="525">
        <v>0</v>
      </c>
      <c r="AH13" s="115">
        <v>1186990</v>
      </c>
      <c r="AI13" s="216"/>
      <c r="AJ13" s="568">
        <v>-3006</v>
      </c>
      <c r="AK13" s="568">
        <v>-2971</v>
      </c>
      <c r="AL13" s="568">
        <v>35</v>
      </c>
    </row>
    <row r="14" spans="1:38" s="223" customFormat="1" ht="18" customHeight="1" thickBot="1" x14ac:dyDescent="0.25">
      <c r="A14" s="1540" t="s">
        <v>579</v>
      </c>
      <c r="B14" s="1541"/>
      <c r="C14" s="514">
        <v>4342</v>
      </c>
      <c r="D14" s="455"/>
      <c r="E14" s="506">
        <v>36323169.434224911</v>
      </c>
      <c r="F14" s="506"/>
      <c r="G14" s="506">
        <v>2839088.1963159991</v>
      </c>
      <c r="H14" s="514">
        <v>2548</v>
      </c>
      <c r="I14" s="455"/>
      <c r="J14" s="506">
        <v>1374160.5844302434</v>
      </c>
      <c r="K14" s="514">
        <v>1157</v>
      </c>
      <c r="L14" s="455"/>
      <c r="M14" s="506">
        <v>144964.76463464843</v>
      </c>
      <c r="N14" s="514">
        <v>335</v>
      </c>
      <c r="O14" s="455"/>
      <c r="P14" s="506">
        <v>1164540.8819306309</v>
      </c>
      <c r="Q14" s="514">
        <v>82</v>
      </c>
      <c r="R14" s="455"/>
      <c r="S14" s="506">
        <v>89033.604647324275</v>
      </c>
      <c r="T14" s="515">
        <v>41934957</v>
      </c>
      <c r="U14" s="455">
        <v>2695126</v>
      </c>
      <c r="V14" s="455">
        <v>-361756</v>
      </c>
      <c r="W14" s="516">
        <v>2333370</v>
      </c>
      <c r="X14" s="515">
        <v>44268327</v>
      </c>
      <c r="Y14" s="506">
        <v>-110671</v>
      </c>
      <c r="Z14" s="515">
        <v>44157656</v>
      </c>
      <c r="AA14" s="506">
        <v>15746</v>
      </c>
      <c r="AB14" s="527">
        <v>509322</v>
      </c>
      <c r="AC14" s="515">
        <v>44671360</v>
      </c>
      <c r="AD14" s="506">
        <v>28947315</v>
      </c>
      <c r="AE14" s="506">
        <v>15724045</v>
      </c>
      <c r="AF14" s="515">
        <v>3931019</v>
      </c>
      <c r="AG14" s="527">
        <v>36564</v>
      </c>
      <c r="AH14" s="515">
        <v>44707924</v>
      </c>
      <c r="AI14" s="479"/>
      <c r="AJ14" s="595">
        <v>-98918</v>
      </c>
      <c r="AK14" s="595">
        <v>-110671</v>
      </c>
      <c r="AL14" s="595">
        <v>-11753</v>
      </c>
    </row>
    <row r="15" spans="1:38" ht="13.5" thickTop="1" x14ac:dyDescent="0.2"/>
  </sheetData>
  <sheetProtection formatCells="0" formatColumns="0" formatRows="0" sort="0"/>
  <mergeCells count="23">
    <mergeCell ref="D2:G2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  <mergeCell ref="AB2:AB3"/>
    <mergeCell ref="AE2:AE3"/>
    <mergeCell ref="AF2:AF3"/>
    <mergeCell ref="AH2:AH3"/>
    <mergeCell ref="H2:J2"/>
    <mergeCell ref="K2:M2"/>
    <mergeCell ref="N2:P2"/>
  </mergeCells>
  <printOptions horizontalCentered="1"/>
  <pageMargins left="0.3" right="0.3" top="1" bottom="0.5" header="0.3" footer="0.3"/>
  <pageSetup paperSize="5" scale="75" firstPageNumber="50" orientation="landscape" r:id="rId1"/>
  <headerFooter alignWithMargins="0">
    <oddHeader>&amp;L&amp;"Arial,Bold"&amp;20&amp;K000000FY2017-18 Budget Letter 
 March 2018</oddHeader>
    <oddFooter>&amp;R&amp;P</oddFooter>
  </headerFooter>
  <colBreaks count="1" manualBreakCount="1">
    <brk id="20" max="13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85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40" sqref="C40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1" width="11.285156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4" t="s">
        <v>650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50"/>
      <c r="B3" s="1551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1562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1563</v>
      </c>
      <c r="I5" s="1279" t="s">
        <v>1537</v>
      </c>
      <c r="J5" s="1279" t="s">
        <v>1538</v>
      </c>
      <c r="K5" s="1279" t="s">
        <v>1564</v>
      </c>
      <c r="L5" s="1279" t="s">
        <v>1540</v>
      </c>
      <c r="M5" s="1279" t="s">
        <v>1541</v>
      </c>
      <c r="N5" s="1279" t="s">
        <v>1565</v>
      </c>
      <c r="O5" s="1279" t="s">
        <v>1543</v>
      </c>
      <c r="P5" s="1279" t="s">
        <v>1544</v>
      </c>
      <c r="Q5" s="1279" t="s">
        <v>1566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716.29552188552179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80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716.29552188552179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76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716.29552188552179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76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0</v>
      </c>
      <c r="D10" s="76">
        <v>8368.3266049709582</v>
      </c>
      <c r="E10" s="103">
        <v>0</v>
      </c>
      <c r="F10" s="103">
        <v>716.29552188552179</v>
      </c>
      <c r="G10" s="103">
        <v>0</v>
      </c>
      <c r="H10" s="512">
        <v>0</v>
      </c>
      <c r="I10" s="76">
        <v>678.13933677313605</v>
      </c>
      <c r="J10" s="103">
        <v>0</v>
      </c>
      <c r="K10" s="512">
        <v>0</v>
      </c>
      <c r="L10" s="76">
        <v>184.9470918472189</v>
      </c>
      <c r="M10" s="103">
        <v>0</v>
      </c>
      <c r="N10" s="512">
        <v>0</v>
      </c>
      <c r="O10" s="76">
        <v>4623.6772961804727</v>
      </c>
      <c r="P10" s="103">
        <v>0</v>
      </c>
      <c r="Q10" s="512">
        <v>0</v>
      </c>
      <c r="R10" s="76">
        <v>1849.4709184721889</v>
      </c>
      <c r="S10" s="103">
        <v>0</v>
      </c>
      <c r="T10" s="115">
        <v>0</v>
      </c>
      <c r="U10" s="76">
        <v>0</v>
      </c>
      <c r="V10" s="76">
        <v>0</v>
      </c>
      <c r="W10" s="77">
        <v>0</v>
      </c>
      <c r="X10" s="115">
        <v>0</v>
      </c>
      <c r="Y10" s="103">
        <v>0</v>
      </c>
      <c r="Z10" s="115">
        <v>0</v>
      </c>
      <c r="AA10" s="76"/>
      <c r="AB10" s="115">
        <v>0</v>
      </c>
      <c r="AC10" s="76">
        <v>0</v>
      </c>
      <c r="AD10" s="76">
        <v>0</v>
      </c>
      <c r="AE10" s="115">
        <v>0</v>
      </c>
      <c r="AF10" s="119">
        <v>0</v>
      </c>
    </row>
    <row r="11" spans="1:32" ht="16.350000000000001" customHeight="1" x14ac:dyDescent="0.2">
      <c r="A11" s="69">
        <v>5</v>
      </c>
      <c r="B11" s="70" t="s">
        <v>11</v>
      </c>
      <c r="C11" s="477">
        <v>0</v>
      </c>
      <c r="D11" s="71">
        <v>6161.4776545853365</v>
      </c>
      <c r="E11" s="108">
        <v>0</v>
      </c>
      <c r="F11" s="108">
        <v>716.29552188552179</v>
      </c>
      <c r="G11" s="108">
        <v>0</v>
      </c>
      <c r="H11" s="513">
        <v>0</v>
      </c>
      <c r="I11" s="71">
        <v>704.13258400877407</v>
      </c>
      <c r="J11" s="108">
        <v>0</v>
      </c>
      <c r="K11" s="513">
        <v>0</v>
      </c>
      <c r="L11" s="71">
        <v>192.03615927512018</v>
      </c>
      <c r="M11" s="108">
        <v>0</v>
      </c>
      <c r="N11" s="513">
        <v>0</v>
      </c>
      <c r="O11" s="71">
        <v>4800.9039818780057</v>
      </c>
      <c r="P11" s="108">
        <v>0</v>
      </c>
      <c r="Q11" s="513">
        <v>0</v>
      </c>
      <c r="R11" s="71">
        <v>1920.3615927512021</v>
      </c>
      <c r="S11" s="108">
        <v>0</v>
      </c>
      <c r="T11" s="116">
        <v>0</v>
      </c>
      <c r="U11" s="76">
        <v>0</v>
      </c>
      <c r="V11" s="71">
        <v>0</v>
      </c>
      <c r="W11" s="72">
        <v>0</v>
      </c>
      <c r="X11" s="116">
        <v>0</v>
      </c>
      <c r="Y11" s="108">
        <v>0</v>
      </c>
      <c r="Z11" s="116">
        <v>0</v>
      </c>
      <c r="AA11" s="71"/>
      <c r="AB11" s="116">
        <v>0</v>
      </c>
      <c r="AC11" s="73">
        <v>0</v>
      </c>
      <c r="AD11" s="71">
        <v>0</v>
      </c>
      <c r="AE11" s="117">
        <v>0</v>
      </c>
      <c r="AF11" s="117">
        <v>0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716.29552188552179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76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80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716.29552188552179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0</v>
      </c>
      <c r="W13" s="77">
        <v>0</v>
      </c>
      <c r="X13" s="115">
        <v>0</v>
      </c>
      <c r="Y13" s="103">
        <v>0</v>
      </c>
      <c r="Z13" s="115">
        <v>0</v>
      </c>
      <c r="AA13" s="76"/>
      <c r="AB13" s="115">
        <v>0</v>
      </c>
      <c r="AC13" s="76">
        <v>0</v>
      </c>
      <c r="AD13" s="76">
        <v>0</v>
      </c>
      <c r="AE13" s="115">
        <v>0</v>
      </c>
      <c r="AF13" s="119">
        <v>0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716.29552188552179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76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716.29552188552179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0</v>
      </c>
      <c r="W15" s="77">
        <v>0</v>
      </c>
      <c r="X15" s="115">
        <v>0</v>
      </c>
      <c r="Y15" s="103">
        <v>0</v>
      </c>
      <c r="Z15" s="115">
        <v>0</v>
      </c>
      <c r="AA15" s="76"/>
      <c r="AB15" s="115">
        <v>0</v>
      </c>
      <c r="AC15" s="76">
        <v>0</v>
      </c>
      <c r="AD15" s="76">
        <v>0</v>
      </c>
      <c r="AE15" s="115">
        <v>0</v>
      </c>
      <c r="AF15" s="119">
        <v>0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716.29552188552179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6">
        <v>0</v>
      </c>
      <c r="V16" s="71">
        <v>0</v>
      </c>
      <c r="W16" s="72">
        <v>0</v>
      </c>
      <c r="X16" s="116">
        <v>0</v>
      </c>
      <c r="Y16" s="108">
        <v>0</v>
      </c>
      <c r="Z16" s="116">
        <v>0</v>
      </c>
      <c r="AA16" s="71"/>
      <c r="AB16" s="116">
        <v>0</v>
      </c>
      <c r="AC16" s="73">
        <v>0</v>
      </c>
      <c r="AD16" s="71">
        <v>0</v>
      </c>
      <c r="AE16" s="117">
        <v>0</v>
      </c>
      <c r="AF16" s="117">
        <v>0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716.29552188552179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76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80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716.29552188552179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76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716.29552188552179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76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716.29552188552179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8001</v>
      </c>
      <c r="V20" s="76">
        <v>0</v>
      </c>
      <c r="W20" s="77">
        <v>8001</v>
      </c>
      <c r="X20" s="115">
        <v>8001</v>
      </c>
      <c r="Y20" s="103">
        <v>-20</v>
      </c>
      <c r="Z20" s="115">
        <v>7981</v>
      </c>
      <c r="AA20" s="76"/>
      <c r="AB20" s="115">
        <v>7981</v>
      </c>
      <c r="AC20" s="76">
        <v>0</v>
      </c>
      <c r="AD20" s="76">
        <v>7981</v>
      </c>
      <c r="AE20" s="115">
        <v>1995</v>
      </c>
      <c r="AF20" s="119">
        <v>7981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716.29552188552179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6">
        <v>0</v>
      </c>
      <c r="V21" s="71">
        <v>4410</v>
      </c>
      <c r="W21" s="72">
        <v>4410</v>
      </c>
      <c r="X21" s="116">
        <v>4410</v>
      </c>
      <c r="Y21" s="108">
        <v>-11</v>
      </c>
      <c r="Z21" s="116">
        <v>4399</v>
      </c>
      <c r="AA21" s="71"/>
      <c r="AB21" s="116">
        <v>4399</v>
      </c>
      <c r="AC21" s="73">
        <v>0</v>
      </c>
      <c r="AD21" s="71">
        <v>4399</v>
      </c>
      <c r="AE21" s="117">
        <v>1100</v>
      </c>
      <c r="AF21" s="117">
        <v>4399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716.29552188552179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76">
        <v>0</v>
      </c>
      <c r="V22" s="80">
        <v>0</v>
      </c>
      <c r="W22" s="81">
        <v>0</v>
      </c>
      <c r="X22" s="114">
        <v>0</v>
      </c>
      <c r="Y22" s="95">
        <v>0</v>
      </c>
      <c r="Z22" s="114">
        <v>0</v>
      </c>
      <c r="AA22" s="80"/>
      <c r="AB22" s="114">
        <v>0</v>
      </c>
      <c r="AC22" s="80">
        <v>0</v>
      </c>
      <c r="AD22" s="80">
        <v>0</v>
      </c>
      <c r="AE22" s="114">
        <v>0</v>
      </c>
      <c r="AF22" s="118">
        <v>0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716.29552188552179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76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0</v>
      </c>
      <c r="D24" s="76">
        <v>6964.6507925970482</v>
      </c>
      <c r="E24" s="103">
        <v>0</v>
      </c>
      <c r="F24" s="103">
        <v>716.29552188552179</v>
      </c>
      <c r="G24" s="103">
        <v>0</v>
      </c>
      <c r="H24" s="512">
        <v>0</v>
      </c>
      <c r="I24" s="76">
        <v>679.75056392958356</v>
      </c>
      <c r="J24" s="103">
        <v>0</v>
      </c>
      <c r="K24" s="512">
        <v>0</v>
      </c>
      <c r="L24" s="76">
        <v>185.38651743534101</v>
      </c>
      <c r="M24" s="103">
        <v>0</v>
      </c>
      <c r="N24" s="512">
        <v>0</v>
      </c>
      <c r="O24" s="76">
        <v>4634.6629358835253</v>
      </c>
      <c r="P24" s="103">
        <v>0</v>
      </c>
      <c r="Q24" s="512">
        <v>0</v>
      </c>
      <c r="R24" s="76">
        <v>1853.8651743534099</v>
      </c>
      <c r="S24" s="103">
        <v>0</v>
      </c>
      <c r="T24" s="115">
        <v>0</v>
      </c>
      <c r="U24" s="76">
        <v>0</v>
      </c>
      <c r="V24" s="76">
        <v>0</v>
      </c>
      <c r="W24" s="77">
        <v>0</v>
      </c>
      <c r="X24" s="115">
        <v>0</v>
      </c>
      <c r="Y24" s="103">
        <v>0</v>
      </c>
      <c r="Z24" s="115">
        <v>0</v>
      </c>
      <c r="AA24" s="76"/>
      <c r="AB24" s="115">
        <v>0</v>
      </c>
      <c r="AC24" s="76">
        <v>0</v>
      </c>
      <c r="AD24" s="76">
        <v>0</v>
      </c>
      <c r="AE24" s="115">
        <v>0</v>
      </c>
      <c r="AF24" s="119">
        <v>0</v>
      </c>
    </row>
    <row r="25" spans="1:32" ht="16.350000000000001" customHeight="1" x14ac:dyDescent="0.2">
      <c r="A25" s="74">
        <v>19</v>
      </c>
      <c r="B25" s="75" t="s">
        <v>25</v>
      </c>
      <c r="C25" s="476">
        <v>0</v>
      </c>
      <c r="D25" s="76">
        <v>6867.4055730398213</v>
      </c>
      <c r="E25" s="103">
        <v>0</v>
      </c>
      <c r="F25" s="103">
        <v>716.29552188552179</v>
      </c>
      <c r="G25" s="103">
        <v>0</v>
      </c>
      <c r="H25" s="512">
        <v>0</v>
      </c>
      <c r="I25" s="76">
        <v>605.33669792137073</v>
      </c>
      <c r="J25" s="103">
        <v>0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0</v>
      </c>
      <c r="U25" s="76">
        <v>0</v>
      </c>
      <c r="V25" s="76">
        <v>0</v>
      </c>
      <c r="W25" s="77">
        <v>0</v>
      </c>
      <c r="X25" s="115">
        <v>0</v>
      </c>
      <c r="Y25" s="103">
        <v>0</v>
      </c>
      <c r="Z25" s="115">
        <v>0</v>
      </c>
      <c r="AA25" s="76"/>
      <c r="AB25" s="115">
        <v>0</v>
      </c>
      <c r="AC25" s="76">
        <v>0</v>
      </c>
      <c r="AD25" s="76">
        <v>0</v>
      </c>
      <c r="AE25" s="115">
        <v>0</v>
      </c>
      <c r="AF25" s="119">
        <v>0</v>
      </c>
    </row>
    <row r="26" spans="1:32" ht="16.350000000000001" customHeight="1" x14ac:dyDescent="0.2">
      <c r="A26" s="69">
        <v>20</v>
      </c>
      <c r="B26" s="70" t="s">
        <v>26</v>
      </c>
      <c r="C26" s="477">
        <v>0</v>
      </c>
      <c r="D26" s="71">
        <v>6676.1330283912885</v>
      </c>
      <c r="E26" s="108">
        <v>0</v>
      </c>
      <c r="F26" s="108">
        <v>716.29552188552179</v>
      </c>
      <c r="G26" s="108">
        <v>0</v>
      </c>
      <c r="H26" s="513">
        <v>0</v>
      </c>
      <c r="I26" s="71">
        <v>693.90926624608369</v>
      </c>
      <c r="J26" s="108">
        <v>0</v>
      </c>
      <c r="K26" s="513">
        <v>0</v>
      </c>
      <c r="L26" s="71">
        <v>189.24798170347736</v>
      </c>
      <c r="M26" s="108">
        <v>0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0</v>
      </c>
      <c r="U26" s="76">
        <v>0</v>
      </c>
      <c r="V26" s="71">
        <v>0</v>
      </c>
      <c r="W26" s="72">
        <v>0</v>
      </c>
      <c r="X26" s="116">
        <v>0</v>
      </c>
      <c r="Y26" s="108">
        <v>0</v>
      </c>
      <c r="Z26" s="116">
        <v>0</v>
      </c>
      <c r="AA26" s="71"/>
      <c r="AB26" s="116">
        <v>0</v>
      </c>
      <c r="AC26" s="73">
        <v>0</v>
      </c>
      <c r="AD26" s="71">
        <v>0</v>
      </c>
      <c r="AE26" s="117">
        <v>0</v>
      </c>
      <c r="AF26" s="117">
        <v>0</v>
      </c>
    </row>
    <row r="27" spans="1:32" ht="16.350000000000001" customHeight="1" x14ac:dyDescent="0.2">
      <c r="A27" s="78">
        <v>21</v>
      </c>
      <c r="B27" s="79" t="s">
        <v>27</v>
      </c>
      <c r="C27" s="475">
        <v>0</v>
      </c>
      <c r="D27" s="80">
        <v>6911.8957135694618</v>
      </c>
      <c r="E27" s="95">
        <v>0</v>
      </c>
      <c r="F27" s="95">
        <v>716.29552188552179</v>
      </c>
      <c r="G27" s="95">
        <v>0</v>
      </c>
      <c r="H27" s="511">
        <v>0</v>
      </c>
      <c r="I27" s="80">
        <v>715.00455698528151</v>
      </c>
      <c r="J27" s="95">
        <v>0</v>
      </c>
      <c r="K27" s="511">
        <v>0</v>
      </c>
      <c r="L27" s="80">
        <v>195.00124281416768</v>
      </c>
      <c r="M27" s="95">
        <v>0</v>
      </c>
      <c r="N27" s="511">
        <v>0</v>
      </c>
      <c r="O27" s="80">
        <v>4875.0310703541918</v>
      </c>
      <c r="P27" s="95">
        <v>0</v>
      </c>
      <c r="Q27" s="511">
        <v>0</v>
      </c>
      <c r="R27" s="80">
        <v>1950.0124281416765</v>
      </c>
      <c r="S27" s="95">
        <v>0</v>
      </c>
      <c r="T27" s="114">
        <v>0</v>
      </c>
      <c r="U27" s="76">
        <v>14958</v>
      </c>
      <c r="V27" s="80">
        <v>0</v>
      </c>
      <c r="W27" s="81">
        <v>14958</v>
      </c>
      <c r="X27" s="114">
        <v>14958</v>
      </c>
      <c r="Y27" s="95">
        <v>-37</v>
      </c>
      <c r="Z27" s="114">
        <v>14921</v>
      </c>
      <c r="AA27" s="80"/>
      <c r="AB27" s="114">
        <v>14921</v>
      </c>
      <c r="AC27" s="80">
        <v>0</v>
      </c>
      <c r="AD27" s="80">
        <v>14921</v>
      </c>
      <c r="AE27" s="114">
        <v>3730</v>
      </c>
      <c r="AF27" s="118">
        <v>14921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716.29552188552179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76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0</v>
      </c>
      <c r="D29" s="76">
        <v>7374.8922953709352</v>
      </c>
      <c r="E29" s="103">
        <v>0</v>
      </c>
      <c r="F29" s="103">
        <v>716.29552188552179</v>
      </c>
      <c r="G29" s="103">
        <v>0</v>
      </c>
      <c r="H29" s="512">
        <v>0</v>
      </c>
      <c r="I29" s="76">
        <v>629.6438092156319</v>
      </c>
      <c r="J29" s="103">
        <v>0</v>
      </c>
      <c r="K29" s="512">
        <v>0</v>
      </c>
      <c r="L29" s="76">
        <v>171.72103887699049</v>
      </c>
      <c r="M29" s="103">
        <v>0</v>
      </c>
      <c r="N29" s="512">
        <v>0</v>
      </c>
      <c r="O29" s="76">
        <v>4293.0259719247633</v>
      </c>
      <c r="P29" s="103">
        <v>0</v>
      </c>
      <c r="Q29" s="512">
        <v>0</v>
      </c>
      <c r="R29" s="76">
        <v>1717.210388769905</v>
      </c>
      <c r="S29" s="103">
        <v>0</v>
      </c>
      <c r="T29" s="115">
        <v>0</v>
      </c>
      <c r="U29" s="76">
        <v>0</v>
      </c>
      <c r="V29" s="76">
        <v>0</v>
      </c>
      <c r="W29" s="77">
        <v>0</v>
      </c>
      <c r="X29" s="115">
        <v>0</v>
      </c>
      <c r="Y29" s="103">
        <v>0</v>
      </c>
      <c r="Z29" s="115">
        <v>0</v>
      </c>
      <c r="AA29" s="76"/>
      <c r="AB29" s="115">
        <v>0</v>
      </c>
      <c r="AC29" s="76">
        <v>0</v>
      </c>
      <c r="AD29" s="76">
        <v>0</v>
      </c>
      <c r="AE29" s="115">
        <v>0</v>
      </c>
      <c r="AF29" s="119">
        <v>0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716.29552188552179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76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716.29552188552179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6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73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0</v>
      </c>
      <c r="D32" s="80">
        <v>8105.0160988028038</v>
      </c>
      <c r="E32" s="95">
        <v>0</v>
      </c>
      <c r="F32" s="95">
        <v>716.29552188552179</v>
      </c>
      <c r="G32" s="95">
        <v>0</v>
      </c>
      <c r="H32" s="511">
        <v>0</v>
      </c>
      <c r="I32" s="80">
        <v>465.11914076262406</v>
      </c>
      <c r="J32" s="95">
        <v>0</v>
      </c>
      <c r="K32" s="511">
        <v>0</v>
      </c>
      <c r="L32" s="80">
        <v>126.85067475344293</v>
      </c>
      <c r="M32" s="95">
        <v>0</v>
      </c>
      <c r="N32" s="511">
        <v>0</v>
      </c>
      <c r="O32" s="80">
        <v>3171.2668688360727</v>
      </c>
      <c r="P32" s="95">
        <v>0</v>
      </c>
      <c r="Q32" s="511">
        <v>0</v>
      </c>
      <c r="R32" s="80">
        <v>1268.5067475344292</v>
      </c>
      <c r="S32" s="95">
        <v>0</v>
      </c>
      <c r="T32" s="114">
        <v>0</v>
      </c>
      <c r="U32" s="76">
        <v>0</v>
      </c>
      <c r="V32" s="80">
        <v>0</v>
      </c>
      <c r="W32" s="81">
        <v>0</v>
      </c>
      <c r="X32" s="114">
        <v>0</v>
      </c>
      <c r="Y32" s="95">
        <v>0</v>
      </c>
      <c r="Z32" s="114">
        <v>0</v>
      </c>
      <c r="AA32" s="80"/>
      <c r="AB32" s="114">
        <v>0</v>
      </c>
      <c r="AC32" s="80">
        <v>0</v>
      </c>
      <c r="AD32" s="80">
        <v>0</v>
      </c>
      <c r="AE32" s="114">
        <v>0</v>
      </c>
      <c r="AF32" s="118">
        <v>0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716.29552188552179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76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0</v>
      </c>
      <c r="D34" s="76">
        <v>8536.9513881018211</v>
      </c>
      <c r="E34" s="103">
        <v>0</v>
      </c>
      <c r="F34" s="103">
        <v>716.29552188552179</v>
      </c>
      <c r="G34" s="103">
        <v>0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0</v>
      </c>
      <c r="U34" s="76">
        <v>0</v>
      </c>
      <c r="V34" s="76">
        <v>0</v>
      </c>
      <c r="W34" s="77">
        <v>0</v>
      </c>
      <c r="X34" s="115">
        <v>0</v>
      </c>
      <c r="Y34" s="103">
        <v>0</v>
      </c>
      <c r="Z34" s="115">
        <v>0</v>
      </c>
      <c r="AA34" s="76"/>
      <c r="AB34" s="115">
        <v>0</v>
      </c>
      <c r="AC34" s="76">
        <v>0</v>
      </c>
      <c r="AD34" s="76">
        <v>0</v>
      </c>
      <c r="AE34" s="115">
        <v>0</v>
      </c>
      <c r="AF34" s="119">
        <v>0</v>
      </c>
    </row>
    <row r="35" spans="1:32" ht="16.350000000000001" customHeight="1" x14ac:dyDescent="0.2">
      <c r="A35" s="74">
        <v>29</v>
      </c>
      <c r="B35" s="75" t="s">
        <v>35</v>
      </c>
      <c r="C35" s="476">
        <v>0</v>
      </c>
      <c r="D35" s="76">
        <v>8249.7655932773141</v>
      </c>
      <c r="E35" s="103">
        <v>0</v>
      </c>
      <c r="F35" s="103">
        <v>716.29552188552179</v>
      </c>
      <c r="G35" s="103">
        <v>0</v>
      </c>
      <c r="H35" s="512">
        <v>0</v>
      </c>
      <c r="I35" s="76">
        <v>537.21593444789767</v>
      </c>
      <c r="J35" s="103">
        <v>0</v>
      </c>
      <c r="K35" s="512">
        <v>0</v>
      </c>
      <c r="L35" s="76">
        <v>146.51343666760843</v>
      </c>
      <c r="M35" s="103">
        <v>0</v>
      </c>
      <c r="N35" s="512">
        <v>0</v>
      </c>
      <c r="O35" s="76">
        <v>3662.8359166902114</v>
      </c>
      <c r="P35" s="103">
        <v>0</v>
      </c>
      <c r="Q35" s="512">
        <v>0</v>
      </c>
      <c r="R35" s="76">
        <v>1465.1343666760843</v>
      </c>
      <c r="S35" s="103">
        <v>0</v>
      </c>
      <c r="T35" s="115">
        <v>0</v>
      </c>
      <c r="U35" s="76">
        <v>0</v>
      </c>
      <c r="V35" s="76">
        <v>0</v>
      </c>
      <c r="W35" s="77">
        <v>0</v>
      </c>
      <c r="X35" s="115">
        <v>0</v>
      </c>
      <c r="Y35" s="103">
        <v>0</v>
      </c>
      <c r="Z35" s="115">
        <v>0</v>
      </c>
      <c r="AA35" s="76"/>
      <c r="AB35" s="115">
        <v>0</v>
      </c>
      <c r="AC35" s="76">
        <v>0</v>
      </c>
      <c r="AD35" s="76">
        <v>0</v>
      </c>
      <c r="AE35" s="115">
        <v>0</v>
      </c>
      <c r="AF35" s="119">
        <v>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716.29552188552179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6">
        <v>0</v>
      </c>
      <c r="V36" s="71">
        <v>0</v>
      </c>
      <c r="W36" s="72">
        <v>0</v>
      </c>
      <c r="X36" s="116">
        <v>0</v>
      </c>
      <c r="Y36" s="108">
        <v>0</v>
      </c>
      <c r="Z36" s="116">
        <v>0</v>
      </c>
      <c r="AA36" s="71"/>
      <c r="AB36" s="116">
        <v>0</v>
      </c>
      <c r="AC36" s="73">
        <v>0</v>
      </c>
      <c r="AD36" s="71">
        <v>0</v>
      </c>
      <c r="AE36" s="117">
        <v>0</v>
      </c>
      <c r="AF36" s="117">
        <v>0</v>
      </c>
    </row>
    <row r="37" spans="1:32" ht="16.350000000000001" customHeight="1" x14ac:dyDescent="0.2">
      <c r="A37" s="78">
        <v>31</v>
      </c>
      <c r="B37" s="79" t="s">
        <v>37</v>
      </c>
      <c r="C37" s="475">
        <v>2</v>
      </c>
      <c r="D37" s="80">
        <v>9194.183742616111</v>
      </c>
      <c r="E37" s="95">
        <v>18388.367485232222</v>
      </c>
      <c r="F37" s="95">
        <v>716.29552188552179</v>
      </c>
      <c r="G37" s="95">
        <v>1432.5910437710436</v>
      </c>
      <c r="H37" s="511">
        <v>1</v>
      </c>
      <c r="I37" s="80">
        <v>512.00790593737077</v>
      </c>
      <c r="J37" s="95">
        <v>512.00790593737077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20333</v>
      </c>
      <c r="U37" s="76">
        <v>0</v>
      </c>
      <c r="V37" s="80">
        <v>-256</v>
      </c>
      <c r="W37" s="81">
        <v>-256</v>
      </c>
      <c r="X37" s="114">
        <v>20077</v>
      </c>
      <c r="Y37" s="95">
        <v>-50</v>
      </c>
      <c r="Z37" s="114">
        <v>20027</v>
      </c>
      <c r="AA37" s="80"/>
      <c r="AB37" s="114">
        <v>20027</v>
      </c>
      <c r="AC37" s="80">
        <v>12784</v>
      </c>
      <c r="AD37" s="80">
        <v>7243</v>
      </c>
      <c r="AE37" s="114">
        <v>1811</v>
      </c>
      <c r="AF37" s="118">
        <v>20027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716.29552188552179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76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0</v>
      </c>
      <c r="D39" s="76">
        <v>7660.2319804611543</v>
      </c>
      <c r="E39" s="103">
        <v>0</v>
      </c>
      <c r="F39" s="103">
        <v>716.29552188552179</v>
      </c>
      <c r="G39" s="103">
        <v>0</v>
      </c>
      <c r="H39" s="512">
        <v>0</v>
      </c>
      <c r="I39" s="76">
        <v>622.67855264538491</v>
      </c>
      <c r="J39" s="103">
        <v>0</v>
      </c>
      <c r="K39" s="512">
        <v>0</v>
      </c>
      <c r="L39" s="76">
        <v>169.82142344874134</v>
      </c>
      <c r="M39" s="103">
        <v>0</v>
      </c>
      <c r="N39" s="512">
        <v>0</v>
      </c>
      <c r="O39" s="76">
        <v>4245.5355862185334</v>
      </c>
      <c r="P39" s="103">
        <v>0</v>
      </c>
      <c r="Q39" s="512">
        <v>0</v>
      </c>
      <c r="R39" s="76">
        <v>1698.2142344874135</v>
      </c>
      <c r="S39" s="103">
        <v>0</v>
      </c>
      <c r="T39" s="115">
        <v>0</v>
      </c>
      <c r="U39" s="76">
        <v>0</v>
      </c>
      <c r="V39" s="76">
        <v>0</v>
      </c>
      <c r="W39" s="77">
        <v>0</v>
      </c>
      <c r="X39" s="115">
        <v>0</v>
      </c>
      <c r="Y39" s="103">
        <v>0</v>
      </c>
      <c r="Z39" s="115">
        <v>0</v>
      </c>
      <c r="AA39" s="76"/>
      <c r="AB39" s="115">
        <v>0</v>
      </c>
      <c r="AC39" s="76">
        <v>0</v>
      </c>
      <c r="AD39" s="76">
        <v>0</v>
      </c>
      <c r="AE39" s="115">
        <v>0</v>
      </c>
      <c r="AF39" s="119">
        <v>0</v>
      </c>
    </row>
    <row r="40" spans="1:32" ht="16.350000000000001" customHeight="1" x14ac:dyDescent="0.2">
      <c r="A40" s="74">
        <v>34</v>
      </c>
      <c r="B40" s="75" t="s">
        <v>40</v>
      </c>
      <c r="C40" s="476">
        <v>13</v>
      </c>
      <c r="D40" s="76">
        <v>7684.1425039312107</v>
      </c>
      <c r="E40" s="103">
        <v>99893.852551105738</v>
      </c>
      <c r="F40" s="103">
        <v>716.29552188552179</v>
      </c>
      <c r="G40" s="103">
        <v>9311.8417845117838</v>
      </c>
      <c r="H40" s="512">
        <v>11</v>
      </c>
      <c r="I40" s="76">
        <v>699.87887150534686</v>
      </c>
      <c r="J40" s="103">
        <v>7698.6675865588159</v>
      </c>
      <c r="K40" s="512">
        <v>2</v>
      </c>
      <c r="L40" s="76">
        <v>190.87605586509457</v>
      </c>
      <c r="M40" s="103">
        <v>381.75211173018914</v>
      </c>
      <c r="N40" s="512">
        <v>1</v>
      </c>
      <c r="O40" s="76">
        <v>4771.9013966273642</v>
      </c>
      <c r="P40" s="103">
        <v>4771.9013966273642</v>
      </c>
      <c r="Q40" s="512">
        <v>0</v>
      </c>
      <c r="R40" s="76">
        <v>1908.7605586509458</v>
      </c>
      <c r="S40" s="103">
        <v>0</v>
      </c>
      <c r="T40" s="115">
        <v>122058</v>
      </c>
      <c r="U40" s="76">
        <v>-25156</v>
      </c>
      <c r="V40" s="76">
        <v>-3843</v>
      </c>
      <c r="W40" s="77">
        <v>-28999</v>
      </c>
      <c r="X40" s="115">
        <v>93059</v>
      </c>
      <c r="Y40" s="103">
        <v>-233</v>
      </c>
      <c r="Z40" s="115">
        <v>92826</v>
      </c>
      <c r="AA40" s="76"/>
      <c r="AB40" s="115">
        <v>92826</v>
      </c>
      <c r="AC40" s="76">
        <v>81040</v>
      </c>
      <c r="AD40" s="76">
        <v>11786</v>
      </c>
      <c r="AE40" s="115">
        <v>2947</v>
      </c>
      <c r="AF40" s="119">
        <v>92826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716.29552188552179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6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>
        <v>-8144</v>
      </c>
      <c r="AB41" s="116">
        <v>-8144</v>
      </c>
      <c r="AC41" s="73">
        <v>-5430</v>
      </c>
      <c r="AD41" s="71">
        <v>-2714</v>
      </c>
      <c r="AE41" s="117">
        <v>-679</v>
      </c>
      <c r="AF41" s="117">
        <v>-8144</v>
      </c>
    </row>
    <row r="42" spans="1:32" ht="16.350000000000001" customHeight="1" x14ac:dyDescent="0.2">
      <c r="A42" s="78">
        <v>36</v>
      </c>
      <c r="B42" s="79" t="s">
        <v>42</v>
      </c>
      <c r="C42" s="475">
        <v>0</v>
      </c>
      <c r="D42" s="80">
        <v>8787.1410595096095</v>
      </c>
      <c r="E42" s="95">
        <v>0</v>
      </c>
      <c r="F42" s="95">
        <v>716.29552188552179</v>
      </c>
      <c r="G42" s="95">
        <v>0</v>
      </c>
      <c r="H42" s="511">
        <v>0</v>
      </c>
      <c r="I42" s="80">
        <v>460.95853066984711</v>
      </c>
      <c r="J42" s="95">
        <v>0</v>
      </c>
      <c r="K42" s="511">
        <v>0</v>
      </c>
      <c r="L42" s="80">
        <v>125.71596290995829</v>
      </c>
      <c r="M42" s="95">
        <v>0</v>
      </c>
      <c r="N42" s="511">
        <v>0</v>
      </c>
      <c r="O42" s="80">
        <v>3142.8990727489572</v>
      </c>
      <c r="P42" s="95">
        <v>0</v>
      </c>
      <c r="Q42" s="511">
        <v>0</v>
      </c>
      <c r="R42" s="80">
        <v>1257.1596290995828</v>
      </c>
      <c r="S42" s="95">
        <v>0</v>
      </c>
      <c r="T42" s="114">
        <v>0</v>
      </c>
      <c r="U42" s="76">
        <v>0</v>
      </c>
      <c r="V42" s="80">
        <v>10064</v>
      </c>
      <c r="W42" s="81">
        <v>10064</v>
      </c>
      <c r="X42" s="114">
        <v>10064</v>
      </c>
      <c r="Y42" s="95">
        <v>-25</v>
      </c>
      <c r="Z42" s="114">
        <v>10039</v>
      </c>
      <c r="AA42" s="80"/>
      <c r="AB42" s="114">
        <v>10039</v>
      </c>
      <c r="AC42" s="80">
        <v>0</v>
      </c>
      <c r="AD42" s="80">
        <v>10039</v>
      </c>
      <c r="AE42" s="114">
        <v>2510</v>
      </c>
      <c r="AF42" s="118">
        <v>10039</v>
      </c>
    </row>
    <row r="43" spans="1:32" ht="16.350000000000001" customHeight="1" x14ac:dyDescent="0.2">
      <c r="A43" s="74">
        <v>37</v>
      </c>
      <c r="B43" s="75" t="s">
        <v>43</v>
      </c>
      <c r="C43" s="476">
        <v>102</v>
      </c>
      <c r="D43" s="76">
        <v>8284.0362475109214</v>
      </c>
      <c r="E43" s="103">
        <v>844971.69724611402</v>
      </c>
      <c r="F43" s="103">
        <v>716.29552188552179</v>
      </c>
      <c r="G43" s="103">
        <v>73062.143232323229</v>
      </c>
      <c r="H43" s="512">
        <v>61</v>
      </c>
      <c r="I43" s="76">
        <v>680.49546870767756</v>
      </c>
      <c r="J43" s="103">
        <v>41510.223591168331</v>
      </c>
      <c r="K43" s="512">
        <v>44</v>
      </c>
      <c r="L43" s="76">
        <v>185.58967328391205</v>
      </c>
      <c r="M43" s="103">
        <v>8165.9456244921303</v>
      </c>
      <c r="N43" s="512">
        <v>6</v>
      </c>
      <c r="O43" s="76">
        <v>4639.7418320978013</v>
      </c>
      <c r="P43" s="103">
        <v>27838.450992586808</v>
      </c>
      <c r="Q43" s="512">
        <v>0</v>
      </c>
      <c r="R43" s="76">
        <v>1855.8967328391207</v>
      </c>
      <c r="S43" s="103">
        <v>0</v>
      </c>
      <c r="T43" s="115">
        <v>995548</v>
      </c>
      <c r="U43" s="76">
        <v>-110894</v>
      </c>
      <c r="V43" s="76">
        <v>-29732</v>
      </c>
      <c r="W43" s="77">
        <v>-140626</v>
      </c>
      <c r="X43" s="115">
        <v>854922</v>
      </c>
      <c r="Y43" s="103">
        <v>-2137</v>
      </c>
      <c r="Z43" s="115">
        <v>852785</v>
      </c>
      <c r="AA43" s="76">
        <v>-26519</v>
      </c>
      <c r="AB43" s="115">
        <v>826266</v>
      </c>
      <c r="AC43" s="76">
        <v>612480</v>
      </c>
      <c r="AD43" s="76">
        <v>213786</v>
      </c>
      <c r="AE43" s="115">
        <v>53447</v>
      </c>
      <c r="AF43" s="119">
        <v>826266</v>
      </c>
    </row>
    <row r="44" spans="1:32" ht="16.350000000000001" customHeight="1" x14ac:dyDescent="0.2">
      <c r="A44" s="74">
        <v>38</v>
      </c>
      <c r="B44" s="75" t="s">
        <v>44</v>
      </c>
      <c r="C44" s="476">
        <v>0</v>
      </c>
      <c r="D44" s="76">
        <v>12409.572324024064</v>
      </c>
      <c r="E44" s="103">
        <v>0</v>
      </c>
      <c r="F44" s="103">
        <v>716.29552188552179</v>
      </c>
      <c r="G44" s="103">
        <v>0</v>
      </c>
      <c r="H44" s="512">
        <v>0</v>
      </c>
      <c r="I44" s="76">
        <v>217.85500172854296</v>
      </c>
      <c r="J44" s="103">
        <v>0</v>
      </c>
      <c r="K44" s="512">
        <v>0</v>
      </c>
      <c r="L44" s="76">
        <v>59.415000471420811</v>
      </c>
      <c r="M44" s="103">
        <v>0</v>
      </c>
      <c r="N44" s="512">
        <v>0</v>
      </c>
      <c r="O44" s="76">
        <v>1485.3750117855204</v>
      </c>
      <c r="P44" s="103">
        <v>0</v>
      </c>
      <c r="Q44" s="512">
        <v>0</v>
      </c>
      <c r="R44" s="76">
        <v>594.15000471420819</v>
      </c>
      <c r="S44" s="103">
        <v>0</v>
      </c>
      <c r="T44" s="115">
        <v>0</v>
      </c>
      <c r="U44" s="76">
        <v>0</v>
      </c>
      <c r="V44" s="76">
        <v>0</v>
      </c>
      <c r="W44" s="77">
        <v>0</v>
      </c>
      <c r="X44" s="115">
        <v>0</v>
      </c>
      <c r="Y44" s="103">
        <v>0</v>
      </c>
      <c r="Z44" s="115">
        <v>0</v>
      </c>
      <c r="AA44" s="76"/>
      <c r="AB44" s="115">
        <v>0</v>
      </c>
      <c r="AC44" s="76">
        <v>0</v>
      </c>
      <c r="AD44" s="76">
        <v>0</v>
      </c>
      <c r="AE44" s="115">
        <v>0</v>
      </c>
      <c r="AF44" s="119">
        <v>0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716.29552188552179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76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0</v>
      </c>
      <c r="D46" s="71">
        <v>8148.7093962063973</v>
      </c>
      <c r="E46" s="108">
        <v>0</v>
      </c>
      <c r="F46" s="108">
        <v>716.29552188552179</v>
      </c>
      <c r="G46" s="108">
        <v>0</v>
      </c>
      <c r="H46" s="513">
        <v>0</v>
      </c>
      <c r="I46" s="71">
        <v>644.12356470411692</v>
      </c>
      <c r="J46" s="108">
        <v>0</v>
      </c>
      <c r="K46" s="513">
        <v>0</v>
      </c>
      <c r="L46" s="71">
        <v>175.67006310112279</v>
      </c>
      <c r="M46" s="108">
        <v>0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0</v>
      </c>
      <c r="U46" s="76">
        <v>0</v>
      </c>
      <c r="V46" s="71">
        <v>0</v>
      </c>
      <c r="W46" s="72">
        <v>0</v>
      </c>
      <c r="X46" s="116">
        <v>0</v>
      </c>
      <c r="Y46" s="108">
        <v>0</v>
      </c>
      <c r="Z46" s="116">
        <v>0</v>
      </c>
      <c r="AA46" s="71"/>
      <c r="AB46" s="116">
        <v>0</v>
      </c>
      <c r="AC46" s="73">
        <v>0</v>
      </c>
      <c r="AD46" s="71">
        <v>0</v>
      </c>
      <c r="AE46" s="117">
        <v>0</v>
      </c>
      <c r="AF46" s="117">
        <v>0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716.29552188552179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76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80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5</v>
      </c>
      <c r="D48" s="76">
        <v>8075.5755319800646</v>
      </c>
      <c r="E48" s="103">
        <v>40377.877659900325</v>
      </c>
      <c r="F48" s="103">
        <v>716.29552188552179</v>
      </c>
      <c r="G48" s="103">
        <v>3581.477609427609</v>
      </c>
      <c r="H48" s="512">
        <v>4</v>
      </c>
      <c r="I48" s="76">
        <v>589.53408911683243</v>
      </c>
      <c r="J48" s="103">
        <v>2358.1363564673297</v>
      </c>
      <c r="K48" s="512">
        <v>3</v>
      </c>
      <c r="L48" s="76">
        <v>160.78202430459066</v>
      </c>
      <c r="M48" s="103">
        <v>482.34607291377199</v>
      </c>
      <c r="N48" s="512">
        <v>1</v>
      </c>
      <c r="O48" s="76">
        <v>4019.5506076147672</v>
      </c>
      <c r="P48" s="103">
        <v>4019.5506076147672</v>
      </c>
      <c r="Q48" s="512">
        <v>0</v>
      </c>
      <c r="R48" s="76">
        <v>1607.8202430459064</v>
      </c>
      <c r="S48" s="103">
        <v>0</v>
      </c>
      <c r="T48" s="115">
        <v>50819</v>
      </c>
      <c r="U48" s="76">
        <v>8550</v>
      </c>
      <c r="V48" s="76">
        <v>-8845</v>
      </c>
      <c r="W48" s="77">
        <v>-295</v>
      </c>
      <c r="X48" s="115">
        <v>50524</v>
      </c>
      <c r="Y48" s="103">
        <v>-126</v>
      </c>
      <c r="Z48" s="115">
        <v>50398</v>
      </c>
      <c r="AA48" s="76"/>
      <c r="AB48" s="115">
        <v>50398</v>
      </c>
      <c r="AC48" s="76">
        <v>32991</v>
      </c>
      <c r="AD48" s="76">
        <v>17407</v>
      </c>
      <c r="AE48" s="115">
        <v>4352</v>
      </c>
      <c r="AF48" s="119">
        <v>50398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716.29552188552179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0</v>
      </c>
      <c r="W49" s="77">
        <v>0</v>
      </c>
      <c r="X49" s="115">
        <v>0</v>
      </c>
      <c r="Y49" s="103">
        <v>0</v>
      </c>
      <c r="Z49" s="115">
        <v>0</v>
      </c>
      <c r="AA49" s="76"/>
      <c r="AB49" s="115">
        <v>0</v>
      </c>
      <c r="AC49" s="76">
        <v>0</v>
      </c>
      <c r="AD49" s="76">
        <v>0</v>
      </c>
      <c r="AE49" s="115">
        <v>0</v>
      </c>
      <c r="AF49" s="119">
        <v>0</v>
      </c>
    </row>
    <row r="50" spans="1:32" ht="16.350000000000001" customHeight="1" x14ac:dyDescent="0.2">
      <c r="A50" s="74">
        <v>44</v>
      </c>
      <c r="B50" s="75" t="s">
        <v>50</v>
      </c>
      <c r="C50" s="476">
        <v>0</v>
      </c>
      <c r="D50" s="76">
        <v>7958.028841550461</v>
      </c>
      <c r="E50" s="103">
        <v>0</v>
      </c>
      <c r="F50" s="103">
        <v>716.29552188552179</v>
      </c>
      <c r="G50" s="103">
        <v>0</v>
      </c>
      <c r="H50" s="512">
        <v>0</v>
      </c>
      <c r="I50" s="76">
        <v>646.39385673306424</v>
      </c>
      <c r="J50" s="103">
        <v>0</v>
      </c>
      <c r="K50" s="512">
        <v>0</v>
      </c>
      <c r="L50" s="76">
        <v>176.28923365447204</v>
      </c>
      <c r="M50" s="103">
        <v>0</v>
      </c>
      <c r="N50" s="512">
        <v>0</v>
      </c>
      <c r="O50" s="76">
        <v>4407.2308413618011</v>
      </c>
      <c r="P50" s="103">
        <v>0</v>
      </c>
      <c r="Q50" s="512">
        <v>0</v>
      </c>
      <c r="R50" s="76">
        <v>1762.8923365447201</v>
      </c>
      <c r="S50" s="103">
        <v>0</v>
      </c>
      <c r="T50" s="115">
        <v>0</v>
      </c>
      <c r="U50" s="76">
        <v>0</v>
      </c>
      <c r="V50" s="76">
        <v>0</v>
      </c>
      <c r="W50" s="77">
        <v>0</v>
      </c>
      <c r="X50" s="115">
        <v>0</v>
      </c>
      <c r="Y50" s="103">
        <v>0</v>
      </c>
      <c r="Z50" s="115">
        <v>0</v>
      </c>
      <c r="AA50" s="76"/>
      <c r="AB50" s="115">
        <v>0</v>
      </c>
      <c r="AC50" s="76">
        <v>0</v>
      </c>
      <c r="AD50" s="76">
        <v>0</v>
      </c>
      <c r="AE50" s="115">
        <v>0</v>
      </c>
      <c r="AF50" s="119">
        <v>0</v>
      </c>
    </row>
    <row r="51" spans="1:32" ht="16.350000000000001" customHeight="1" x14ac:dyDescent="0.2">
      <c r="A51" s="69">
        <v>45</v>
      </c>
      <c r="B51" s="70" t="s">
        <v>51</v>
      </c>
      <c r="C51" s="477">
        <v>0</v>
      </c>
      <c r="D51" s="71">
        <v>14407.075932993754</v>
      </c>
      <c r="E51" s="108">
        <v>0</v>
      </c>
      <c r="F51" s="108">
        <v>716.29552188552179</v>
      </c>
      <c r="G51" s="108">
        <v>0</v>
      </c>
      <c r="H51" s="513">
        <v>0</v>
      </c>
      <c r="I51" s="71">
        <v>329.15633675300165</v>
      </c>
      <c r="J51" s="108">
        <v>0</v>
      </c>
      <c r="K51" s="513">
        <v>0</v>
      </c>
      <c r="L51" s="71">
        <v>89.769910023545904</v>
      </c>
      <c r="M51" s="108">
        <v>0</v>
      </c>
      <c r="N51" s="513">
        <v>0</v>
      </c>
      <c r="O51" s="71">
        <v>2244.2477505886482</v>
      </c>
      <c r="P51" s="108">
        <v>0</v>
      </c>
      <c r="Q51" s="513">
        <v>0</v>
      </c>
      <c r="R51" s="71">
        <v>897.69910023545913</v>
      </c>
      <c r="S51" s="108">
        <v>0</v>
      </c>
      <c r="T51" s="116">
        <v>0</v>
      </c>
      <c r="U51" s="76">
        <v>0</v>
      </c>
      <c r="V51" s="71">
        <v>0</v>
      </c>
      <c r="W51" s="72">
        <v>0</v>
      </c>
      <c r="X51" s="116">
        <v>0</v>
      </c>
      <c r="Y51" s="108">
        <v>0</v>
      </c>
      <c r="Z51" s="116">
        <v>0</v>
      </c>
      <c r="AA51" s="71"/>
      <c r="AB51" s="116">
        <v>0</v>
      </c>
      <c r="AC51" s="73">
        <v>0</v>
      </c>
      <c r="AD51" s="71">
        <v>0</v>
      </c>
      <c r="AE51" s="117">
        <v>0</v>
      </c>
      <c r="AF51" s="117">
        <v>0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716.29552188552179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76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80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0</v>
      </c>
      <c r="D53" s="76">
        <v>13254.313466854646</v>
      </c>
      <c r="E53" s="103">
        <v>0</v>
      </c>
      <c r="F53" s="103">
        <v>716.29552188552179</v>
      </c>
      <c r="G53" s="103">
        <v>0</v>
      </c>
      <c r="H53" s="512">
        <v>0</v>
      </c>
      <c r="I53" s="76">
        <v>313.98499428696971</v>
      </c>
      <c r="J53" s="103">
        <v>0</v>
      </c>
      <c r="K53" s="512">
        <v>0</v>
      </c>
      <c r="L53" s="76">
        <v>85.632271169173563</v>
      </c>
      <c r="M53" s="103">
        <v>0</v>
      </c>
      <c r="N53" s="512">
        <v>0</v>
      </c>
      <c r="O53" s="76">
        <v>2140.8067792293396</v>
      </c>
      <c r="P53" s="103">
        <v>0</v>
      </c>
      <c r="Q53" s="512">
        <v>0</v>
      </c>
      <c r="R53" s="76">
        <v>856.32271169173555</v>
      </c>
      <c r="S53" s="103">
        <v>0</v>
      </c>
      <c r="T53" s="115">
        <v>0</v>
      </c>
      <c r="U53" s="76">
        <v>0</v>
      </c>
      <c r="V53" s="76">
        <v>0</v>
      </c>
      <c r="W53" s="77">
        <v>0</v>
      </c>
      <c r="X53" s="115">
        <v>0</v>
      </c>
      <c r="Y53" s="103">
        <v>0</v>
      </c>
      <c r="Z53" s="115">
        <v>0</v>
      </c>
      <c r="AA53" s="76"/>
      <c r="AB53" s="115">
        <v>0</v>
      </c>
      <c r="AC53" s="76">
        <v>0</v>
      </c>
      <c r="AD53" s="76">
        <v>0</v>
      </c>
      <c r="AE53" s="115">
        <v>0</v>
      </c>
      <c r="AF53" s="119">
        <v>0</v>
      </c>
    </row>
    <row r="54" spans="1:32" ht="16.350000000000001" customHeight="1" x14ac:dyDescent="0.2">
      <c r="A54" s="74">
        <v>48</v>
      </c>
      <c r="B54" s="75" t="s">
        <v>91</v>
      </c>
      <c r="C54" s="476">
        <v>0</v>
      </c>
      <c r="D54" s="76">
        <v>9528.4815786721738</v>
      </c>
      <c r="E54" s="103">
        <v>0</v>
      </c>
      <c r="F54" s="103">
        <v>716.29552188552179</v>
      </c>
      <c r="G54" s="103">
        <v>0</v>
      </c>
      <c r="H54" s="512">
        <v>0</v>
      </c>
      <c r="I54" s="76">
        <v>489.19342868905647</v>
      </c>
      <c r="J54" s="103">
        <v>0</v>
      </c>
      <c r="K54" s="512">
        <v>0</v>
      </c>
      <c r="L54" s="76">
        <v>133.41638964246997</v>
      </c>
      <c r="M54" s="103">
        <v>0</v>
      </c>
      <c r="N54" s="512">
        <v>0</v>
      </c>
      <c r="O54" s="76">
        <v>3335.4097410617492</v>
      </c>
      <c r="P54" s="103">
        <v>0</v>
      </c>
      <c r="Q54" s="512">
        <v>0</v>
      </c>
      <c r="R54" s="76">
        <v>1334.1638964246997</v>
      </c>
      <c r="S54" s="103">
        <v>0</v>
      </c>
      <c r="T54" s="115">
        <v>0</v>
      </c>
      <c r="U54" s="76">
        <v>0</v>
      </c>
      <c r="V54" s="76">
        <v>0</v>
      </c>
      <c r="W54" s="77">
        <v>0</v>
      </c>
      <c r="X54" s="115">
        <v>0</v>
      </c>
      <c r="Y54" s="103">
        <v>0</v>
      </c>
      <c r="Z54" s="115">
        <v>0</v>
      </c>
      <c r="AA54" s="76"/>
      <c r="AB54" s="115">
        <v>0</v>
      </c>
      <c r="AC54" s="76">
        <v>0</v>
      </c>
      <c r="AD54" s="76">
        <v>0</v>
      </c>
      <c r="AE54" s="115">
        <v>0</v>
      </c>
      <c r="AF54" s="119">
        <v>0</v>
      </c>
    </row>
    <row r="55" spans="1:32" ht="16.350000000000001" customHeight="1" x14ac:dyDescent="0.2">
      <c r="A55" s="74">
        <v>49</v>
      </c>
      <c r="B55" s="75" t="s">
        <v>54</v>
      </c>
      <c r="C55" s="476">
        <v>0</v>
      </c>
      <c r="D55" s="76">
        <v>6515.3938635291033</v>
      </c>
      <c r="E55" s="103">
        <v>0</v>
      </c>
      <c r="F55" s="103">
        <v>716.29552188552179</v>
      </c>
      <c r="G55" s="103">
        <v>0</v>
      </c>
      <c r="H55" s="512">
        <v>0</v>
      </c>
      <c r="I55" s="76">
        <v>662.09414206273357</v>
      </c>
      <c r="J55" s="103">
        <v>0</v>
      </c>
      <c r="K55" s="512">
        <v>0</v>
      </c>
      <c r="L55" s="76">
        <v>180.57112965347275</v>
      </c>
      <c r="M55" s="103">
        <v>0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0</v>
      </c>
      <c r="U55" s="76">
        <v>0</v>
      </c>
      <c r="V55" s="76">
        <v>0</v>
      </c>
      <c r="W55" s="77">
        <v>0</v>
      </c>
      <c r="X55" s="115">
        <v>0</v>
      </c>
      <c r="Y55" s="103">
        <v>0</v>
      </c>
      <c r="Z55" s="115">
        <v>0</v>
      </c>
      <c r="AA55" s="76"/>
      <c r="AB55" s="115">
        <v>0</v>
      </c>
      <c r="AC55" s="76">
        <v>0</v>
      </c>
      <c r="AD55" s="76">
        <v>0</v>
      </c>
      <c r="AE55" s="115">
        <v>0</v>
      </c>
      <c r="AF55" s="119">
        <v>0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716.29552188552179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6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73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0</v>
      </c>
      <c r="D57" s="80">
        <v>8156.6702726554695</v>
      </c>
      <c r="E57" s="95">
        <v>0</v>
      </c>
      <c r="F57" s="95">
        <v>716.29552188552179</v>
      </c>
      <c r="G57" s="95">
        <v>0</v>
      </c>
      <c r="H57" s="511">
        <v>0</v>
      </c>
      <c r="I57" s="80">
        <v>576.7949567201083</v>
      </c>
      <c r="J57" s="95">
        <v>0</v>
      </c>
      <c r="K57" s="511">
        <v>0</v>
      </c>
      <c r="L57" s="80">
        <v>157.30771546912041</v>
      </c>
      <c r="M57" s="95">
        <v>0</v>
      </c>
      <c r="N57" s="511">
        <v>0</v>
      </c>
      <c r="O57" s="80">
        <v>3932.6928867280103</v>
      </c>
      <c r="P57" s="95">
        <v>0</v>
      </c>
      <c r="Q57" s="511">
        <v>0</v>
      </c>
      <c r="R57" s="80">
        <v>1573.0771546912044</v>
      </c>
      <c r="S57" s="95">
        <v>0</v>
      </c>
      <c r="T57" s="114">
        <v>0</v>
      </c>
      <c r="U57" s="76">
        <v>0</v>
      </c>
      <c r="V57" s="80">
        <v>0</v>
      </c>
      <c r="W57" s="81">
        <v>0</v>
      </c>
      <c r="X57" s="114">
        <v>0</v>
      </c>
      <c r="Y57" s="95">
        <v>0</v>
      </c>
      <c r="Z57" s="114">
        <v>0</v>
      </c>
      <c r="AA57" s="80"/>
      <c r="AB57" s="114">
        <v>0</v>
      </c>
      <c r="AC57" s="80">
        <v>0</v>
      </c>
      <c r="AD57" s="80">
        <v>0</v>
      </c>
      <c r="AE57" s="114">
        <v>0</v>
      </c>
      <c r="AF57" s="118">
        <v>0</v>
      </c>
    </row>
    <row r="58" spans="1:32" ht="16.350000000000001" customHeight="1" x14ac:dyDescent="0.2">
      <c r="A58" s="74">
        <v>52</v>
      </c>
      <c r="B58" s="75" t="s">
        <v>57</v>
      </c>
      <c r="C58" s="476">
        <v>0</v>
      </c>
      <c r="D58" s="76">
        <v>9727.5438479689619</v>
      </c>
      <c r="E58" s="103">
        <v>0</v>
      </c>
      <c r="F58" s="103">
        <v>716.29552188552179</v>
      </c>
      <c r="G58" s="103">
        <v>0</v>
      </c>
      <c r="H58" s="512">
        <v>0</v>
      </c>
      <c r="I58" s="76">
        <v>605.36714727748495</v>
      </c>
      <c r="J58" s="103">
        <v>0</v>
      </c>
      <c r="K58" s="512">
        <v>0</v>
      </c>
      <c r="L58" s="76">
        <v>165.10013107567772</v>
      </c>
      <c r="M58" s="103">
        <v>0</v>
      </c>
      <c r="N58" s="512">
        <v>0</v>
      </c>
      <c r="O58" s="76">
        <v>4127.5032768919427</v>
      </c>
      <c r="P58" s="103">
        <v>0</v>
      </c>
      <c r="Q58" s="512">
        <v>0</v>
      </c>
      <c r="R58" s="76">
        <v>1651.0013107567772</v>
      </c>
      <c r="S58" s="103">
        <v>0</v>
      </c>
      <c r="T58" s="115">
        <v>0</v>
      </c>
      <c r="U58" s="76">
        <v>0</v>
      </c>
      <c r="V58" s="76">
        <v>0</v>
      </c>
      <c r="W58" s="77">
        <v>0</v>
      </c>
      <c r="X58" s="115">
        <v>0</v>
      </c>
      <c r="Y58" s="103">
        <v>0</v>
      </c>
      <c r="Z58" s="115">
        <v>0</v>
      </c>
      <c r="AA58" s="76"/>
      <c r="AB58" s="115">
        <v>0</v>
      </c>
      <c r="AC58" s="76">
        <v>0</v>
      </c>
      <c r="AD58" s="76">
        <v>0</v>
      </c>
      <c r="AE58" s="115">
        <v>0</v>
      </c>
      <c r="AF58" s="119">
        <v>0</v>
      </c>
    </row>
    <row r="59" spans="1:32" ht="16.350000000000001" customHeight="1" x14ac:dyDescent="0.2">
      <c r="A59" s="74">
        <v>53</v>
      </c>
      <c r="B59" s="75" t="s">
        <v>58</v>
      </c>
      <c r="C59" s="476">
        <v>0</v>
      </c>
      <c r="D59" s="76">
        <v>6637.7704409106445</v>
      </c>
      <c r="E59" s="103">
        <v>0</v>
      </c>
      <c r="F59" s="103">
        <v>716.29552188552179</v>
      </c>
      <c r="G59" s="103">
        <v>0</v>
      </c>
      <c r="H59" s="512">
        <v>0</v>
      </c>
      <c r="I59" s="76">
        <v>670.75699123876632</v>
      </c>
      <c r="J59" s="103">
        <v>0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0</v>
      </c>
      <c r="U59" s="76">
        <v>0</v>
      </c>
      <c r="V59" s="76">
        <v>0</v>
      </c>
      <c r="W59" s="77">
        <v>0</v>
      </c>
      <c r="X59" s="115">
        <v>0</v>
      </c>
      <c r="Y59" s="103">
        <v>0</v>
      </c>
      <c r="Z59" s="115">
        <v>0</v>
      </c>
      <c r="AA59" s="76"/>
      <c r="AB59" s="115">
        <v>0</v>
      </c>
      <c r="AC59" s="76">
        <v>0</v>
      </c>
      <c r="AD59" s="76">
        <v>0</v>
      </c>
      <c r="AE59" s="115">
        <v>0</v>
      </c>
      <c r="AF59" s="119">
        <v>0</v>
      </c>
    </row>
    <row r="60" spans="1:32" ht="16.350000000000001" customHeight="1" x14ac:dyDescent="0.2">
      <c r="A60" s="74">
        <v>54</v>
      </c>
      <c r="B60" s="75" t="s">
        <v>59</v>
      </c>
      <c r="C60" s="476">
        <v>0</v>
      </c>
      <c r="D60" s="76">
        <v>9317.0185464422266</v>
      </c>
      <c r="E60" s="103">
        <v>0</v>
      </c>
      <c r="F60" s="103">
        <v>716.29552188552179</v>
      </c>
      <c r="G60" s="103">
        <v>0</v>
      </c>
      <c r="H60" s="512">
        <v>0</v>
      </c>
      <c r="I60" s="76">
        <v>620.65158021728973</v>
      </c>
      <c r="J60" s="103">
        <v>0</v>
      </c>
      <c r="K60" s="512">
        <v>0</v>
      </c>
      <c r="L60" s="76">
        <v>169.26861278653357</v>
      </c>
      <c r="M60" s="103">
        <v>0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0</v>
      </c>
      <c r="U60" s="76">
        <v>0</v>
      </c>
      <c r="V60" s="76">
        <v>0</v>
      </c>
      <c r="W60" s="77">
        <v>0</v>
      </c>
      <c r="X60" s="115">
        <v>0</v>
      </c>
      <c r="Y60" s="103">
        <v>0</v>
      </c>
      <c r="Z60" s="115">
        <v>0</v>
      </c>
      <c r="AA60" s="76"/>
      <c r="AB60" s="115">
        <v>0</v>
      </c>
      <c r="AC60" s="76">
        <v>0</v>
      </c>
      <c r="AD60" s="76">
        <v>0</v>
      </c>
      <c r="AE60" s="115">
        <v>0</v>
      </c>
      <c r="AF60" s="119">
        <v>0</v>
      </c>
    </row>
    <row r="61" spans="1:32" ht="16.350000000000001" customHeight="1" x14ac:dyDescent="0.2">
      <c r="A61" s="69">
        <v>55</v>
      </c>
      <c r="B61" s="70" t="s">
        <v>60</v>
      </c>
      <c r="C61" s="477">
        <v>0</v>
      </c>
      <c r="D61" s="71">
        <v>7262.1444425233221</v>
      </c>
      <c r="E61" s="108">
        <v>0</v>
      </c>
      <c r="F61" s="108">
        <v>716.29552188552179</v>
      </c>
      <c r="G61" s="108">
        <v>0</v>
      </c>
      <c r="H61" s="513">
        <v>0</v>
      </c>
      <c r="I61" s="71">
        <v>583.49927895778842</v>
      </c>
      <c r="J61" s="108">
        <v>0</v>
      </c>
      <c r="K61" s="513">
        <v>0</v>
      </c>
      <c r="L61" s="71">
        <v>159.13616698848776</v>
      </c>
      <c r="M61" s="108">
        <v>0</v>
      </c>
      <c r="N61" s="513">
        <v>0</v>
      </c>
      <c r="O61" s="71">
        <v>3978.4041747121942</v>
      </c>
      <c r="P61" s="108">
        <v>0</v>
      </c>
      <c r="Q61" s="513">
        <v>0</v>
      </c>
      <c r="R61" s="71">
        <v>1591.3616698848775</v>
      </c>
      <c r="S61" s="108">
        <v>0</v>
      </c>
      <c r="T61" s="116">
        <v>0</v>
      </c>
      <c r="U61" s="76">
        <v>0</v>
      </c>
      <c r="V61" s="71">
        <v>0</v>
      </c>
      <c r="W61" s="72">
        <v>0</v>
      </c>
      <c r="X61" s="116">
        <v>0</v>
      </c>
      <c r="Y61" s="108">
        <v>0</v>
      </c>
      <c r="Z61" s="116">
        <v>0</v>
      </c>
      <c r="AA61" s="71"/>
      <c r="AB61" s="116">
        <v>0</v>
      </c>
      <c r="AC61" s="73">
        <v>0</v>
      </c>
      <c r="AD61" s="71">
        <v>0</v>
      </c>
      <c r="AE61" s="117">
        <v>0</v>
      </c>
      <c r="AF61" s="117">
        <v>0</v>
      </c>
    </row>
    <row r="62" spans="1:32" ht="16.350000000000001" customHeight="1" x14ac:dyDescent="0.2">
      <c r="A62" s="78">
        <v>56</v>
      </c>
      <c r="B62" s="79" t="s">
        <v>61</v>
      </c>
      <c r="C62" s="475">
        <v>1</v>
      </c>
      <c r="D62" s="80">
        <v>8336.4616977138849</v>
      </c>
      <c r="E62" s="95">
        <v>8336.4616977138849</v>
      </c>
      <c r="F62" s="95">
        <v>716.29552188552179</v>
      </c>
      <c r="G62" s="95">
        <v>716.29552188552179</v>
      </c>
      <c r="H62" s="511">
        <v>1</v>
      </c>
      <c r="I62" s="80">
        <v>658.80908240538008</v>
      </c>
      <c r="J62" s="95">
        <v>658.80908240538008</v>
      </c>
      <c r="K62" s="511">
        <v>0</v>
      </c>
      <c r="L62" s="80">
        <v>179.67520429237638</v>
      </c>
      <c r="M62" s="95">
        <v>0</v>
      </c>
      <c r="N62" s="511">
        <v>1</v>
      </c>
      <c r="O62" s="80">
        <v>4491.8801073094091</v>
      </c>
      <c r="P62" s="95">
        <v>4491.8801073094091</v>
      </c>
      <c r="Q62" s="511">
        <v>0</v>
      </c>
      <c r="R62" s="80">
        <v>1796.7520429237636</v>
      </c>
      <c r="S62" s="95">
        <v>0</v>
      </c>
      <c r="T62" s="114">
        <v>14203</v>
      </c>
      <c r="U62" s="76">
        <v>8968</v>
      </c>
      <c r="V62" s="80">
        <v>-329</v>
      </c>
      <c r="W62" s="81">
        <v>8639</v>
      </c>
      <c r="X62" s="114">
        <v>22842</v>
      </c>
      <c r="Y62" s="95">
        <v>-57</v>
      </c>
      <c r="Z62" s="114">
        <v>22785</v>
      </c>
      <c r="AA62" s="80"/>
      <c r="AB62" s="114">
        <v>22785</v>
      </c>
      <c r="AC62" s="80">
        <v>9389</v>
      </c>
      <c r="AD62" s="80">
        <v>13396</v>
      </c>
      <c r="AE62" s="114">
        <v>3349</v>
      </c>
      <c r="AF62" s="118">
        <v>22785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716.29552188552179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76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716.29552188552179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0</v>
      </c>
      <c r="W64" s="77">
        <v>0</v>
      </c>
      <c r="X64" s="115">
        <v>0</v>
      </c>
      <c r="Y64" s="103">
        <v>0</v>
      </c>
      <c r="Z64" s="115">
        <v>0</v>
      </c>
      <c r="AA64" s="76"/>
      <c r="AB64" s="115">
        <v>0</v>
      </c>
      <c r="AC64" s="76">
        <v>0</v>
      </c>
      <c r="AD64" s="76">
        <v>0</v>
      </c>
      <c r="AE64" s="115">
        <v>0</v>
      </c>
      <c r="AF64" s="119">
        <v>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716.29552188552179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76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716.29552188552179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6">
        <v>0</v>
      </c>
      <c r="V66" s="71">
        <v>0</v>
      </c>
      <c r="W66" s="72">
        <v>0</v>
      </c>
      <c r="X66" s="116">
        <v>0</v>
      </c>
      <c r="Y66" s="108">
        <v>0</v>
      </c>
      <c r="Z66" s="116">
        <v>0</v>
      </c>
      <c r="AA66" s="71"/>
      <c r="AB66" s="116">
        <v>0</v>
      </c>
      <c r="AC66" s="73">
        <v>0</v>
      </c>
      <c r="AD66" s="71">
        <v>0</v>
      </c>
      <c r="AE66" s="117">
        <v>0</v>
      </c>
      <c r="AF66" s="117">
        <v>0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716.29552188552179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76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80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0</v>
      </c>
      <c r="D68" s="76">
        <v>6395.3128236762286</v>
      </c>
      <c r="E68" s="103">
        <v>0</v>
      </c>
      <c r="F68" s="103">
        <v>716.29552188552179</v>
      </c>
      <c r="G68" s="103">
        <v>0</v>
      </c>
      <c r="H68" s="512">
        <v>0</v>
      </c>
      <c r="I68" s="76">
        <v>730.05630799396977</v>
      </c>
      <c r="J68" s="103">
        <v>0</v>
      </c>
      <c r="K68" s="512">
        <v>0</v>
      </c>
      <c r="L68" s="76">
        <v>199.10626581653719</v>
      </c>
      <c r="M68" s="103">
        <v>0</v>
      </c>
      <c r="N68" s="512">
        <v>0</v>
      </c>
      <c r="O68" s="76">
        <v>4977.6566454134299</v>
      </c>
      <c r="P68" s="103">
        <v>0</v>
      </c>
      <c r="Q68" s="512">
        <v>0</v>
      </c>
      <c r="R68" s="76">
        <v>1991.0626581653717</v>
      </c>
      <c r="S68" s="103">
        <v>0</v>
      </c>
      <c r="T68" s="115">
        <v>0</v>
      </c>
      <c r="U68" s="76">
        <v>0</v>
      </c>
      <c r="V68" s="76">
        <v>0</v>
      </c>
      <c r="W68" s="77">
        <v>0</v>
      </c>
      <c r="X68" s="115">
        <v>0</v>
      </c>
      <c r="Y68" s="103">
        <v>0</v>
      </c>
      <c r="Z68" s="115">
        <v>0</v>
      </c>
      <c r="AA68" s="76"/>
      <c r="AB68" s="115">
        <v>0</v>
      </c>
      <c r="AC68" s="76">
        <v>0</v>
      </c>
      <c r="AD68" s="76">
        <v>0</v>
      </c>
      <c r="AE68" s="115">
        <v>0</v>
      </c>
      <c r="AF68" s="119">
        <v>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716.29552188552179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76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716.29552188552179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76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171</v>
      </c>
      <c r="D71" s="71">
        <v>9018.2228118607709</v>
      </c>
      <c r="E71" s="108">
        <v>1542116.1008281917</v>
      </c>
      <c r="F71" s="108">
        <v>716.29552188552179</v>
      </c>
      <c r="G71" s="108">
        <v>122486.53424242423</v>
      </c>
      <c r="H71" s="513">
        <v>139</v>
      </c>
      <c r="I71" s="71">
        <v>563.93652537111063</v>
      </c>
      <c r="J71" s="108">
        <v>78387.177026584381</v>
      </c>
      <c r="K71" s="513">
        <v>68</v>
      </c>
      <c r="L71" s="71">
        <v>153.80087055575746</v>
      </c>
      <c r="M71" s="108">
        <v>10458.459197791508</v>
      </c>
      <c r="N71" s="513">
        <v>16</v>
      </c>
      <c r="O71" s="71">
        <v>3845.0217638939362</v>
      </c>
      <c r="P71" s="108">
        <v>61520.348222302979</v>
      </c>
      <c r="Q71" s="513">
        <v>0</v>
      </c>
      <c r="R71" s="71">
        <v>1538.0087055575743</v>
      </c>
      <c r="S71" s="108">
        <v>0</v>
      </c>
      <c r="T71" s="116">
        <v>1814969</v>
      </c>
      <c r="U71" s="76">
        <v>-134995</v>
      </c>
      <c r="V71" s="71">
        <v>-10335</v>
      </c>
      <c r="W71" s="72">
        <v>-145330</v>
      </c>
      <c r="X71" s="116">
        <v>1669639</v>
      </c>
      <c r="Y71" s="108">
        <v>-4174</v>
      </c>
      <c r="Z71" s="116">
        <v>1665465</v>
      </c>
      <c r="AA71" s="71">
        <v>47155</v>
      </c>
      <c r="AB71" s="116">
        <v>1712620</v>
      </c>
      <c r="AC71" s="73">
        <v>1227931</v>
      </c>
      <c r="AD71" s="71">
        <v>484689</v>
      </c>
      <c r="AE71" s="117">
        <v>121172</v>
      </c>
      <c r="AF71" s="117">
        <v>1712620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716.29552188552179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76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80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716.29552188552179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76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716.29552188552179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76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716.29552188552179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76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294</v>
      </c>
      <c r="D76" s="455"/>
      <c r="E76" s="506">
        <v>2554084.3574682581</v>
      </c>
      <c r="F76" s="506">
        <v>716.29552188552179</v>
      </c>
      <c r="G76" s="506">
        <v>210590.88343434338</v>
      </c>
      <c r="H76" s="514">
        <v>217</v>
      </c>
      <c r="I76" s="455"/>
      <c r="J76" s="506">
        <v>131125.02154912159</v>
      </c>
      <c r="K76" s="514">
        <v>117</v>
      </c>
      <c r="L76" s="455"/>
      <c r="M76" s="506">
        <v>19488.503006927596</v>
      </c>
      <c r="N76" s="514">
        <v>25</v>
      </c>
      <c r="O76" s="455"/>
      <c r="P76" s="506">
        <v>102642.13132644133</v>
      </c>
      <c r="Q76" s="514">
        <v>0</v>
      </c>
      <c r="R76" s="455"/>
      <c r="S76" s="506">
        <v>0</v>
      </c>
      <c r="T76" s="515">
        <v>3017930</v>
      </c>
      <c r="U76" s="455">
        <v>-230568</v>
      </c>
      <c r="V76" s="455">
        <v>-38866</v>
      </c>
      <c r="W76" s="516">
        <v>-269434</v>
      </c>
      <c r="X76" s="515">
        <v>2748496</v>
      </c>
      <c r="Y76" s="506">
        <v>-6870</v>
      </c>
      <c r="Z76" s="515">
        <v>2741626</v>
      </c>
      <c r="AA76" s="506">
        <v>12492</v>
      </c>
      <c r="AB76" s="515">
        <v>2754118</v>
      </c>
      <c r="AC76" s="455">
        <v>1971185</v>
      </c>
      <c r="AD76" s="455">
        <v>782933</v>
      </c>
      <c r="AE76" s="515">
        <v>195734</v>
      </c>
      <c r="AF76" s="452">
        <v>2754118</v>
      </c>
    </row>
    <row r="77" spans="1:32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0</v>
      </c>
      <c r="AC78" s="341"/>
      <c r="AD78" s="336">
        <v>0</v>
      </c>
      <c r="AE78" s="119">
        <v>0</v>
      </c>
      <c r="AF78" s="119">
        <v>0</v>
      </c>
    </row>
    <row r="79" spans="1:32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0</v>
      </c>
    </row>
    <row r="80" spans="1:32" ht="16.350000000000001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0</v>
      </c>
    </row>
    <row r="81" spans="1:32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0</v>
      </c>
      <c r="AC82" s="73"/>
      <c r="AD82" s="337">
        <v>0</v>
      </c>
      <c r="AE82" s="117">
        <v>0</v>
      </c>
      <c r="AF82" s="117">
        <v>0</v>
      </c>
    </row>
    <row r="83" spans="1:32" s="223" customFormat="1" ht="16.350000000000001" customHeight="1" thickBot="1" x14ac:dyDescent="0.25">
      <c r="A83" s="1540" t="s">
        <v>614</v>
      </c>
      <c r="B83" s="1557"/>
      <c r="C83" s="451">
        <v>294</v>
      </c>
      <c r="D83" s="450"/>
      <c r="E83" s="478">
        <v>2554084.3574682581</v>
      </c>
      <c r="F83" s="478"/>
      <c r="G83" s="478">
        <v>210590.88343434338</v>
      </c>
      <c r="H83" s="451">
        <v>217</v>
      </c>
      <c r="I83" s="450"/>
      <c r="J83" s="478">
        <v>131125.02154912159</v>
      </c>
      <c r="K83" s="451">
        <v>117</v>
      </c>
      <c r="L83" s="450"/>
      <c r="M83" s="478">
        <v>19488.503006927596</v>
      </c>
      <c r="N83" s="451">
        <v>25</v>
      </c>
      <c r="O83" s="450"/>
      <c r="P83" s="478">
        <v>102642.13132644133</v>
      </c>
      <c r="Q83" s="451">
        <v>0</v>
      </c>
      <c r="R83" s="450"/>
      <c r="S83" s="478">
        <v>0</v>
      </c>
      <c r="T83" s="450">
        <v>3017930</v>
      </c>
      <c r="U83" s="450">
        <v>-230568</v>
      </c>
      <c r="V83" s="450">
        <v>-38866</v>
      </c>
      <c r="W83" s="450">
        <v>-269434</v>
      </c>
      <c r="X83" s="450">
        <v>2748496</v>
      </c>
      <c r="Y83" s="450">
        <v>-6870</v>
      </c>
      <c r="Z83" s="450">
        <v>2741626</v>
      </c>
      <c r="AA83" s="478">
        <v>12492</v>
      </c>
      <c r="AB83" s="452">
        <v>2754118</v>
      </c>
      <c r="AC83" s="450">
        <v>1971185</v>
      </c>
      <c r="AD83" s="450">
        <v>782933</v>
      </c>
      <c r="AE83" s="452">
        <v>195734</v>
      </c>
      <c r="AF83" s="452">
        <v>2754118</v>
      </c>
    </row>
    <row r="84" spans="1:32" ht="8.4499999999999993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AA84" s="216"/>
      <c r="AB84" s="216"/>
      <c r="AC84" s="216"/>
      <c r="AD84" s="216"/>
      <c r="AE84" s="216"/>
      <c r="AF84" s="216"/>
    </row>
    <row r="85" spans="1:32" x14ac:dyDescent="0.2">
      <c r="AE85" s="133">
        <v>4</v>
      </c>
    </row>
  </sheetData>
  <mergeCells count="30">
    <mergeCell ref="AB1:AF1"/>
    <mergeCell ref="AE2:AE3"/>
    <mergeCell ref="AF2:AF3"/>
    <mergeCell ref="X2:X3"/>
    <mergeCell ref="Y2:Y3"/>
    <mergeCell ref="Z2:Z3"/>
    <mergeCell ref="AA2:AA3"/>
    <mergeCell ref="AB2:AB3"/>
    <mergeCell ref="AC2:AC3"/>
    <mergeCell ref="A83:B83"/>
    <mergeCell ref="N2:P2"/>
    <mergeCell ref="A79:B79"/>
    <mergeCell ref="A78:B78"/>
    <mergeCell ref="AD2:AD3"/>
    <mergeCell ref="A76:B76"/>
    <mergeCell ref="A77:B77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82:B82"/>
    <mergeCell ref="K2:M2"/>
    <mergeCell ref="Q2:S2"/>
    <mergeCell ref="A80:B80"/>
    <mergeCell ref="A81:B81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J1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0" width="11.28515625" style="133" customWidth="1"/>
    <col min="11" max="11" width="11.425781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4" t="s">
        <v>695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50"/>
      <c r="B3" s="1551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1567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1568</v>
      </c>
      <c r="I5" s="1279" t="s">
        <v>1537</v>
      </c>
      <c r="J5" s="1279" t="s">
        <v>1538</v>
      </c>
      <c r="K5" s="1279" t="s">
        <v>1569</v>
      </c>
      <c r="L5" s="1279" t="s">
        <v>1540</v>
      </c>
      <c r="M5" s="1279" t="s">
        <v>1541</v>
      </c>
      <c r="N5" s="1279" t="s">
        <v>1570</v>
      </c>
      <c r="O5" s="1279" t="s">
        <v>1543</v>
      </c>
      <c r="P5" s="1279" t="s">
        <v>1544</v>
      </c>
      <c r="Q5" s="1279" t="s">
        <v>1571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598.40363440561384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114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598.40363440561384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115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598.40363440561384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115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0</v>
      </c>
      <c r="D10" s="76">
        <v>8368.3266049709582</v>
      </c>
      <c r="E10" s="103">
        <v>0</v>
      </c>
      <c r="F10" s="103">
        <v>598.40363440561384</v>
      </c>
      <c r="G10" s="103">
        <v>0</v>
      </c>
      <c r="H10" s="512">
        <v>0</v>
      </c>
      <c r="I10" s="76">
        <v>678.13933677313605</v>
      </c>
      <c r="J10" s="103">
        <v>0</v>
      </c>
      <c r="K10" s="512">
        <v>0</v>
      </c>
      <c r="L10" s="76">
        <v>184.9470918472189</v>
      </c>
      <c r="M10" s="103">
        <v>0</v>
      </c>
      <c r="N10" s="512">
        <v>0</v>
      </c>
      <c r="O10" s="76">
        <v>4623.6772961804727</v>
      </c>
      <c r="P10" s="103">
        <v>0</v>
      </c>
      <c r="Q10" s="512">
        <v>0</v>
      </c>
      <c r="R10" s="76">
        <v>1849.4709184721889</v>
      </c>
      <c r="S10" s="103">
        <v>0</v>
      </c>
      <c r="T10" s="115">
        <v>0</v>
      </c>
      <c r="U10" s="76">
        <v>0</v>
      </c>
      <c r="V10" s="76">
        <v>0</v>
      </c>
      <c r="W10" s="77">
        <v>0</v>
      </c>
      <c r="X10" s="115">
        <v>0</v>
      </c>
      <c r="Y10" s="103">
        <v>0</v>
      </c>
      <c r="Z10" s="115">
        <v>0</v>
      </c>
      <c r="AA10" s="76"/>
      <c r="AB10" s="115">
        <v>0</v>
      </c>
      <c r="AC10" s="115">
        <v>0</v>
      </c>
      <c r="AD10" s="76">
        <v>0</v>
      </c>
      <c r="AE10" s="115">
        <v>0</v>
      </c>
      <c r="AF10" s="119">
        <v>0</v>
      </c>
    </row>
    <row r="11" spans="1:32" ht="16.350000000000001" customHeight="1" x14ac:dyDescent="0.2">
      <c r="A11" s="69">
        <v>5</v>
      </c>
      <c r="B11" s="70" t="s">
        <v>11</v>
      </c>
      <c r="C11" s="477">
        <v>0</v>
      </c>
      <c r="D11" s="71">
        <v>6161.4776545853365</v>
      </c>
      <c r="E11" s="108">
        <v>0</v>
      </c>
      <c r="F11" s="108">
        <v>598.40363440561384</v>
      </c>
      <c r="G11" s="108">
        <v>0</v>
      </c>
      <c r="H11" s="513">
        <v>0</v>
      </c>
      <c r="I11" s="71">
        <v>704.13258400877407</v>
      </c>
      <c r="J11" s="108">
        <v>0</v>
      </c>
      <c r="K11" s="513">
        <v>0</v>
      </c>
      <c r="L11" s="71">
        <v>192.03615927512018</v>
      </c>
      <c r="M11" s="108">
        <v>0</v>
      </c>
      <c r="N11" s="513">
        <v>0</v>
      </c>
      <c r="O11" s="71">
        <v>4800.9039818780057</v>
      </c>
      <c r="P11" s="108">
        <v>0</v>
      </c>
      <c r="Q11" s="513">
        <v>0</v>
      </c>
      <c r="R11" s="71">
        <v>1920.3615927512021</v>
      </c>
      <c r="S11" s="108">
        <v>0</v>
      </c>
      <c r="T11" s="116">
        <v>0</v>
      </c>
      <c r="U11" s="71">
        <v>0</v>
      </c>
      <c r="V11" s="71">
        <v>0</v>
      </c>
      <c r="W11" s="72">
        <v>0</v>
      </c>
      <c r="X11" s="116">
        <v>0</v>
      </c>
      <c r="Y11" s="108">
        <v>0</v>
      </c>
      <c r="Z11" s="116">
        <v>0</v>
      </c>
      <c r="AA11" s="71"/>
      <c r="AB11" s="116">
        <v>0</v>
      </c>
      <c r="AC11" s="116">
        <v>0</v>
      </c>
      <c r="AD11" s="71">
        <v>0</v>
      </c>
      <c r="AE11" s="117">
        <v>0</v>
      </c>
      <c r="AF11" s="117">
        <v>0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598.40363440561384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80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114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598.40363440561384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0</v>
      </c>
      <c r="W13" s="77">
        <v>0</v>
      </c>
      <c r="X13" s="115">
        <v>0</v>
      </c>
      <c r="Y13" s="103">
        <v>0</v>
      </c>
      <c r="Z13" s="115">
        <v>0</v>
      </c>
      <c r="AA13" s="76"/>
      <c r="AB13" s="115">
        <v>0</v>
      </c>
      <c r="AC13" s="115">
        <v>0</v>
      </c>
      <c r="AD13" s="76">
        <v>0</v>
      </c>
      <c r="AE13" s="115">
        <v>0</v>
      </c>
      <c r="AF13" s="119">
        <v>0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598.40363440561384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115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598.40363440561384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0</v>
      </c>
      <c r="W15" s="77">
        <v>0</v>
      </c>
      <c r="X15" s="115">
        <v>0</v>
      </c>
      <c r="Y15" s="103">
        <v>0</v>
      </c>
      <c r="Z15" s="115">
        <v>0</v>
      </c>
      <c r="AA15" s="76"/>
      <c r="AB15" s="115">
        <v>0</v>
      </c>
      <c r="AC15" s="115">
        <v>0</v>
      </c>
      <c r="AD15" s="76">
        <v>0</v>
      </c>
      <c r="AE15" s="115">
        <v>0</v>
      </c>
      <c r="AF15" s="119">
        <v>0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598.40363440561384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1">
        <v>0</v>
      </c>
      <c r="V16" s="71">
        <v>0</v>
      </c>
      <c r="W16" s="72">
        <v>0</v>
      </c>
      <c r="X16" s="116">
        <v>0</v>
      </c>
      <c r="Y16" s="108">
        <v>0</v>
      </c>
      <c r="Z16" s="116">
        <v>0</v>
      </c>
      <c r="AA16" s="71"/>
      <c r="AB16" s="116">
        <v>0</v>
      </c>
      <c r="AC16" s="116">
        <v>0</v>
      </c>
      <c r="AD16" s="71">
        <v>0</v>
      </c>
      <c r="AE16" s="117">
        <v>0</v>
      </c>
      <c r="AF16" s="117">
        <v>0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598.40363440561384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80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114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598.40363440561384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115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598.40363440561384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115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598.40363440561384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0</v>
      </c>
      <c r="V20" s="76">
        <v>0</v>
      </c>
      <c r="W20" s="77">
        <v>0</v>
      </c>
      <c r="X20" s="115">
        <v>0</v>
      </c>
      <c r="Y20" s="103">
        <v>0</v>
      </c>
      <c r="Z20" s="115">
        <v>0</v>
      </c>
      <c r="AA20" s="76"/>
      <c r="AB20" s="115">
        <v>0</v>
      </c>
      <c r="AC20" s="115">
        <v>0</v>
      </c>
      <c r="AD20" s="76">
        <v>0</v>
      </c>
      <c r="AE20" s="115">
        <v>0</v>
      </c>
      <c r="AF20" s="119">
        <v>0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598.40363440561384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1">
        <v>0</v>
      </c>
      <c r="V21" s="71">
        <v>0</v>
      </c>
      <c r="W21" s="72">
        <v>0</v>
      </c>
      <c r="X21" s="116">
        <v>0</v>
      </c>
      <c r="Y21" s="108">
        <v>0</v>
      </c>
      <c r="Z21" s="116">
        <v>0</v>
      </c>
      <c r="AA21" s="71"/>
      <c r="AB21" s="116">
        <v>0</v>
      </c>
      <c r="AC21" s="116">
        <v>0</v>
      </c>
      <c r="AD21" s="71">
        <v>0</v>
      </c>
      <c r="AE21" s="117">
        <v>0</v>
      </c>
      <c r="AF21" s="117">
        <v>0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598.40363440561384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80">
        <v>0</v>
      </c>
      <c r="V22" s="80">
        <v>0</v>
      </c>
      <c r="W22" s="81">
        <v>0</v>
      </c>
      <c r="X22" s="114">
        <v>0</v>
      </c>
      <c r="Y22" s="95">
        <v>0</v>
      </c>
      <c r="Z22" s="114">
        <v>0</v>
      </c>
      <c r="AA22" s="80"/>
      <c r="AB22" s="114">
        <v>0</v>
      </c>
      <c r="AC22" s="114">
        <v>0</v>
      </c>
      <c r="AD22" s="80">
        <v>0</v>
      </c>
      <c r="AE22" s="114">
        <v>0</v>
      </c>
      <c r="AF22" s="118">
        <v>0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598.40363440561384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115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0</v>
      </c>
      <c r="D24" s="76">
        <v>6964.6507925970482</v>
      </c>
      <c r="E24" s="103">
        <v>0</v>
      </c>
      <c r="F24" s="103">
        <v>598.40363440561384</v>
      </c>
      <c r="G24" s="103">
        <v>0</v>
      </c>
      <c r="H24" s="512">
        <v>0</v>
      </c>
      <c r="I24" s="76">
        <v>679.75056392958356</v>
      </c>
      <c r="J24" s="103">
        <v>0</v>
      </c>
      <c r="K24" s="512">
        <v>0</v>
      </c>
      <c r="L24" s="76">
        <v>185.38651743534101</v>
      </c>
      <c r="M24" s="103">
        <v>0</v>
      </c>
      <c r="N24" s="512">
        <v>0</v>
      </c>
      <c r="O24" s="76">
        <v>4634.6629358835253</v>
      </c>
      <c r="P24" s="103">
        <v>0</v>
      </c>
      <c r="Q24" s="512">
        <v>0</v>
      </c>
      <c r="R24" s="76">
        <v>1853.8651743534099</v>
      </c>
      <c r="S24" s="103">
        <v>0</v>
      </c>
      <c r="T24" s="115">
        <v>0</v>
      </c>
      <c r="U24" s="76">
        <v>0</v>
      </c>
      <c r="V24" s="76">
        <v>0</v>
      </c>
      <c r="W24" s="77">
        <v>0</v>
      </c>
      <c r="X24" s="115">
        <v>0</v>
      </c>
      <c r="Y24" s="103">
        <v>0</v>
      </c>
      <c r="Z24" s="115">
        <v>0</v>
      </c>
      <c r="AA24" s="76"/>
      <c r="AB24" s="115">
        <v>0</v>
      </c>
      <c r="AC24" s="115">
        <v>0</v>
      </c>
      <c r="AD24" s="76">
        <v>0</v>
      </c>
      <c r="AE24" s="115">
        <v>0</v>
      </c>
      <c r="AF24" s="119">
        <v>0</v>
      </c>
    </row>
    <row r="25" spans="1:32" ht="16.350000000000001" customHeight="1" x14ac:dyDescent="0.2">
      <c r="A25" s="74">
        <v>19</v>
      </c>
      <c r="B25" s="75" t="s">
        <v>25</v>
      </c>
      <c r="C25" s="476">
        <v>0</v>
      </c>
      <c r="D25" s="76">
        <v>6867.4055730398213</v>
      </c>
      <c r="E25" s="103">
        <v>0</v>
      </c>
      <c r="F25" s="103">
        <v>598.40363440561384</v>
      </c>
      <c r="G25" s="103">
        <v>0</v>
      </c>
      <c r="H25" s="512">
        <v>0</v>
      </c>
      <c r="I25" s="76">
        <v>605.33669792137073</v>
      </c>
      <c r="J25" s="103">
        <v>0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0</v>
      </c>
      <c r="U25" s="76">
        <v>0</v>
      </c>
      <c r="V25" s="76">
        <v>0</v>
      </c>
      <c r="W25" s="77">
        <v>0</v>
      </c>
      <c r="X25" s="115">
        <v>0</v>
      </c>
      <c r="Y25" s="103">
        <v>0</v>
      </c>
      <c r="Z25" s="115">
        <v>0</v>
      </c>
      <c r="AA25" s="76"/>
      <c r="AB25" s="115">
        <v>0</v>
      </c>
      <c r="AC25" s="115">
        <v>0</v>
      </c>
      <c r="AD25" s="76">
        <v>0</v>
      </c>
      <c r="AE25" s="115">
        <v>0</v>
      </c>
      <c r="AF25" s="119">
        <v>0</v>
      </c>
    </row>
    <row r="26" spans="1:32" ht="16.350000000000001" customHeight="1" x14ac:dyDescent="0.2">
      <c r="A26" s="69">
        <v>20</v>
      </c>
      <c r="B26" s="70" t="s">
        <v>26</v>
      </c>
      <c r="C26" s="477">
        <v>0</v>
      </c>
      <c r="D26" s="71">
        <v>6676.1330283912885</v>
      </c>
      <c r="E26" s="108">
        <v>0</v>
      </c>
      <c r="F26" s="108">
        <v>598.40363440561384</v>
      </c>
      <c r="G26" s="108">
        <v>0</v>
      </c>
      <c r="H26" s="513">
        <v>0</v>
      </c>
      <c r="I26" s="71">
        <v>693.90926624608369</v>
      </c>
      <c r="J26" s="108">
        <v>0</v>
      </c>
      <c r="K26" s="513">
        <v>0</v>
      </c>
      <c r="L26" s="71">
        <v>189.24798170347736</v>
      </c>
      <c r="M26" s="108">
        <v>0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0</v>
      </c>
      <c r="U26" s="71">
        <v>0</v>
      </c>
      <c r="V26" s="71">
        <v>0</v>
      </c>
      <c r="W26" s="72">
        <v>0</v>
      </c>
      <c r="X26" s="116">
        <v>0</v>
      </c>
      <c r="Y26" s="108">
        <v>0</v>
      </c>
      <c r="Z26" s="116">
        <v>0</v>
      </c>
      <c r="AA26" s="71"/>
      <c r="AB26" s="116">
        <v>0</v>
      </c>
      <c r="AC26" s="116">
        <v>0</v>
      </c>
      <c r="AD26" s="71">
        <v>0</v>
      </c>
      <c r="AE26" s="117">
        <v>0</v>
      </c>
      <c r="AF26" s="117">
        <v>0</v>
      </c>
    </row>
    <row r="27" spans="1:32" ht="16.350000000000001" customHeight="1" x14ac:dyDescent="0.2">
      <c r="A27" s="78">
        <v>21</v>
      </c>
      <c r="B27" s="79" t="s">
        <v>27</v>
      </c>
      <c r="C27" s="475">
        <v>0</v>
      </c>
      <c r="D27" s="80">
        <v>6911.8957135694618</v>
      </c>
      <c r="E27" s="95">
        <v>0</v>
      </c>
      <c r="F27" s="95">
        <v>598.40363440561384</v>
      </c>
      <c r="G27" s="95">
        <v>0</v>
      </c>
      <c r="H27" s="511">
        <v>0</v>
      </c>
      <c r="I27" s="80">
        <v>715.00455698528151</v>
      </c>
      <c r="J27" s="95">
        <v>0</v>
      </c>
      <c r="K27" s="511">
        <v>0</v>
      </c>
      <c r="L27" s="80">
        <v>195.00124281416768</v>
      </c>
      <c r="M27" s="95">
        <v>0</v>
      </c>
      <c r="N27" s="511">
        <v>0</v>
      </c>
      <c r="O27" s="80">
        <v>4875.0310703541918</v>
      </c>
      <c r="P27" s="95">
        <v>0</v>
      </c>
      <c r="Q27" s="511">
        <v>0</v>
      </c>
      <c r="R27" s="80">
        <v>1950.0124281416765</v>
      </c>
      <c r="S27" s="95">
        <v>0</v>
      </c>
      <c r="T27" s="114">
        <v>0</v>
      </c>
      <c r="U27" s="80">
        <v>0</v>
      </c>
      <c r="V27" s="80">
        <v>0</v>
      </c>
      <c r="W27" s="81">
        <v>0</v>
      </c>
      <c r="X27" s="114">
        <v>0</v>
      </c>
      <c r="Y27" s="95">
        <v>0</v>
      </c>
      <c r="Z27" s="114">
        <v>0</v>
      </c>
      <c r="AA27" s="80"/>
      <c r="AB27" s="114">
        <v>0</v>
      </c>
      <c r="AC27" s="114">
        <v>0</v>
      </c>
      <c r="AD27" s="80">
        <v>0</v>
      </c>
      <c r="AE27" s="114">
        <v>0</v>
      </c>
      <c r="AF27" s="118">
        <v>0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598.40363440561384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115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80</v>
      </c>
      <c r="D29" s="76">
        <v>7374.8922953709352</v>
      </c>
      <c r="E29" s="103">
        <v>589991.38362967479</v>
      </c>
      <c r="F29" s="103">
        <v>598.40363440561384</v>
      </c>
      <c r="G29" s="103">
        <v>47872.290752449109</v>
      </c>
      <c r="H29" s="512">
        <v>65</v>
      </c>
      <c r="I29" s="76">
        <v>629.6438092156319</v>
      </c>
      <c r="J29" s="103">
        <v>40926.847599016073</v>
      </c>
      <c r="K29" s="512">
        <v>0</v>
      </c>
      <c r="L29" s="76">
        <v>171.72103887699049</v>
      </c>
      <c r="M29" s="103">
        <v>0</v>
      </c>
      <c r="N29" s="512">
        <v>10</v>
      </c>
      <c r="O29" s="76">
        <v>4293.0259719247633</v>
      </c>
      <c r="P29" s="103">
        <v>42930.259719247631</v>
      </c>
      <c r="Q29" s="512">
        <v>1</v>
      </c>
      <c r="R29" s="76">
        <v>1717.210388769905</v>
      </c>
      <c r="S29" s="103">
        <v>1717.210388769905</v>
      </c>
      <c r="T29" s="115">
        <v>723438</v>
      </c>
      <c r="U29" s="76">
        <v>-15881</v>
      </c>
      <c r="V29" s="76">
        <v>8591</v>
      </c>
      <c r="W29" s="77">
        <v>-7290</v>
      </c>
      <c r="X29" s="115">
        <v>716148</v>
      </c>
      <c r="Y29" s="103">
        <v>-1790</v>
      </c>
      <c r="Z29" s="115">
        <v>714358</v>
      </c>
      <c r="AA29" s="76">
        <v>16478</v>
      </c>
      <c r="AB29" s="115">
        <v>730836</v>
      </c>
      <c r="AC29" s="115">
        <v>490317</v>
      </c>
      <c r="AD29" s="76">
        <v>240519</v>
      </c>
      <c r="AE29" s="115">
        <v>60130</v>
      </c>
      <c r="AF29" s="119">
        <v>730836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598.40363440561384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115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598.40363440561384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1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116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1</v>
      </c>
      <c r="D32" s="80">
        <v>8105.0160988028038</v>
      </c>
      <c r="E32" s="95">
        <v>8105.0160988028038</v>
      </c>
      <c r="F32" s="95">
        <v>598.40363440561384</v>
      </c>
      <c r="G32" s="95">
        <v>598.40363440561384</v>
      </c>
      <c r="H32" s="511">
        <v>1</v>
      </c>
      <c r="I32" s="80">
        <v>465.11914076262406</v>
      </c>
      <c r="J32" s="95">
        <v>465.11914076262406</v>
      </c>
      <c r="K32" s="511">
        <v>0</v>
      </c>
      <c r="L32" s="80">
        <v>126.85067475344293</v>
      </c>
      <c r="M32" s="95">
        <v>0</v>
      </c>
      <c r="N32" s="511">
        <v>0</v>
      </c>
      <c r="O32" s="80">
        <v>3171.2668688360727</v>
      </c>
      <c r="P32" s="95">
        <v>0</v>
      </c>
      <c r="Q32" s="511">
        <v>0</v>
      </c>
      <c r="R32" s="80">
        <v>1268.5067475344292</v>
      </c>
      <c r="S32" s="95">
        <v>0</v>
      </c>
      <c r="T32" s="114">
        <v>9169</v>
      </c>
      <c r="U32" s="80">
        <v>8665</v>
      </c>
      <c r="V32" s="80">
        <v>-9131</v>
      </c>
      <c r="W32" s="81">
        <v>-466</v>
      </c>
      <c r="X32" s="114">
        <v>8703</v>
      </c>
      <c r="Y32" s="95">
        <v>-22</v>
      </c>
      <c r="Z32" s="114">
        <v>8681</v>
      </c>
      <c r="AA32" s="80"/>
      <c r="AB32" s="114">
        <v>8681</v>
      </c>
      <c r="AC32" s="114">
        <v>6072</v>
      </c>
      <c r="AD32" s="80">
        <v>2609</v>
      </c>
      <c r="AE32" s="114">
        <v>652</v>
      </c>
      <c r="AF32" s="118">
        <v>8681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598.40363440561384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115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1</v>
      </c>
      <c r="D34" s="76">
        <v>8536.9513881018211</v>
      </c>
      <c r="E34" s="103">
        <v>8536.9513881018211</v>
      </c>
      <c r="F34" s="103">
        <v>598.40363440561384</v>
      </c>
      <c r="G34" s="103">
        <v>598.40363440561384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9135</v>
      </c>
      <c r="U34" s="76">
        <v>0</v>
      </c>
      <c r="V34" s="76">
        <v>4793</v>
      </c>
      <c r="W34" s="77">
        <v>4793</v>
      </c>
      <c r="X34" s="115">
        <v>13928</v>
      </c>
      <c r="Y34" s="103">
        <v>-35</v>
      </c>
      <c r="Z34" s="115">
        <v>13893</v>
      </c>
      <c r="AA34" s="76"/>
      <c r="AB34" s="115">
        <v>13893</v>
      </c>
      <c r="AC34" s="115">
        <v>6061</v>
      </c>
      <c r="AD34" s="76">
        <v>7832</v>
      </c>
      <c r="AE34" s="115">
        <v>1958</v>
      </c>
      <c r="AF34" s="119">
        <v>13893</v>
      </c>
    </row>
    <row r="35" spans="1:32" ht="16.350000000000001" customHeight="1" x14ac:dyDescent="0.2">
      <c r="A35" s="74">
        <v>29</v>
      </c>
      <c r="B35" s="75" t="s">
        <v>35</v>
      </c>
      <c r="C35" s="476">
        <v>0</v>
      </c>
      <c r="D35" s="76">
        <v>8249.7655932773141</v>
      </c>
      <c r="E35" s="103">
        <v>0</v>
      </c>
      <c r="F35" s="103">
        <v>598.40363440561384</v>
      </c>
      <c r="G35" s="103">
        <v>0</v>
      </c>
      <c r="H35" s="512">
        <v>0</v>
      </c>
      <c r="I35" s="76">
        <v>537.21593444789767</v>
      </c>
      <c r="J35" s="103">
        <v>0</v>
      </c>
      <c r="K35" s="512">
        <v>0</v>
      </c>
      <c r="L35" s="76">
        <v>146.51343666760843</v>
      </c>
      <c r="M35" s="103">
        <v>0</v>
      </c>
      <c r="N35" s="512">
        <v>0</v>
      </c>
      <c r="O35" s="76">
        <v>3662.8359166902114</v>
      </c>
      <c r="P35" s="103">
        <v>0</v>
      </c>
      <c r="Q35" s="512">
        <v>0</v>
      </c>
      <c r="R35" s="76">
        <v>1465.1343666760843</v>
      </c>
      <c r="S35" s="103">
        <v>0</v>
      </c>
      <c r="T35" s="115">
        <v>0</v>
      </c>
      <c r="U35" s="76">
        <v>0</v>
      </c>
      <c r="V35" s="76">
        <v>0</v>
      </c>
      <c r="W35" s="77">
        <v>0</v>
      </c>
      <c r="X35" s="115">
        <v>0</v>
      </c>
      <c r="Y35" s="103">
        <v>0</v>
      </c>
      <c r="Z35" s="115">
        <v>0</v>
      </c>
      <c r="AA35" s="76"/>
      <c r="AB35" s="115">
        <v>0</v>
      </c>
      <c r="AC35" s="115">
        <v>0</v>
      </c>
      <c r="AD35" s="76">
        <v>0</v>
      </c>
      <c r="AE35" s="115">
        <v>0</v>
      </c>
      <c r="AF35" s="119">
        <v>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598.40363440561384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1">
        <v>0</v>
      </c>
      <c r="V36" s="71">
        <v>0</v>
      </c>
      <c r="W36" s="72">
        <v>0</v>
      </c>
      <c r="X36" s="116">
        <v>0</v>
      </c>
      <c r="Y36" s="108">
        <v>0</v>
      </c>
      <c r="Z36" s="116">
        <v>0</v>
      </c>
      <c r="AA36" s="71"/>
      <c r="AB36" s="116">
        <v>0</v>
      </c>
      <c r="AC36" s="116">
        <v>0</v>
      </c>
      <c r="AD36" s="71">
        <v>0</v>
      </c>
      <c r="AE36" s="117">
        <v>0</v>
      </c>
      <c r="AF36" s="117">
        <v>0</v>
      </c>
    </row>
    <row r="37" spans="1:32" ht="16.350000000000001" customHeight="1" x14ac:dyDescent="0.2">
      <c r="A37" s="78">
        <v>31</v>
      </c>
      <c r="B37" s="79" t="s">
        <v>37</v>
      </c>
      <c r="C37" s="475">
        <v>0</v>
      </c>
      <c r="D37" s="80">
        <v>9194.183742616111</v>
      </c>
      <c r="E37" s="95">
        <v>0</v>
      </c>
      <c r="F37" s="95">
        <v>598.40363440561384</v>
      </c>
      <c r="G37" s="95">
        <v>0</v>
      </c>
      <c r="H37" s="511">
        <v>0</v>
      </c>
      <c r="I37" s="80">
        <v>512.00790593737077</v>
      </c>
      <c r="J37" s="95">
        <v>0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0</v>
      </c>
      <c r="U37" s="80">
        <v>0</v>
      </c>
      <c r="V37" s="80">
        <v>0</v>
      </c>
      <c r="W37" s="81">
        <v>0</v>
      </c>
      <c r="X37" s="114">
        <v>0</v>
      </c>
      <c r="Y37" s="95">
        <v>0</v>
      </c>
      <c r="Z37" s="114">
        <v>0</v>
      </c>
      <c r="AA37" s="80"/>
      <c r="AB37" s="114">
        <v>0</v>
      </c>
      <c r="AC37" s="114">
        <v>0</v>
      </c>
      <c r="AD37" s="80">
        <v>0</v>
      </c>
      <c r="AE37" s="114">
        <v>0</v>
      </c>
      <c r="AF37" s="118">
        <v>0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598.40363440561384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115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0</v>
      </c>
      <c r="D39" s="76">
        <v>7660.2319804611543</v>
      </c>
      <c r="E39" s="103">
        <v>0</v>
      </c>
      <c r="F39" s="103">
        <v>598.40363440561384</v>
      </c>
      <c r="G39" s="103">
        <v>0</v>
      </c>
      <c r="H39" s="512">
        <v>0</v>
      </c>
      <c r="I39" s="76">
        <v>622.67855264538491</v>
      </c>
      <c r="J39" s="103">
        <v>0</v>
      </c>
      <c r="K39" s="512">
        <v>0</v>
      </c>
      <c r="L39" s="76">
        <v>169.82142344874134</v>
      </c>
      <c r="M39" s="103">
        <v>0</v>
      </c>
      <c r="N39" s="512">
        <v>0</v>
      </c>
      <c r="O39" s="76">
        <v>4245.5355862185334</v>
      </c>
      <c r="P39" s="103">
        <v>0</v>
      </c>
      <c r="Q39" s="512">
        <v>0</v>
      </c>
      <c r="R39" s="76">
        <v>1698.2142344874135</v>
      </c>
      <c r="S39" s="103">
        <v>0</v>
      </c>
      <c r="T39" s="115">
        <v>0</v>
      </c>
      <c r="U39" s="76">
        <v>0</v>
      </c>
      <c r="V39" s="76">
        <v>0</v>
      </c>
      <c r="W39" s="77">
        <v>0</v>
      </c>
      <c r="X39" s="115">
        <v>0</v>
      </c>
      <c r="Y39" s="103">
        <v>0</v>
      </c>
      <c r="Z39" s="115">
        <v>0</v>
      </c>
      <c r="AA39" s="76"/>
      <c r="AB39" s="115">
        <v>0</v>
      </c>
      <c r="AC39" s="115">
        <v>0</v>
      </c>
      <c r="AD39" s="76">
        <v>0</v>
      </c>
      <c r="AE39" s="115">
        <v>0</v>
      </c>
      <c r="AF39" s="119">
        <v>0</v>
      </c>
    </row>
    <row r="40" spans="1:32" ht="16.350000000000001" customHeight="1" x14ac:dyDescent="0.2">
      <c r="A40" s="74">
        <v>34</v>
      </c>
      <c r="B40" s="75" t="s">
        <v>40</v>
      </c>
      <c r="C40" s="476">
        <v>0</v>
      </c>
      <c r="D40" s="76">
        <v>7684.1425039312107</v>
      </c>
      <c r="E40" s="103">
        <v>0</v>
      </c>
      <c r="F40" s="103">
        <v>598.40363440561384</v>
      </c>
      <c r="G40" s="103">
        <v>0</v>
      </c>
      <c r="H40" s="512">
        <v>0</v>
      </c>
      <c r="I40" s="76">
        <v>699.87887150534686</v>
      </c>
      <c r="J40" s="103">
        <v>0</v>
      </c>
      <c r="K40" s="512">
        <v>0</v>
      </c>
      <c r="L40" s="76">
        <v>190.87605586509457</v>
      </c>
      <c r="M40" s="103">
        <v>0</v>
      </c>
      <c r="N40" s="512">
        <v>0</v>
      </c>
      <c r="O40" s="76">
        <v>4771.9013966273642</v>
      </c>
      <c r="P40" s="103">
        <v>0</v>
      </c>
      <c r="Q40" s="512">
        <v>0</v>
      </c>
      <c r="R40" s="76">
        <v>1908.7605586509458</v>
      </c>
      <c r="S40" s="103">
        <v>0</v>
      </c>
      <c r="T40" s="115">
        <v>0</v>
      </c>
      <c r="U40" s="76">
        <v>0</v>
      </c>
      <c r="V40" s="76">
        <v>0</v>
      </c>
      <c r="W40" s="77">
        <v>0</v>
      </c>
      <c r="X40" s="115">
        <v>0</v>
      </c>
      <c r="Y40" s="103">
        <v>0</v>
      </c>
      <c r="Z40" s="115">
        <v>0</v>
      </c>
      <c r="AA40" s="76"/>
      <c r="AB40" s="115">
        <v>0</v>
      </c>
      <c r="AC40" s="115">
        <v>0</v>
      </c>
      <c r="AD40" s="76">
        <v>0</v>
      </c>
      <c r="AE40" s="115">
        <v>0</v>
      </c>
      <c r="AF40" s="119">
        <v>0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598.40363440561384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1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/>
      <c r="AB41" s="116">
        <v>0</v>
      </c>
      <c r="AC41" s="116">
        <v>0</v>
      </c>
      <c r="AD41" s="71">
        <v>0</v>
      </c>
      <c r="AE41" s="117">
        <v>0</v>
      </c>
      <c r="AF41" s="117">
        <v>0</v>
      </c>
    </row>
    <row r="42" spans="1:32" ht="16.350000000000001" customHeight="1" x14ac:dyDescent="0.2">
      <c r="A42" s="78">
        <v>36</v>
      </c>
      <c r="B42" s="79" t="s">
        <v>42</v>
      </c>
      <c r="C42" s="475">
        <v>0</v>
      </c>
      <c r="D42" s="80">
        <v>8787.1410595096095</v>
      </c>
      <c r="E42" s="95">
        <v>0</v>
      </c>
      <c r="F42" s="95">
        <v>598.40363440561384</v>
      </c>
      <c r="G42" s="95">
        <v>0</v>
      </c>
      <c r="H42" s="511">
        <v>0</v>
      </c>
      <c r="I42" s="80">
        <v>460.95853066984711</v>
      </c>
      <c r="J42" s="95">
        <v>0</v>
      </c>
      <c r="K42" s="511">
        <v>0</v>
      </c>
      <c r="L42" s="80">
        <v>125.71596290995829</v>
      </c>
      <c r="M42" s="95">
        <v>0</v>
      </c>
      <c r="N42" s="511">
        <v>0</v>
      </c>
      <c r="O42" s="80">
        <v>3142.8990727489572</v>
      </c>
      <c r="P42" s="95">
        <v>0</v>
      </c>
      <c r="Q42" s="511">
        <v>0</v>
      </c>
      <c r="R42" s="80">
        <v>1257.1596290995828</v>
      </c>
      <c r="S42" s="95">
        <v>0</v>
      </c>
      <c r="T42" s="114">
        <v>0</v>
      </c>
      <c r="U42" s="80">
        <v>0</v>
      </c>
      <c r="V42" s="80">
        <v>0</v>
      </c>
      <c r="W42" s="81">
        <v>0</v>
      </c>
      <c r="X42" s="114">
        <v>0</v>
      </c>
      <c r="Y42" s="95">
        <v>0</v>
      </c>
      <c r="Z42" s="114">
        <v>0</v>
      </c>
      <c r="AA42" s="80"/>
      <c r="AB42" s="114">
        <v>0</v>
      </c>
      <c r="AC42" s="114">
        <v>0</v>
      </c>
      <c r="AD42" s="80">
        <v>0</v>
      </c>
      <c r="AE42" s="114">
        <v>0</v>
      </c>
      <c r="AF42" s="118">
        <v>0</v>
      </c>
    </row>
    <row r="43" spans="1:32" ht="16.350000000000001" customHeight="1" x14ac:dyDescent="0.2">
      <c r="A43" s="74">
        <v>37</v>
      </c>
      <c r="B43" s="75" t="s">
        <v>43</v>
      </c>
      <c r="C43" s="476">
        <v>0</v>
      </c>
      <c r="D43" s="76">
        <v>8284.0362475109214</v>
      </c>
      <c r="E43" s="103">
        <v>0</v>
      </c>
      <c r="F43" s="103">
        <v>598.40363440561384</v>
      </c>
      <c r="G43" s="103">
        <v>0</v>
      </c>
      <c r="H43" s="512">
        <v>0</v>
      </c>
      <c r="I43" s="76">
        <v>680.49546870767756</v>
      </c>
      <c r="J43" s="103">
        <v>0</v>
      </c>
      <c r="K43" s="512">
        <v>0</v>
      </c>
      <c r="L43" s="76">
        <v>185.58967328391205</v>
      </c>
      <c r="M43" s="103">
        <v>0</v>
      </c>
      <c r="N43" s="512">
        <v>0</v>
      </c>
      <c r="O43" s="76">
        <v>4639.7418320978013</v>
      </c>
      <c r="P43" s="103">
        <v>0</v>
      </c>
      <c r="Q43" s="512">
        <v>0</v>
      </c>
      <c r="R43" s="76">
        <v>1855.8967328391207</v>
      </c>
      <c r="S43" s="103">
        <v>0</v>
      </c>
      <c r="T43" s="115">
        <v>0</v>
      </c>
      <c r="U43" s="76">
        <v>0</v>
      </c>
      <c r="V43" s="76">
        <v>0</v>
      </c>
      <c r="W43" s="77">
        <v>0</v>
      </c>
      <c r="X43" s="115">
        <v>0</v>
      </c>
      <c r="Y43" s="103">
        <v>0</v>
      </c>
      <c r="Z43" s="115">
        <v>0</v>
      </c>
      <c r="AA43" s="76"/>
      <c r="AB43" s="115">
        <v>0</v>
      </c>
      <c r="AC43" s="115">
        <v>0</v>
      </c>
      <c r="AD43" s="76">
        <v>0</v>
      </c>
      <c r="AE43" s="115">
        <v>0</v>
      </c>
      <c r="AF43" s="119">
        <v>0</v>
      </c>
    </row>
    <row r="44" spans="1:32" ht="16.350000000000001" customHeight="1" x14ac:dyDescent="0.2">
      <c r="A44" s="74">
        <v>38</v>
      </c>
      <c r="B44" s="75" t="s">
        <v>44</v>
      </c>
      <c r="C44" s="476">
        <v>0</v>
      </c>
      <c r="D44" s="76">
        <v>12409.572324024064</v>
      </c>
      <c r="E44" s="103">
        <v>0</v>
      </c>
      <c r="F44" s="103">
        <v>598.40363440561384</v>
      </c>
      <c r="G44" s="103">
        <v>0</v>
      </c>
      <c r="H44" s="512">
        <v>0</v>
      </c>
      <c r="I44" s="76">
        <v>217.85500172854296</v>
      </c>
      <c r="J44" s="103">
        <v>0</v>
      </c>
      <c r="K44" s="512">
        <v>0</v>
      </c>
      <c r="L44" s="76">
        <v>59.415000471420811</v>
      </c>
      <c r="M44" s="103">
        <v>0</v>
      </c>
      <c r="N44" s="512">
        <v>0</v>
      </c>
      <c r="O44" s="76">
        <v>1485.3750117855204</v>
      </c>
      <c r="P44" s="103">
        <v>0</v>
      </c>
      <c r="Q44" s="512">
        <v>0</v>
      </c>
      <c r="R44" s="76">
        <v>594.15000471420819</v>
      </c>
      <c r="S44" s="103">
        <v>0</v>
      </c>
      <c r="T44" s="115">
        <v>0</v>
      </c>
      <c r="U44" s="76">
        <v>0</v>
      </c>
      <c r="V44" s="76">
        <v>0</v>
      </c>
      <c r="W44" s="77">
        <v>0</v>
      </c>
      <c r="X44" s="115">
        <v>0</v>
      </c>
      <c r="Y44" s="103">
        <v>0</v>
      </c>
      <c r="Z44" s="115">
        <v>0</v>
      </c>
      <c r="AA44" s="76"/>
      <c r="AB44" s="115">
        <v>0</v>
      </c>
      <c r="AC44" s="115">
        <v>0</v>
      </c>
      <c r="AD44" s="76">
        <v>0</v>
      </c>
      <c r="AE44" s="115">
        <v>0</v>
      </c>
      <c r="AF44" s="119">
        <v>0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598.40363440561384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115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0</v>
      </c>
      <c r="D46" s="71">
        <v>8148.7093962063973</v>
      </c>
      <c r="E46" s="108">
        <v>0</v>
      </c>
      <c r="F46" s="108">
        <v>598.40363440561384</v>
      </c>
      <c r="G46" s="108">
        <v>0</v>
      </c>
      <c r="H46" s="513">
        <v>0</v>
      </c>
      <c r="I46" s="71">
        <v>644.12356470411692</v>
      </c>
      <c r="J46" s="108">
        <v>0</v>
      </c>
      <c r="K46" s="513">
        <v>0</v>
      </c>
      <c r="L46" s="71">
        <v>175.67006310112279</v>
      </c>
      <c r="M46" s="108">
        <v>0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0</v>
      </c>
      <c r="U46" s="71">
        <v>0</v>
      </c>
      <c r="V46" s="71">
        <v>0</v>
      </c>
      <c r="W46" s="72">
        <v>0</v>
      </c>
      <c r="X46" s="116">
        <v>0</v>
      </c>
      <c r="Y46" s="108">
        <v>0</v>
      </c>
      <c r="Z46" s="116">
        <v>0</v>
      </c>
      <c r="AA46" s="71"/>
      <c r="AB46" s="116">
        <v>0</v>
      </c>
      <c r="AC46" s="116">
        <v>0</v>
      </c>
      <c r="AD46" s="71">
        <v>0</v>
      </c>
      <c r="AE46" s="117">
        <v>0</v>
      </c>
      <c r="AF46" s="117">
        <v>0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598.40363440561384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80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114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0</v>
      </c>
      <c r="D48" s="76">
        <v>8075.5755319800646</v>
      </c>
      <c r="E48" s="103">
        <v>0</v>
      </c>
      <c r="F48" s="103">
        <v>598.40363440561384</v>
      </c>
      <c r="G48" s="103">
        <v>0</v>
      </c>
      <c r="H48" s="512">
        <v>0</v>
      </c>
      <c r="I48" s="76">
        <v>589.53408911683243</v>
      </c>
      <c r="J48" s="103">
        <v>0</v>
      </c>
      <c r="K48" s="512">
        <v>0</v>
      </c>
      <c r="L48" s="76">
        <v>160.78202430459066</v>
      </c>
      <c r="M48" s="103">
        <v>0</v>
      </c>
      <c r="N48" s="512">
        <v>0</v>
      </c>
      <c r="O48" s="76">
        <v>4019.5506076147672</v>
      </c>
      <c r="P48" s="103">
        <v>0</v>
      </c>
      <c r="Q48" s="512">
        <v>0</v>
      </c>
      <c r="R48" s="76">
        <v>1607.8202430459064</v>
      </c>
      <c r="S48" s="103">
        <v>0</v>
      </c>
      <c r="T48" s="115">
        <v>0</v>
      </c>
      <c r="U48" s="76">
        <v>0</v>
      </c>
      <c r="V48" s="76">
        <v>0</v>
      </c>
      <c r="W48" s="77">
        <v>0</v>
      </c>
      <c r="X48" s="115">
        <v>0</v>
      </c>
      <c r="Y48" s="103">
        <v>0</v>
      </c>
      <c r="Z48" s="115">
        <v>0</v>
      </c>
      <c r="AA48" s="76"/>
      <c r="AB48" s="115">
        <v>0</v>
      </c>
      <c r="AC48" s="115">
        <v>0</v>
      </c>
      <c r="AD48" s="76">
        <v>0</v>
      </c>
      <c r="AE48" s="115">
        <v>0</v>
      </c>
      <c r="AF48" s="119">
        <v>0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598.40363440561384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0</v>
      </c>
      <c r="W49" s="77">
        <v>0</v>
      </c>
      <c r="X49" s="115">
        <v>0</v>
      </c>
      <c r="Y49" s="103">
        <v>0</v>
      </c>
      <c r="Z49" s="115">
        <v>0</v>
      </c>
      <c r="AA49" s="76"/>
      <c r="AB49" s="115">
        <v>0</v>
      </c>
      <c r="AC49" s="115">
        <v>0</v>
      </c>
      <c r="AD49" s="76">
        <v>0</v>
      </c>
      <c r="AE49" s="115">
        <v>0</v>
      </c>
      <c r="AF49" s="119">
        <v>0</v>
      </c>
    </row>
    <row r="50" spans="1:32" ht="16.350000000000001" customHeight="1" x14ac:dyDescent="0.2">
      <c r="A50" s="74">
        <v>44</v>
      </c>
      <c r="B50" s="75" t="s">
        <v>50</v>
      </c>
      <c r="C50" s="476">
        <v>0</v>
      </c>
      <c r="D50" s="76">
        <v>7958.028841550461</v>
      </c>
      <c r="E50" s="103">
        <v>0</v>
      </c>
      <c r="F50" s="103">
        <v>598.40363440561384</v>
      </c>
      <c r="G50" s="103">
        <v>0</v>
      </c>
      <c r="H50" s="512">
        <v>0</v>
      </c>
      <c r="I50" s="76">
        <v>646.39385673306424</v>
      </c>
      <c r="J50" s="103">
        <v>0</v>
      </c>
      <c r="K50" s="512">
        <v>0</v>
      </c>
      <c r="L50" s="76">
        <v>176.28923365447204</v>
      </c>
      <c r="M50" s="103">
        <v>0</v>
      </c>
      <c r="N50" s="512">
        <v>0</v>
      </c>
      <c r="O50" s="76">
        <v>4407.2308413618011</v>
      </c>
      <c r="P50" s="103">
        <v>0</v>
      </c>
      <c r="Q50" s="512">
        <v>0</v>
      </c>
      <c r="R50" s="76">
        <v>1762.8923365447201</v>
      </c>
      <c r="S50" s="103">
        <v>0</v>
      </c>
      <c r="T50" s="115">
        <v>0</v>
      </c>
      <c r="U50" s="76">
        <v>0</v>
      </c>
      <c r="V50" s="76">
        <v>0</v>
      </c>
      <c r="W50" s="77">
        <v>0</v>
      </c>
      <c r="X50" s="115">
        <v>0</v>
      </c>
      <c r="Y50" s="103">
        <v>0</v>
      </c>
      <c r="Z50" s="115">
        <v>0</v>
      </c>
      <c r="AA50" s="76"/>
      <c r="AB50" s="115">
        <v>0</v>
      </c>
      <c r="AC50" s="115">
        <v>0</v>
      </c>
      <c r="AD50" s="76">
        <v>0</v>
      </c>
      <c r="AE50" s="115">
        <v>0</v>
      </c>
      <c r="AF50" s="119">
        <v>0</v>
      </c>
    </row>
    <row r="51" spans="1:32" ht="16.350000000000001" customHeight="1" x14ac:dyDescent="0.2">
      <c r="A51" s="69">
        <v>45</v>
      </c>
      <c r="B51" s="70" t="s">
        <v>51</v>
      </c>
      <c r="C51" s="477">
        <v>0</v>
      </c>
      <c r="D51" s="71">
        <v>14407.075932993754</v>
      </c>
      <c r="E51" s="108">
        <v>0</v>
      </c>
      <c r="F51" s="108">
        <v>598.40363440561384</v>
      </c>
      <c r="G51" s="108">
        <v>0</v>
      </c>
      <c r="H51" s="513">
        <v>0</v>
      </c>
      <c r="I51" s="71">
        <v>329.15633675300165</v>
      </c>
      <c r="J51" s="108">
        <v>0</v>
      </c>
      <c r="K51" s="513">
        <v>0</v>
      </c>
      <c r="L51" s="71">
        <v>89.769910023545904</v>
      </c>
      <c r="M51" s="108">
        <v>0</v>
      </c>
      <c r="N51" s="513">
        <v>0</v>
      </c>
      <c r="O51" s="71">
        <v>2244.2477505886482</v>
      </c>
      <c r="P51" s="108">
        <v>0</v>
      </c>
      <c r="Q51" s="513">
        <v>0</v>
      </c>
      <c r="R51" s="71">
        <v>897.69910023545913</v>
      </c>
      <c r="S51" s="108">
        <v>0</v>
      </c>
      <c r="T51" s="116">
        <v>0</v>
      </c>
      <c r="U51" s="71">
        <v>0</v>
      </c>
      <c r="V51" s="71">
        <v>0</v>
      </c>
      <c r="W51" s="72">
        <v>0</v>
      </c>
      <c r="X51" s="116">
        <v>0</v>
      </c>
      <c r="Y51" s="108">
        <v>0</v>
      </c>
      <c r="Z51" s="116">
        <v>0</v>
      </c>
      <c r="AA51" s="71"/>
      <c r="AB51" s="116">
        <v>0</v>
      </c>
      <c r="AC51" s="116">
        <v>0</v>
      </c>
      <c r="AD51" s="71">
        <v>0</v>
      </c>
      <c r="AE51" s="117">
        <v>0</v>
      </c>
      <c r="AF51" s="117">
        <v>0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598.40363440561384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80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114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0</v>
      </c>
      <c r="D53" s="76">
        <v>13254.313466854646</v>
      </c>
      <c r="E53" s="103">
        <v>0</v>
      </c>
      <c r="F53" s="103">
        <v>598.40363440561384</v>
      </c>
      <c r="G53" s="103">
        <v>0</v>
      </c>
      <c r="H53" s="512">
        <v>0</v>
      </c>
      <c r="I53" s="76">
        <v>313.98499428696971</v>
      </c>
      <c r="J53" s="103">
        <v>0</v>
      </c>
      <c r="K53" s="512">
        <v>0</v>
      </c>
      <c r="L53" s="76">
        <v>85.632271169173563</v>
      </c>
      <c r="M53" s="103">
        <v>0</v>
      </c>
      <c r="N53" s="512">
        <v>0</v>
      </c>
      <c r="O53" s="76">
        <v>2140.8067792293396</v>
      </c>
      <c r="P53" s="103">
        <v>0</v>
      </c>
      <c r="Q53" s="512">
        <v>0</v>
      </c>
      <c r="R53" s="76">
        <v>856.32271169173555</v>
      </c>
      <c r="S53" s="103">
        <v>0</v>
      </c>
      <c r="T53" s="115">
        <v>0</v>
      </c>
      <c r="U53" s="76">
        <v>0</v>
      </c>
      <c r="V53" s="76">
        <v>0</v>
      </c>
      <c r="W53" s="77">
        <v>0</v>
      </c>
      <c r="X53" s="115">
        <v>0</v>
      </c>
      <c r="Y53" s="103">
        <v>0</v>
      </c>
      <c r="Z53" s="115">
        <v>0</v>
      </c>
      <c r="AA53" s="76"/>
      <c r="AB53" s="115">
        <v>0</v>
      </c>
      <c r="AC53" s="115">
        <v>0</v>
      </c>
      <c r="AD53" s="76">
        <v>0</v>
      </c>
      <c r="AE53" s="115">
        <v>0</v>
      </c>
      <c r="AF53" s="119">
        <v>0</v>
      </c>
    </row>
    <row r="54" spans="1:32" ht="16.350000000000001" customHeight="1" x14ac:dyDescent="0.2">
      <c r="A54" s="74">
        <v>48</v>
      </c>
      <c r="B54" s="75" t="s">
        <v>91</v>
      </c>
      <c r="C54" s="476">
        <v>0</v>
      </c>
      <c r="D54" s="76">
        <v>9528.4815786721738</v>
      </c>
      <c r="E54" s="103">
        <v>0</v>
      </c>
      <c r="F54" s="103">
        <v>598.40363440561384</v>
      </c>
      <c r="G54" s="103">
        <v>0</v>
      </c>
      <c r="H54" s="512">
        <v>0</v>
      </c>
      <c r="I54" s="76">
        <v>489.19342868905647</v>
      </c>
      <c r="J54" s="103">
        <v>0</v>
      </c>
      <c r="K54" s="512">
        <v>0</v>
      </c>
      <c r="L54" s="76">
        <v>133.41638964246997</v>
      </c>
      <c r="M54" s="103">
        <v>0</v>
      </c>
      <c r="N54" s="512">
        <v>0</v>
      </c>
      <c r="O54" s="76">
        <v>3335.4097410617492</v>
      </c>
      <c r="P54" s="103">
        <v>0</v>
      </c>
      <c r="Q54" s="512">
        <v>0</v>
      </c>
      <c r="R54" s="76">
        <v>1334.1638964246997</v>
      </c>
      <c r="S54" s="103">
        <v>0</v>
      </c>
      <c r="T54" s="115">
        <v>0</v>
      </c>
      <c r="U54" s="76">
        <v>0</v>
      </c>
      <c r="V54" s="76">
        <v>0</v>
      </c>
      <c r="W54" s="77">
        <v>0</v>
      </c>
      <c r="X54" s="115">
        <v>0</v>
      </c>
      <c r="Y54" s="103">
        <v>0</v>
      </c>
      <c r="Z54" s="115">
        <v>0</v>
      </c>
      <c r="AA54" s="76"/>
      <c r="AB54" s="115">
        <v>0</v>
      </c>
      <c r="AC54" s="115">
        <v>0</v>
      </c>
      <c r="AD54" s="76">
        <v>0</v>
      </c>
      <c r="AE54" s="115">
        <v>0</v>
      </c>
      <c r="AF54" s="119">
        <v>0</v>
      </c>
    </row>
    <row r="55" spans="1:32" ht="16.350000000000001" customHeight="1" x14ac:dyDescent="0.2">
      <c r="A55" s="74">
        <v>49</v>
      </c>
      <c r="B55" s="75" t="s">
        <v>54</v>
      </c>
      <c r="C55" s="476">
        <v>0</v>
      </c>
      <c r="D55" s="76">
        <v>6515.3938635291033</v>
      </c>
      <c r="E55" s="103">
        <v>0</v>
      </c>
      <c r="F55" s="103">
        <v>598.40363440561384</v>
      </c>
      <c r="G55" s="103">
        <v>0</v>
      </c>
      <c r="H55" s="512">
        <v>0</v>
      </c>
      <c r="I55" s="76">
        <v>662.09414206273357</v>
      </c>
      <c r="J55" s="103">
        <v>0</v>
      </c>
      <c r="K55" s="512">
        <v>0</v>
      </c>
      <c r="L55" s="76">
        <v>180.57112965347275</v>
      </c>
      <c r="M55" s="103">
        <v>0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0</v>
      </c>
      <c r="U55" s="76">
        <v>0</v>
      </c>
      <c r="V55" s="76">
        <v>0</v>
      </c>
      <c r="W55" s="77">
        <v>0</v>
      </c>
      <c r="X55" s="115">
        <v>0</v>
      </c>
      <c r="Y55" s="103">
        <v>0</v>
      </c>
      <c r="Z55" s="115">
        <v>0</v>
      </c>
      <c r="AA55" s="76"/>
      <c r="AB55" s="115">
        <v>0</v>
      </c>
      <c r="AC55" s="115">
        <v>0</v>
      </c>
      <c r="AD55" s="76">
        <v>0</v>
      </c>
      <c r="AE55" s="115">
        <v>0</v>
      </c>
      <c r="AF55" s="119">
        <v>0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598.40363440561384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1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116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265</v>
      </c>
      <c r="D57" s="80">
        <v>8156.6702726554695</v>
      </c>
      <c r="E57" s="95">
        <v>2161517.6222536992</v>
      </c>
      <c r="F57" s="95">
        <v>598.40363440561384</v>
      </c>
      <c r="G57" s="95">
        <v>158576.96311748767</v>
      </c>
      <c r="H57" s="511">
        <v>225</v>
      </c>
      <c r="I57" s="80">
        <v>576.7949567201083</v>
      </c>
      <c r="J57" s="95">
        <v>129778.86526202437</v>
      </c>
      <c r="K57" s="511">
        <v>0</v>
      </c>
      <c r="L57" s="80">
        <v>157.30771546912041</v>
      </c>
      <c r="M57" s="95">
        <v>0</v>
      </c>
      <c r="N57" s="511">
        <v>29</v>
      </c>
      <c r="O57" s="80">
        <v>3932.6928867280103</v>
      </c>
      <c r="P57" s="95">
        <v>114048.09371511229</v>
      </c>
      <c r="Q57" s="511">
        <v>2</v>
      </c>
      <c r="R57" s="80">
        <v>1573.0771546912044</v>
      </c>
      <c r="S57" s="95">
        <v>3146.1543093824089</v>
      </c>
      <c r="T57" s="114">
        <v>2567068</v>
      </c>
      <c r="U57" s="80">
        <v>-17254</v>
      </c>
      <c r="V57" s="80">
        <v>-57975</v>
      </c>
      <c r="W57" s="81">
        <v>-75229</v>
      </c>
      <c r="X57" s="114">
        <v>2491839</v>
      </c>
      <c r="Y57" s="95">
        <v>-6230</v>
      </c>
      <c r="Z57" s="114">
        <v>2485609</v>
      </c>
      <c r="AA57" s="80">
        <v>-15532</v>
      </c>
      <c r="AB57" s="114">
        <v>2470077</v>
      </c>
      <c r="AC57" s="114">
        <v>1674192</v>
      </c>
      <c r="AD57" s="80">
        <v>795885</v>
      </c>
      <c r="AE57" s="114">
        <v>198971</v>
      </c>
      <c r="AF57" s="118">
        <v>2470077</v>
      </c>
    </row>
    <row r="58" spans="1:32" ht="16.350000000000001" customHeight="1" x14ac:dyDescent="0.2">
      <c r="A58" s="74">
        <v>52</v>
      </c>
      <c r="B58" s="75" t="s">
        <v>57</v>
      </c>
      <c r="C58" s="476">
        <v>0</v>
      </c>
      <c r="D58" s="76">
        <v>9727.5438479689619</v>
      </c>
      <c r="E58" s="103">
        <v>0</v>
      </c>
      <c r="F58" s="103">
        <v>598.40363440561384</v>
      </c>
      <c r="G58" s="103">
        <v>0</v>
      </c>
      <c r="H58" s="512">
        <v>0</v>
      </c>
      <c r="I58" s="76">
        <v>605.36714727748495</v>
      </c>
      <c r="J58" s="103">
        <v>0</v>
      </c>
      <c r="K58" s="512">
        <v>0</v>
      </c>
      <c r="L58" s="76">
        <v>165.10013107567772</v>
      </c>
      <c r="M58" s="103">
        <v>0</v>
      </c>
      <c r="N58" s="512">
        <v>0</v>
      </c>
      <c r="O58" s="76">
        <v>4127.5032768919427</v>
      </c>
      <c r="P58" s="103">
        <v>0</v>
      </c>
      <c r="Q58" s="512">
        <v>0</v>
      </c>
      <c r="R58" s="76">
        <v>1651.0013107567772</v>
      </c>
      <c r="S58" s="103">
        <v>0</v>
      </c>
      <c r="T58" s="115">
        <v>0</v>
      </c>
      <c r="U58" s="76">
        <v>0</v>
      </c>
      <c r="V58" s="76">
        <v>0</v>
      </c>
      <c r="W58" s="77">
        <v>0</v>
      </c>
      <c r="X58" s="115">
        <v>0</v>
      </c>
      <c r="Y58" s="103">
        <v>0</v>
      </c>
      <c r="Z58" s="115">
        <v>0</v>
      </c>
      <c r="AA58" s="76"/>
      <c r="AB58" s="115">
        <v>0</v>
      </c>
      <c r="AC58" s="115">
        <v>0</v>
      </c>
      <c r="AD58" s="76">
        <v>0</v>
      </c>
      <c r="AE58" s="115">
        <v>0</v>
      </c>
      <c r="AF58" s="119">
        <v>0</v>
      </c>
    </row>
    <row r="59" spans="1:32" ht="16.350000000000001" customHeight="1" x14ac:dyDescent="0.2">
      <c r="A59" s="74">
        <v>53</v>
      </c>
      <c r="B59" s="75" t="s">
        <v>58</v>
      </c>
      <c r="C59" s="476">
        <v>0</v>
      </c>
      <c r="D59" s="76">
        <v>6637.7704409106445</v>
      </c>
      <c r="E59" s="103">
        <v>0</v>
      </c>
      <c r="F59" s="103">
        <v>598.40363440561384</v>
      </c>
      <c r="G59" s="103">
        <v>0</v>
      </c>
      <c r="H59" s="512">
        <v>0</v>
      </c>
      <c r="I59" s="76">
        <v>670.75699123876632</v>
      </c>
      <c r="J59" s="103">
        <v>0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0</v>
      </c>
      <c r="U59" s="76">
        <v>0</v>
      </c>
      <c r="V59" s="76">
        <v>0</v>
      </c>
      <c r="W59" s="77">
        <v>0</v>
      </c>
      <c r="X59" s="115">
        <v>0</v>
      </c>
      <c r="Y59" s="103">
        <v>0</v>
      </c>
      <c r="Z59" s="115">
        <v>0</v>
      </c>
      <c r="AA59" s="76"/>
      <c r="AB59" s="115">
        <v>0</v>
      </c>
      <c r="AC59" s="115">
        <v>0</v>
      </c>
      <c r="AD59" s="76">
        <v>0</v>
      </c>
      <c r="AE59" s="115">
        <v>0</v>
      </c>
      <c r="AF59" s="119">
        <v>0</v>
      </c>
    </row>
    <row r="60" spans="1:32" ht="16.350000000000001" customHeight="1" x14ac:dyDescent="0.2">
      <c r="A60" s="74">
        <v>54</v>
      </c>
      <c r="B60" s="75" t="s">
        <v>59</v>
      </c>
      <c r="C60" s="476">
        <v>0</v>
      </c>
      <c r="D60" s="76">
        <v>9317.0185464422266</v>
      </c>
      <c r="E60" s="103">
        <v>0</v>
      </c>
      <c r="F60" s="103">
        <v>598.40363440561384</v>
      </c>
      <c r="G60" s="103">
        <v>0</v>
      </c>
      <c r="H60" s="512">
        <v>0</v>
      </c>
      <c r="I60" s="76">
        <v>620.65158021728973</v>
      </c>
      <c r="J60" s="103">
        <v>0</v>
      </c>
      <c r="K60" s="512">
        <v>0</v>
      </c>
      <c r="L60" s="76">
        <v>169.26861278653357</v>
      </c>
      <c r="M60" s="103">
        <v>0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0</v>
      </c>
      <c r="U60" s="76">
        <v>0</v>
      </c>
      <c r="V60" s="76">
        <v>0</v>
      </c>
      <c r="W60" s="77">
        <v>0</v>
      </c>
      <c r="X60" s="115">
        <v>0</v>
      </c>
      <c r="Y60" s="103">
        <v>0</v>
      </c>
      <c r="Z60" s="115">
        <v>0</v>
      </c>
      <c r="AA60" s="76"/>
      <c r="AB60" s="115">
        <v>0</v>
      </c>
      <c r="AC60" s="115">
        <v>0</v>
      </c>
      <c r="AD60" s="76">
        <v>0</v>
      </c>
      <c r="AE60" s="115">
        <v>0</v>
      </c>
      <c r="AF60" s="119">
        <v>0</v>
      </c>
    </row>
    <row r="61" spans="1:32" ht="16.350000000000001" customHeight="1" x14ac:dyDescent="0.2">
      <c r="A61" s="69">
        <v>55</v>
      </c>
      <c r="B61" s="70" t="s">
        <v>60</v>
      </c>
      <c r="C61" s="477">
        <v>0</v>
      </c>
      <c r="D61" s="71">
        <v>7262.1444425233221</v>
      </c>
      <c r="E61" s="108">
        <v>0</v>
      </c>
      <c r="F61" s="108">
        <v>598.40363440561384</v>
      </c>
      <c r="G61" s="108">
        <v>0</v>
      </c>
      <c r="H61" s="513">
        <v>0</v>
      </c>
      <c r="I61" s="71">
        <v>583.49927895778842</v>
      </c>
      <c r="J61" s="108">
        <v>0</v>
      </c>
      <c r="K61" s="513">
        <v>0</v>
      </c>
      <c r="L61" s="71">
        <v>159.13616698848776</v>
      </c>
      <c r="M61" s="108">
        <v>0</v>
      </c>
      <c r="N61" s="513">
        <v>0</v>
      </c>
      <c r="O61" s="71">
        <v>3978.4041747121942</v>
      </c>
      <c r="P61" s="108">
        <v>0</v>
      </c>
      <c r="Q61" s="513">
        <v>0</v>
      </c>
      <c r="R61" s="71">
        <v>1591.3616698848775</v>
      </c>
      <c r="S61" s="108">
        <v>0</v>
      </c>
      <c r="T61" s="116">
        <v>0</v>
      </c>
      <c r="U61" s="71">
        <v>0</v>
      </c>
      <c r="V61" s="71">
        <v>3880</v>
      </c>
      <c r="W61" s="72">
        <v>3880</v>
      </c>
      <c r="X61" s="116">
        <v>3880</v>
      </c>
      <c r="Y61" s="108">
        <v>-10</v>
      </c>
      <c r="Z61" s="116">
        <v>3870</v>
      </c>
      <c r="AA61" s="71"/>
      <c r="AB61" s="116">
        <v>3870</v>
      </c>
      <c r="AC61" s="116">
        <v>0</v>
      </c>
      <c r="AD61" s="71">
        <v>3870</v>
      </c>
      <c r="AE61" s="117">
        <v>968</v>
      </c>
      <c r="AF61" s="117">
        <v>3870</v>
      </c>
    </row>
    <row r="62" spans="1:32" ht="16.350000000000001" customHeight="1" x14ac:dyDescent="0.2">
      <c r="A62" s="78">
        <v>56</v>
      </c>
      <c r="B62" s="79" t="s">
        <v>61</v>
      </c>
      <c r="C62" s="475">
        <v>0</v>
      </c>
      <c r="D62" s="80">
        <v>8336.4616977138849</v>
      </c>
      <c r="E62" s="95">
        <v>0</v>
      </c>
      <c r="F62" s="95">
        <v>598.40363440561384</v>
      </c>
      <c r="G62" s="95">
        <v>0</v>
      </c>
      <c r="H62" s="511">
        <v>0</v>
      </c>
      <c r="I62" s="80">
        <v>658.80908240538008</v>
      </c>
      <c r="J62" s="95">
        <v>0</v>
      </c>
      <c r="K62" s="511">
        <v>0</v>
      </c>
      <c r="L62" s="80">
        <v>179.67520429237638</v>
      </c>
      <c r="M62" s="95">
        <v>0</v>
      </c>
      <c r="N62" s="511">
        <v>0</v>
      </c>
      <c r="O62" s="80">
        <v>4491.8801073094091</v>
      </c>
      <c r="P62" s="95">
        <v>0</v>
      </c>
      <c r="Q62" s="511">
        <v>0</v>
      </c>
      <c r="R62" s="80">
        <v>1796.7520429237636</v>
      </c>
      <c r="S62" s="95">
        <v>0</v>
      </c>
      <c r="T62" s="114">
        <v>0</v>
      </c>
      <c r="U62" s="80">
        <v>0</v>
      </c>
      <c r="V62" s="80">
        <v>0</v>
      </c>
      <c r="W62" s="81">
        <v>0</v>
      </c>
      <c r="X62" s="114">
        <v>0</v>
      </c>
      <c r="Y62" s="95">
        <v>0</v>
      </c>
      <c r="Z62" s="114">
        <v>0</v>
      </c>
      <c r="AA62" s="80"/>
      <c r="AB62" s="114">
        <v>0</v>
      </c>
      <c r="AC62" s="114">
        <v>0</v>
      </c>
      <c r="AD62" s="80">
        <v>0</v>
      </c>
      <c r="AE62" s="114">
        <v>0</v>
      </c>
      <c r="AF62" s="118">
        <v>0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598.40363440561384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115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598.40363440561384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0</v>
      </c>
      <c r="W64" s="77">
        <v>0</v>
      </c>
      <c r="X64" s="115">
        <v>0</v>
      </c>
      <c r="Y64" s="103">
        <v>0</v>
      </c>
      <c r="Z64" s="115">
        <v>0</v>
      </c>
      <c r="AA64" s="76"/>
      <c r="AB64" s="115">
        <v>0</v>
      </c>
      <c r="AC64" s="115">
        <v>0</v>
      </c>
      <c r="AD64" s="76">
        <v>0</v>
      </c>
      <c r="AE64" s="115">
        <v>0</v>
      </c>
      <c r="AF64" s="119">
        <v>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598.40363440561384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115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598.40363440561384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1">
        <v>0</v>
      </c>
      <c r="V66" s="71">
        <v>0</v>
      </c>
      <c r="W66" s="72">
        <v>0</v>
      </c>
      <c r="X66" s="116">
        <v>0</v>
      </c>
      <c r="Y66" s="108">
        <v>0</v>
      </c>
      <c r="Z66" s="116">
        <v>0</v>
      </c>
      <c r="AA66" s="71"/>
      <c r="AB66" s="116">
        <v>0</v>
      </c>
      <c r="AC66" s="116">
        <v>0</v>
      </c>
      <c r="AD66" s="71">
        <v>0</v>
      </c>
      <c r="AE66" s="117">
        <v>0</v>
      </c>
      <c r="AF66" s="117">
        <v>0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598.40363440561384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80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114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0</v>
      </c>
      <c r="D68" s="76">
        <v>6395.3128236762286</v>
      </c>
      <c r="E68" s="103">
        <v>0</v>
      </c>
      <c r="F68" s="103">
        <v>598.40363440561384</v>
      </c>
      <c r="G68" s="103">
        <v>0</v>
      </c>
      <c r="H68" s="512">
        <v>0</v>
      </c>
      <c r="I68" s="76">
        <v>730.05630799396977</v>
      </c>
      <c r="J68" s="103">
        <v>0</v>
      </c>
      <c r="K68" s="512">
        <v>0</v>
      </c>
      <c r="L68" s="76">
        <v>199.10626581653719</v>
      </c>
      <c r="M68" s="103">
        <v>0</v>
      </c>
      <c r="N68" s="512">
        <v>0</v>
      </c>
      <c r="O68" s="76">
        <v>4977.6566454134299</v>
      </c>
      <c r="P68" s="103">
        <v>0</v>
      </c>
      <c r="Q68" s="512">
        <v>0</v>
      </c>
      <c r="R68" s="76">
        <v>1991.0626581653717</v>
      </c>
      <c r="S68" s="103">
        <v>0</v>
      </c>
      <c r="T68" s="115">
        <v>0</v>
      </c>
      <c r="U68" s="76">
        <v>0</v>
      </c>
      <c r="V68" s="76">
        <v>0</v>
      </c>
      <c r="W68" s="77">
        <v>0</v>
      </c>
      <c r="X68" s="115">
        <v>0</v>
      </c>
      <c r="Y68" s="103">
        <v>0</v>
      </c>
      <c r="Z68" s="115">
        <v>0</v>
      </c>
      <c r="AA68" s="76"/>
      <c r="AB68" s="115">
        <v>0</v>
      </c>
      <c r="AC68" s="115">
        <v>0</v>
      </c>
      <c r="AD68" s="76">
        <v>0</v>
      </c>
      <c r="AE68" s="115">
        <v>0</v>
      </c>
      <c r="AF68" s="119">
        <v>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598.40363440561384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115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598.40363440561384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115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0</v>
      </c>
      <c r="D71" s="71">
        <v>9018.2228118607709</v>
      </c>
      <c r="E71" s="108">
        <v>0</v>
      </c>
      <c r="F71" s="108">
        <v>598.40363440561384</v>
      </c>
      <c r="G71" s="108">
        <v>0</v>
      </c>
      <c r="H71" s="513">
        <v>0</v>
      </c>
      <c r="I71" s="71">
        <v>563.93652537111063</v>
      </c>
      <c r="J71" s="108">
        <v>0</v>
      </c>
      <c r="K71" s="513">
        <v>0</v>
      </c>
      <c r="L71" s="71">
        <v>153.80087055575746</v>
      </c>
      <c r="M71" s="108">
        <v>0</v>
      </c>
      <c r="N71" s="513">
        <v>0</v>
      </c>
      <c r="O71" s="71">
        <v>3845.0217638939362</v>
      </c>
      <c r="P71" s="108">
        <v>0</v>
      </c>
      <c r="Q71" s="513">
        <v>0</v>
      </c>
      <c r="R71" s="71">
        <v>1538.0087055575743</v>
      </c>
      <c r="S71" s="108">
        <v>0</v>
      </c>
      <c r="T71" s="116">
        <v>0</v>
      </c>
      <c r="U71" s="71">
        <v>0</v>
      </c>
      <c r="V71" s="71">
        <v>0</v>
      </c>
      <c r="W71" s="72">
        <v>0</v>
      </c>
      <c r="X71" s="116">
        <v>0</v>
      </c>
      <c r="Y71" s="108">
        <v>0</v>
      </c>
      <c r="Z71" s="116">
        <v>0</v>
      </c>
      <c r="AA71" s="71"/>
      <c r="AB71" s="116">
        <v>0</v>
      </c>
      <c r="AC71" s="116">
        <v>0</v>
      </c>
      <c r="AD71" s="71">
        <v>0</v>
      </c>
      <c r="AE71" s="117">
        <v>0</v>
      </c>
      <c r="AF71" s="117">
        <v>0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598.40363440561384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80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114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598.40363440561384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115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598.40363440561384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115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598.40363440561384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115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347</v>
      </c>
      <c r="D76" s="455"/>
      <c r="E76" s="506">
        <v>2768150.9733702787</v>
      </c>
      <c r="F76" s="506">
        <v>598.40363440561384</v>
      </c>
      <c r="G76" s="506">
        <v>207646.06113874802</v>
      </c>
      <c r="H76" s="514">
        <v>291</v>
      </c>
      <c r="I76" s="455"/>
      <c r="J76" s="506">
        <v>171170.83200180306</v>
      </c>
      <c r="K76" s="514">
        <v>0</v>
      </c>
      <c r="L76" s="455"/>
      <c r="M76" s="506">
        <v>0</v>
      </c>
      <c r="N76" s="514">
        <v>39</v>
      </c>
      <c r="O76" s="455"/>
      <c r="P76" s="506">
        <v>156978.35343435992</v>
      </c>
      <c r="Q76" s="514">
        <v>3</v>
      </c>
      <c r="R76" s="455"/>
      <c r="S76" s="506">
        <v>4863.3646981523143</v>
      </c>
      <c r="T76" s="515">
        <v>3308810</v>
      </c>
      <c r="U76" s="455">
        <v>-24470</v>
      </c>
      <c r="V76" s="455">
        <v>-49842</v>
      </c>
      <c r="W76" s="516">
        <v>-74312</v>
      </c>
      <c r="X76" s="515">
        <v>3234498</v>
      </c>
      <c r="Y76" s="506">
        <v>-8087</v>
      </c>
      <c r="Z76" s="515">
        <v>3226411</v>
      </c>
      <c r="AA76" s="506">
        <v>946</v>
      </c>
      <c r="AB76" s="515">
        <v>3227357</v>
      </c>
      <c r="AC76" s="455">
        <v>2176642</v>
      </c>
      <c r="AD76" s="455">
        <v>1050715</v>
      </c>
      <c r="AE76" s="515">
        <v>262679</v>
      </c>
      <c r="AF76" s="452">
        <v>3227357</v>
      </c>
    </row>
    <row r="77" spans="1:32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0</v>
      </c>
      <c r="AC78" s="341">
        <v>0</v>
      </c>
      <c r="AD78" s="336">
        <v>0</v>
      </c>
      <c r="AE78" s="119">
        <v>0</v>
      </c>
      <c r="AF78" s="119">
        <v>0</v>
      </c>
    </row>
    <row r="79" spans="1:32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0</v>
      </c>
    </row>
    <row r="80" spans="1:32" ht="16.350000000000001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0</v>
      </c>
    </row>
    <row r="81" spans="1:32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3953</v>
      </c>
      <c r="AC82" s="73">
        <v>2635</v>
      </c>
      <c r="AD82" s="337">
        <v>1318</v>
      </c>
      <c r="AE82" s="117">
        <v>330</v>
      </c>
      <c r="AF82" s="117">
        <v>3953</v>
      </c>
    </row>
    <row r="83" spans="1:32" s="223" customFormat="1" ht="16.350000000000001" customHeight="1" thickBot="1" x14ac:dyDescent="0.25">
      <c r="A83" s="1540" t="s">
        <v>614</v>
      </c>
      <c r="B83" s="1557"/>
      <c r="C83" s="451">
        <v>347</v>
      </c>
      <c r="D83" s="450"/>
      <c r="E83" s="478">
        <v>2768150.9733702787</v>
      </c>
      <c r="F83" s="478"/>
      <c r="G83" s="478">
        <v>207646.06113874802</v>
      </c>
      <c r="H83" s="451">
        <v>291</v>
      </c>
      <c r="I83" s="450"/>
      <c r="J83" s="478">
        <v>171170.83200180306</v>
      </c>
      <c r="K83" s="451">
        <v>0</v>
      </c>
      <c r="L83" s="450"/>
      <c r="M83" s="478">
        <v>0</v>
      </c>
      <c r="N83" s="451">
        <v>39</v>
      </c>
      <c r="O83" s="450"/>
      <c r="P83" s="478">
        <v>156978.35343435992</v>
      </c>
      <c r="Q83" s="451">
        <v>3</v>
      </c>
      <c r="R83" s="450"/>
      <c r="S83" s="478">
        <v>4863.3646981523143</v>
      </c>
      <c r="T83" s="450">
        <v>3308810</v>
      </c>
      <c r="U83" s="450">
        <v>-24470</v>
      </c>
      <c r="V83" s="450">
        <v>-49842</v>
      </c>
      <c r="W83" s="450">
        <v>-74312</v>
      </c>
      <c r="X83" s="450">
        <v>3234498</v>
      </c>
      <c r="Y83" s="450">
        <v>-8087</v>
      </c>
      <c r="Z83" s="450">
        <v>3226411</v>
      </c>
      <c r="AA83" s="478">
        <v>946</v>
      </c>
      <c r="AB83" s="452">
        <v>3231310</v>
      </c>
      <c r="AC83" s="450">
        <v>2179277</v>
      </c>
      <c r="AD83" s="450">
        <v>1052033</v>
      </c>
      <c r="AE83" s="452">
        <v>263009</v>
      </c>
      <c r="AF83" s="452">
        <v>3231310</v>
      </c>
    </row>
    <row r="84" spans="1:32" ht="8.4499999999999993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AA84" s="216"/>
      <c r="AB84" s="216"/>
      <c r="AC84" s="216"/>
      <c r="AD84" s="216"/>
      <c r="AE84" s="216"/>
      <c r="AF84" s="216"/>
    </row>
  </sheetData>
  <mergeCells count="30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3:B83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89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8" sqref="C8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0" width="11.28515625" style="133" customWidth="1"/>
    <col min="11" max="11" width="11.425781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8" t="s">
        <v>631</v>
      </c>
      <c r="B1" s="1569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0.6" customHeight="1" x14ac:dyDescent="0.2">
      <c r="A2" s="1570"/>
      <c r="B2" s="1571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72"/>
      <c r="B3" s="1573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1875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1876</v>
      </c>
      <c r="I5" s="1279" t="s">
        <v>1537</v>
      </c>
      <c r="J5" s="1279" t="s">
        <v>1538</v>
      </c>
      <c r="K5" s="1279" t="s">
        <v>1877</v>
      </c>
      <c r="L5" s="1279" t="s">
        <v>1540</v>
      </c>
      <c r="M5" s="1279" t="s">
        <v>1541</v>
      </c>
      <c r="N5" s="1279" t="s">
        <v>1878</v>
      </c>
      <c r="O5" s="1279" t="s">
        <v>1543</v>
      </c>
      <c r="P5" s="1279" t="s">
        <v>1544</v>
      </c>
      <c r="Q5" s="1279" t="s">
        <v>1879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714.81015756302509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114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714.81015756302509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115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714.81015756302509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115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0</v>
      </c>
      <c r="D10" s="76">
        <v>8368.3266049709582</v>
      </c>
      <c r="E10" s="103">
        <v>0</v>
      </c>
      <c r="F10" s="103">
        <v>714.81015756302509</v>
      </c>
      <c r="G10" s="103">
        <v>0</v>
      </c>
      <c r="H10" s="512">
        <v>0</v>
      </c>
      <c r="I10" s="76">
        <v>678.13933677313605</v>
      </c>
      <c r="J10" s="103">
        <v>0</v>
      </c>
      <c r="K10" s="512">
        <v>0</v>
      </c>
      <c r="L10" s="76">
        <v>184.9470918472189</v>
      </c>
      <c r="M10" s="103">
        <v>0</v>
      </c>
      <c r="N10" s="512">
        <v>0</v>
      </c>
      <c r="O10" s="76">
        <v>4623.6772961804727</v>
      </c>
      <c r="P10" s="103">
        <v>0</v>
      </c>
      <c r="Q10" s="512">
        <v>0</v>
      </c>
      <c r="R10" s="76">
        <v>1849.4709184721889</v>
      </c>
      <c r="S10" s="103">
        <v>0</v>
      </c>
      <c r="T10" s="115">
        <v>0</v>
      </c>
      <c r="U10" s="76">
        <v>0</v>
      </c>
      <c r="V10" s="76">
        <v>0</v>
      </c>
      <c r="W10" s="77">
        <v>0</v>
      </c>
      <c r="X10" s="115">
        <v>0</v>
      </c>
      <c r="Y10" s="103">
        <v>0</v>
      </c>
      <c r="Z10" s="115">
        <v>0</v>
      </c>
      <c r="AA10" s="76"/>
      <c r="AB10" s="115">
        <v>0</v>
      </c>
      <c r="AC10" s="115">
        <v>0</v>
      </c>
      <c r="AD10" s="76">
        <v>0</v>
      </c>
      <c r="AE10" s="115">
        <v>0</v>
      </c>
      <c r="AF10" s="119">
        <v>0</v>
      </c>
    </row>
    <row r="11" spans="1:32" ht="16.350000000000001" customHeight="1" x14ac:dyDescent="0.2">
      <c r="A11" s="69">
        <v>5</v>
      </c>
      <c r="B11" s="70" t="s">
        <v>11</v>
      </c>
      <c r="C11" s="477">
        <v>0</v>
      </c>
      <c r="D11" s="71">
        <v>6161.4776545853365</v>
      </c>
      <c r="E11" s="108">
        <v>0</v>
      </c>
      <c r="F11" s="108">
        <v>714.81015756302509</v>
      </c>
      <c r="G11" s="108">
        <v>0</v>
      </c>
      <c r="H11" s="513">
        <v>0</v>
      </c>
      <c r="I11" s="71">
        <v>704.13258400877407</v>
      </c>
      <c r="J11" s="108">
        <v>0</v>
      </c>
      <c r="K11" s="513">
        <v>0</v>
      </c>
      <c r="L11" s="71">
        <v>192.03615927512018</v>
      </c>
      <c r="M11" s="108">
        <v>0</v>
      </c>
      <c r="N11" s="513">
        <v>0</v>
      </c>
      <c r="O11" s="71">
        <v>4800.9039818780057</v>
      </c>
      <c r="P11" s="108">
        <v>0</v>
      </c>
      <c r="Q11" s="513">
        <v>0</v>
      </c>
      <c r="R11" s="71">
        <v>1920.3615927512021</v>
      </c>
      <c r="S11" s="108">
        <v>0</v>
      </c>
      <c r="T11" s="116">
        <v>0</v>
      </c>
      <c r="U11" s="71">
        <v>0</v>
      </c>
      <c r="V11" s="71">
        <v>0</v>
      </c>
      <c r="W11" s="72">
        <v>0</v>
      </c>
      <c r="X11" s="116">
        <v>0</v>
      </c>
      <c r="Y11" s="108">
        <v>0</v>
      </c>
      <c r="Z11" s="116">
        <v>0</v>
      </c>
      <c r="AA11" s="71"/>
      <c r="AB11" s="116">
        <v>0</v>
      </c>
      <c r="AC11" s="116">
        <v>0</v>
      </c>
      <c r="AD11" s="71">
        <v>0</v>
      </c>
      <c r="AE11" s="117">
        <v>0</v>
      </c>
      <c r="AF11" s="117">
        <v>0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714.81015756302509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80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114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714.81015756302509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0</v>
      </c>
      <c r="W13" s="77">
        <v>0</v>
      </c>
      <c r="X13" s="115">
        <v>0</v>
      </c>
      <c r="Y13" s="103">
        <v>0</v>
      </c>
      <c r="Z13" s="115">
        <v>0</v>
      </c>
      <c r="AA13" s="76"/>
      <c r="AB13" s="115">
        <v>0</v>
      </c>
      <c r="AC13" s="115">
        <v>0</v>
      </c>
      <c r="AD13" s="76">
        <v>0</v>
      </c>
      <c r="AE13" s="115">
        <v>0</v>
      </c>
      <c r="AF13" s="119">
        <v>0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714.81015756302509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115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714.81015756302509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0</v>
      </c>
      <c r="W15" s="77">
        <v>0</v>
      </c>
      <c r="X15" s="115">
        <v>0</v>
      </c>
      <c r="Y15" s="103">
        <v>0</v>
      </c>
      <c r="Z15" s="115">
        <v>0</v>
      </c>
      <c r="AA15" s="76"/>
      <c r="AB15" s="115">
        <v>0</v>
      </c>
      <c r="AC15" s="115">
        <v>0</v>
      </c>
      <c r="AD15" s="76">
        <v>0</v>
      </c>
      <c r="AE15" s="115">
        <v>0</v>
      </c>
      <c r="AF15" s="119">
        <v>0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714.81015756302509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1">
        <v>0</v>
      </c>
      <c r="V16" s="71">
        <v>0</v>
      </c>
      <c r="W16" s="72">
        <v>0</v>
      </c>
      <c r="X16" s="116">
        <v>0</v>
      </c>
      <c r="Y16" s="108">
        <v>0</v>
      </c>
      <c r="Z16" s="116">
        <v>0</v>
      </c>
      <c r="AA16" s="71"/>
      <c r="AB16" s="116">
        <v>0</v>
      </c>
      <c r="AC16" s="116">
        <v>0</v>
      </c>
      <c r="AD16" s="71">
        <v>0</v>
      </c>
      <c r="AE16" s="117">
        <v>0</v>
      </c>
      <c r="AF16" s="117">
        <v>0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714.81015756302509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80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114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714.81015756302509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115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714.81015756302509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115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714.81015756302509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0</v>
      </c>
      <c r="V20" s="76">
        <v>0</v>
      </c>
      <c r="W20" s="77">
        <v>0</v>
      </c>
      <c r="X20" s="115">
        <v>0</v>
      </c>
      <c r="Y20" s="103">
        <v>0</v>
      </c>
      <c r="Z20" s="115">
        <v>0</v>
      </c>
      <c r="AA20" s="76"/>
      <c r="AB20" s="115">
        <v>0</v>
      </c>
      <c r="AC20" s="115">
        <v>0</v>
      </c>
      <c r="AD20" s="76">
        <v>0</v>
      </c>
      <c r="AE20" s="115">
        <v>0</v>
      </c>
      <c r="AF20" s="119">
        <v>0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714.81015756302509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1">
        <v>0</v>
      </c>
      <c r="V21" s="71">
        <v>0</v>
      </c>
      <c r="W21" s="72">
        <v>0</v>
      </c>
      <c r="X21" s="116">
        <v>0</v>
      </c>
      <c r="Y21" s="108">
        <v>0</v>
      </c>
      <c r="Z21" s="116">
        <v>0</v>
      </c>
      <c r="AA21" s="71"/>
      <c r="AB21" s="116">
        <v>0</v>
      </c>
      <c r="AC21" s="116">
        <v>0</v>
      </c>
      <c r="AD21" s="71">
        <v>0</v>
      </c>
      <c r="AE21" s="117">
        <v>0</v>
      </c>
      <c r="AF21" s="117">
        <v>0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714.81015756302509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80">
        <v>0</v>
      </c>
      <c r="V22" s="80">
        <v>0</v>
      </c>
      <c r="W22" s="81">
        <v>0</v>
      </c>
      <c r="X22" s="114">
        <v>0</v>
      </c>
      <c r="Y22" s="95">
        <v>0</v>
      </c>
      <c r="Z22" s="114">
        <v>0</v>
      </c>
      <c r="AA22" s="80"/>
      <c r="AB22" s="114">
        <v>0</v>
      </c>
      <c r="AC22" s="114">
        <v>0</v>
      </c>
      <c r="AD22" s="80">
        <v>0</v>
      </c>
      <c r="AE22" s="114">
        <v>0</v>
      </c>
      <c r="AF22" s="118">
        <v>0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714.81015756302509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115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0</v>
      </c>
      <c r="D24" s="76">
        <v>6964.6507925970482</v>
      </c>
      <c r="E24" s="103">
        <v>0</v>
      </c>
      <c r="F24" s="103">
        <v>714.81015756302509</v>
      </c>
      <c r="G24" s="103">
        <v>0</v>
      </c>
      <c r="H24" s="512">
        <v>0</v>
      </c>
      <c r="I24" s="76">
        <v>679.75056392958356</v>
      </c>
      <c r="J24" s="103">
        <v>0</v>
      </c>
      <c r="K24" s="512">
        <v>0</v>
      </c>
      <c r="L24" s="76">
        <v>185.38651743534101</v>
      </c>
      <c r="M24" s="103">
        <v>0</v>
      </c>
      <c r="N24" s="512">
        <v>0</v>
      </c>
      <c r="O24" s="76">
        <v>4634.6629358835253</v>
      </c>
      <c r="P24" s="103">
        <v>0</v>
      </c>
      <c r="Q24" s="512">
        <v>0</v>
      </c>
      <c r="R24" s="76">
        <v>1853.8651743534099</v>
      </c>
      <c r="S24" s="103">
        <v>0</v>
      </c>
      <c r="T24" s="115">
        <v>0</v>
      </c>
      <c r="U24" s="76">
        <v>0</v>
      </c>
      <c r="V24" s="76">
        <v>0</v>
      </c>
      <c r="W24" s="77">
        <v>0</v>
      </c>
      <c r="X24" s="115">
        <v>0</v>
      </c>
      <c r="Y24" s="103">
        <v>0</v>
      </c>
      <c r="Z24" s="115">
        <v>0</v>
      </c>
      <c r="AA24" s="76"/>
      <c r="AB24" s="115">
        <v>0</v>
      </c>
      <c r="AC24" s="115">
        <v>0</v>
      </c>
      <c r="AD24" s="76">
        <v>0</v>
      </c>
      <c r="AE24" s="115">
        <v>0</v>
      </c>
      <c r="AF24" s="119">
        <v>0</v>
      </c>
    </row>
    <row r="25" spans="1:32" ht="16.350000000000001" customHeight="1" x14ac:dyDescent="0.2">
      <c r="A25" s="74">
        <v>19</v>
      </c>
      <c r="B25" s="75" t="s">
        <v>25</v>
      </c>
      <c r="C25" s="476">
        <v>0</v>
      </c>
      <c r="D25" s="76">
        <v>6867.4055730398213</v>
      </c>
      <c r="E25" s="103">
        <v>0</v>
      </c>
      <c r="F25" s="103">
        <v>714.81015756302509</v>
      </c>
      <c r="G25" s="103">
        <v>0</v>
      </c>
      <c r="H25" s="512">
        <v>0</v>
      </c>
      <c r="I25" s="76">
        <v>605.33669792137073</v>
      </c>
      <c r="J25" s="103">
        <v>0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0</v>
      </c>
      <c r="U25" s="76">
        <v>0</v>
      </c>
      <c r="V25" s="76">
        <v>0</v>
      </c>
      <c r="W25" s="77">
        <v>0</v>
      </c>
      <c r="X25" s="115">
        <v>0</v>
      </c>
      <c r="Y25" s="103">
        <v>0</v>
      </c>
      <c r="Z25" s="115">
        <v>0</v>
      </c>
      <c r="AA25" s="76"/>
      <c r="AB25" s="115">
        <v>0</v>
      </c>
      <c r="AC25" s="115">
        <v>0</v>
      </c>
      <c r="AD25" s="76">
        <v>0</v>
      </c>
      <c r="AE25" s="115">
        <v>0</v>
      </c>
      <c r="AF25" s="119">
        <v>0</v>
      </c>
    </row>
    <row r="26" spans="1:32" ht="16.350000000000001" customHeight="1" x14ac:dyDescent="0.2">
      <c r="A26" s="69">
        <v>20</v>
      </c>
      <c r="B26" s="70" t="s">
        <v>26</v>
      </c>
      <c r="C26" s="477">
        <v>0</v>
      </c>
      <c r="D26" s="71">
        <v>6676.1330283912885</v>
      </c>
      <c r="E26" s="108">
        <v>0</v>
      </c>
      <c r="F26" s="108">
        <v>714.81015756302509</v>
      </c>
      <c r="G26" s="108">
        <v>0</v>
      </c>
      <c r="H26" s="513">
        <v>0</v>
      </c>
      <c r="I26" s="71">
        <v>693.90926624608369</v>
      </c>
      <c r="J26" s="108">
        <v>0</v>
      </c>
      <c r="K26" s="513">
        <v>0</v>
      </c>
      <c r="L26" s="71">
        <v>189.24798170347736</v>
      </c>
      <c r="M26" s="108">
        <v>0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0</v>
      </c>
      <c r="U26" s="71">
        <v>0</v>
      </c>
      <c r="V26" s="71">
        <v>0</v>
      </c>
      <c r="W26" s="72">
        <v>0</v>
      </c>
      <c r="X26" s="116">
        <v>0</v>
      </c>
      <c r="Y26" s="108">
        <v>0</v>
      </c>
      <c r="Z26" s="116">
        <v>0</v>
      </c>
      <c r="AA26" s="71"/>
      <c r="AB26" s="116">
        <v>0</v>
      </c>
      <c r="AC26" s="116">
        <v>0</v>
      </c>
      <c r="AD26" s="71">
        <v>0</v>
      </c>
      <c r="AE26" s="117">
        <v>0</v>
      </c>
      <c r="AF26" s="117">
        <v>0</v>
      </c>
    </row>
    <row r="27" spans="1:32" ht="16.350000000000001" customHeight="1" x14ac:dyDescent="0.2">
      <c r="A27" s="78">
        <v>21</v>
      </c>
      <c r="B27" s="79" t="s">
        <v>27</v>
      </c>
      <c r="C27" s="475">
        <v>0</v>
      </c>
      <c r="D27" s="80">
        <v>6911.8957135694618</v>
      </c>
      <c r="E27" s="95">
        <v>0</v>
      </c>
      <c r="F27" s="95">
        <v>714.81015756302509</v>
      </c>
      <c r="G27" s="95">
        <v>0</v>
      </c>
      <c r="H27" s="511">
        <v>0</v>
      </c>
      <c r="I27" s="80">
        <v>715.00455698528151</v>
      </c>
      <c r="J27" s="95">
        <v>0</v>
      </c>
      <c r="K27" s="511">
        <v>0</v>
      </c>
      <c r="L27" s="80">
        <v>195.00124281416768</v>
      </c>
      <c r="M27" s="95">
        <v>0</v>
      </c>
      <c r="N27" s="511">
        <v>0</v>
      </c>
      <c r="O27" s="80">
        <v>4875.0310703541918</v>
      </c>
      <c r="P27" s="95">
        <v>0</v>
      </c>
      <c r="Q27" s="511">
        <v>0</v>
      </c>
      <c r="R27" s="80">
        <v>1950.0124281416765</v>
      </c>
      <c r="S27" s="95">
        <v>0</v>
      </c>
      <c r="T27" s="114">
        <v>0</v>
      </c>
      <c r="U27" s="80">
        <v>0</v>
      </c>
      <c r="V27" s="80">
        <v>0</v>
      </c>
      <c r="W27" s="81">
        <v>0</v>
      </c>
      <c r="X27" s="114">
        <v>0</v>
      </c>
      <c r="Y27" s="95">
        <v>0</v>
      </c>
      <c r="Z27" s="114">
        <v>0</v>
      </c>
      <c r="AA27" s="80"/>
      <c r="AB27" s="114">
        <v>0</v>
      </c>
      <c r="AC27" s="114">
        <v>0</v>
      </c>
      <c r="AD27" s="80">
        <v>0</v>
      </c>
      <c r="AE27" s="114">
        <v>0</v>
      </c>
      <c r="AF27" s="118">
        <v>0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714.81015756302509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115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0</v>
      </c>
      <c r="D29" s="76">
        <v>7374.8922953709352</v>
      </c>
      <c r="E29" s="103">
        <v>0</v>
      </c>
      <c r="F29" s="103">
        <v>714.81015756302509</v>
      </c>
      <c r="G29" s="103">
        <v>0</v>
      </c>
      <c r="H29" s="512">
        <v>0</v>
      </c>
      <c r="I29" s="76">
        <v>629.6438092156319</v>
      </c>
      <c r="J29" s="103">
        <v>0</v>
      </c>
      <c r="K29" s="512">
        <v>0</v>
      </c>
      <c r="L29" s="76">
        <v>171.72103887699049</v>
      </c>
      <c r="M29" s="103">
        <v>0</v>
      </c>
      <c r="N29" s="512">
        <v>0</v>
      </c>
      <c r="O29" s="76">
        <v>4293.0259719247633</v>
      </c>
      <c r="P29" s="103">
        <v>0</v>
      </c>
      <c r="Q29" s="512">
        <v>0</v>
      </c>
      <c r="R29" s="76">
        <v>1717.210388769905</v>
      </c>
      <c r="S29" s="103">
        <v>0</v>
      </c>
      <c r="T29" s="115">
        <v>0</v>
      </c>
      <c r="U29" s="76">
        <v>0</v>
      </c>
      <c r="V29" s="76">
        <v>0</v>
      </c>
      <c r="W29" s="77">
        <v>0</v>
      </c>
      <c r="X29" s="115">
        <v>0</v>
      </c>
      <c r="Y29" s="103">
        <v>0</v>
      </c>
      <c r="Z29" s="115">
        <v>0</v>
      </c>
      <c r="AA29" s="76"/>
      <c r="AB29" s="115">
        <v>0</v>
      </c>
      <c r="AC29" s="115">
        <v>0</v>
      </c>
      <c r="AD29" s="76">
        <v>0</v>
      </c>
      <c r="AE29" s="115">
        <v>0</v>
      </c>
      <c r="AF29" s="119">
        <v>0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714.81015756302509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115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714.81015756302509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1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116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345</v>
      </c>
      <c r="D32" s="80">
        <v>8105.0160988028038</v>
      </c>
      <c r="E32" s="95">
        <v>2796230.5540869674</v>
      </c>
      <c r="F32" s="95">
        <v>714.81015756302509</v>
      </c>
      <c r="G32" s="95">
        <v>246609.50435924364</v>
      </c>
      <c r="H32" s="511">
        <v>220</v>
      </c>
      <c r="I32" s="80">
        <v>465.11914076262406</v>
      </c>
      <c r="J32" s="95">
        <v>102326.2109677773</v>
      </c>
      <c r="K32" s="511">
        <v>0</v>
      </c>
      <c r="L32" s="80">
        <v>126.85067475344293</v>
      </c>
      <c r="M32" s="95">
        <v>0</v>
      </c>
      <c r="N32" s="511">
        <v>19</v>
      </c>
      <c r="O32" s="80">
        <v>3171.2668688360727</v>
      </c>
      <c r="P32" s="95">
        <v>60254.070507885379</v>
      </c>
      <c r="Q32" s="511">
        <v>0</v>
      </c>
      <c r="R32" s="80">
        <v>1268.5067475344292</v>
      </c>
      <c r="S32" s="95">
        <v>0</v>
      </c>
      <c r="T32" s="114">
        <v>3205420</v>
      </c>
      <c r="U32" s="80">
        <v>2669675</v>
      </c>
      <c r="V32" s="80">
        <v>-19738</v>
      </c>
      <c r="W32" s="81">
        <v>2649937</v>
      </c>
      <c r="X32" s="114">
        <v>5855357</v>
      </c>
      <c r="Y32" s="95">
        <v>-14638</v>
      </c>
      <c r="Z32" s="114">
        <v>5840719</v>
      </c>
      <c r="AA32" s="80"/>
      <c r="AB32" s="114">
        <v>5840719</v>
      </c>
      <c r="AC32" s="114">
        <v>2936607</v>
      </c>
      <c r="AD32" s="80">
        <v>2904112</v>
      </c>
      <c r="AE32" s="114">
        <v>726028</v>
      </c>
      <c r="AF32" s="118">
        <v>5840719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714.81015756302509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115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0</v>
      </c>
      <c r="D34" s="76">
        <v>8536.9513881018211</v>
      </c>
      <c r="E34" s="103">
        <v>0</v>
      </c>
      <c r="F34" s="103">
        <v>714.81015756302509</v>
      </c>
      <c r="G34" s="103">
        <v>0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0</v>
      </c>
      <c r="U34" s="76">
        <v>0</v>
      </c>
      <c r="V34" s="76">
        <v>0</v>
      </c>
      <c r="W34" s="77">
        <v>0</v>
      </c>
      <c r="X34" s="115">
        <v>0</v>
      </c>
      <c r="Y34" s="103">
        <v>0</v>
      </c>
      <c r="Z34" s="115">
        <v>0</v>
      </c>
      <c r="AA34" s="76"/>
      <c r="AB34" s="115">
        <v>0</v>
      </c>
      <c r="AC34" s="115">
        <v>0</v>
      </c>
      <c r="AD34" s="76">
        <v>0</v>
      </c>
      <c r="AE34" s="115">
        <v>0</v>
      </c>
      <c r="AF34" s="119">
        <v>0</v>
      </c>
    </row>
    <row r="35" spans="1:32" ht="16.350000000000001" customHeight="1" x14ac:dyDescent="0.2">
      <c r="A35" s="74">
        <v>29</v>
      </c>
      <c r="B35" s="75" t="s">
        <v>35</v>
      </c>
      <c r="C35" s="476">
        <v>0</v>
      </c>
      <c r="D35" s="76">
        <v>8249.7655932773141</v>
      </c>
      <c r="E35" s="103">
        <v>0</v>
      </c>
      <c r="F35" s="103">
        <v>714.81015756302509</v>
      </c>
      <c r="G35" s="103">
        <v>0</v>
      </c>
      <c r="H35" s="512">
        <v>0</v>
      </c>
      <c r="I35" s="76">
        <v>537.21593444789767</v>
      </c>
      <c r="J35" s="103">
        <v>0</v>
      </c>
      <c r="K35" s="512">
        <v>0</v>
      </c>
      <c r="L35" s="76">
        <v>146.51343666760843</v>
      </c>
      <c r="M35" s="103">
        <v>0</v>
      </c>
      <c r="N35" s="512">
        <v>0</v>
      </c>
      <c r="O35" s="76">
        <v>3662.8359166902114</v>
      </c>
      <c r="P35" s="103">
        <v>0</v>
      </c>
      <c r="Q35" s="512">
        <v>0</v>
      </c>
      <c r="R35" s="76">
        <v>1465.1343666760843</v>
      </c>
      <c r="S35" s="103">
        <v>0</v>
      </c>
      <c r="T35" s="115">
        <v>0</v>
      </c>
      <c r="U35" s="76">
        <v>0</v>
      </c>
      <c r="V35" s="76">
        <v>0</v>
      </c>
      <c r="W35" s="77">
        <v>0</v>
      </c>
      <c r="X35" s="115">
        <v>0</v>
      </c>
      <c r="Y35" s="103">
        <v>0</v>
      </c>
      <c r="Z35" s="115">
        <v>0</v>
      </c>
      <c r="AA35" s="76"/>
      <c r="AB35" s="115">
        <v>0</v>
      </c>
      <c r="AC35" s="115">
        <v>0</v>
      </c>
      <c r="AD35" s="76">
        <v>0</v>
      </c>
      <c r="AE35" s="115">
        <v>0</v>
      </c>
      <c r="AF35" s="119">
        <v>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714.81015756302509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1">
        <v>0</v>
      </c>
      <c r="V36" s="71">
        <v>0</v>
      </c>
      <c r="W36" s="72">
        <v>0</v>
      </c>
      <c r="X36" s="116">
        <v>0</v>
      </c>
      <c r="Y36" s="108">
        <v>0</v>
      </c>
      <c r="Z36" s="116">
        <v>0</v>
      </c>
      <c r="AA36" s="71"/>
      <c r="AB36" s="116">
        <v>0</v>
      </c>
      <c r="AC36" s="116">
        <v>0</v>
      </c>
      <c r="AD36" s="71">
        <v>0</v>
      </c>
      <c r="AE36" s="117">
        <v>0</v>
      </c>
      <c r="AF36" s="117">
        <v>0</v>
      </c>
    </row>
    <row r="37" spans="1:32" ht="16.350000000000001" customHeight="1" x14ac:dyDescent="0.2">
      <c r="A37" s="78">
        <v>31</v>
      </c>
      <c r="B37" s="79" t="s">
        <v>37</v>
      </c>
      <c r="C37" s="475">
        <v>0</v>
      </c>
      <c r="D37" s="80">
        <v>9194.183742616111</v>
      </c>
      <c r="E37" s="95">
        <v>0</v>
      </c>
      <c r="F37" s="95">
        <v>714.81015756302509</v>
      </c>
      <c r="G37" s="95">
        <v>0</v>
      </c>
      <c r="H37" s="511">
        <v>0</v>
      </c>
      <c r="I37" s="80">
        <v>512.00790593737077</v>
      </c>
      <c r="J37" s="95">
        <v>0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0</v>
      </c>
      <c r="U37" s="80">
        <v>0</v>
      </c>
      <c r="V37" s="80">
        <v>0</v>
      </c>
      <c r="W37" s="81">
        <v>0</v>
      </c>
      <c r="X37" s="114">
        <v>0</v>
      </c>
      <c r="Y37" s="95">
        <v>0</v>
      </c>
      <c r="Z37" s="114">
        <v>0</v>
      </c>
      <c r="AA37" s="80"/>
      <c r="AB37" s="114">
        <v>0</v>
      </c>
      <c r="AC37" s="114">
        <v>0</v>
      </c>
      <c r="AD37" s="80">
        <v>0</v>
      </c>
      <c r="AE37" s="114">
        <v>0</v>
      </c>
      <c r="AF37" s="118">
        <v>0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714.81015756302509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115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0</v>
      </c>
      <c r="D39" s="76">
        <v>7660.2319804611543</v>
      </c>
      <c r="E39" s="103">
        <v>0</v>
      </c>
      <c r="F39" s="103">
        <v>714.81015756302509</v>
      </c>
      <c r="G39" s="103">
        <v>0</v>
      </c>
      <c r="H39" s="512">
        <v>0</v>
      </c>
      <c r="I39" s="76">
        <v>622.67855264538491</v>
      </c>
      <c r="J39" s="103">
        <v>0</v>
      </c>
      <c r="K39" s="512">
        <v>0</v>
      </c>
      <c r="L39" s="76">
        <v>169.82142344874134</v>
      </c>
      <c r="M39" s="103">
        <v>0</v>
      </c>
      <c r="N39" s="512">
        <v>0</v>
      </c>
      <c r="O39" s="76">
        <v>4245.5355862185334</v>
      </c>
      <c r="P39" s="103">
        <v>0</v>
      </c>
      <c r="Q39" s="512">
        <v>0</v>
      </c>
      <c r="R39" s="76">
        <v>1698.2142344874135</v>
      </c>
      <c r="S39" s="103">
        <v>0</v>
      </c>
      <c r="T39" s="115">
        <v>0</v>
      </c>
      <c r="U39" s="76">
        <v>0</v>
      </c>
      <c r="V39" s="76">
        <v>0</v>
      </c>
      <c r="W39" s="77">
        <v>0</v>
      </c>
      <c r="X39" s="115">
        <v>0</v>
      </c>
      <c r="Y39" s="103">
        <v>0</v>
      </c>
      <c r="Z39" s="115">
        <v>0</v>
      </c>
      <c r="AA39" s="76"/>
      <c r="AB39" s="115">
        <v>0</v>
      </c>
      <c r="AC39" s="115">
        <v>0</v>
      </c>
      <c r="AD39" s="76">
        <v>0</v>
      </c>
      <c r="AE39" s="115">
        <v>0</v>
      </c>
      <c r="AF39" s="119">
        <v>0</v>
      </c>
    </row>
    <row r="40" spans="1:32" ht="16.350000000000001" customHeight="1" x14ac:dyDescent="0.2">
      <c r="A40" s="74">
        <v>34</v>
      </c>
      <c r="B40" s="75" t="s">
        <v>40</v>
      </c>
      <c r="C40" s="476">
        <v>0</v>
      </c>
      <c r="D40" s="76">
        <v>7684.1425039312107</v>
      </c>
      <c r="E40" s="103">
        <v>0</v>
      </c>
      <c r="F40" s="103">
        <v>714.81015756302509</v>
      </c>
      <c r="G40" s="103">
        <v>0</v>
      </c>
      <c r="H40" s="512">
        <v>0</v>
      </c>
      <c r="I40" s="76">
        <v>699.87887150534686</v>
      </c>
      <c r="J40" s="103">
        <v>0</v>
      </c>
      <c r="K40" s="512">
        <v>0</v>
      </c>
      <c r="L40" s="76">
        <v>190.87605586509457</v>
      </c>
      <c r="M40" s="103">
        <v>0</v>
      </c>
      <c r="N40" s="512">
        <v>0</v>
      </c>
      <c r="O40" s="76">
        <v>4771.9013966273642</v>
      </c>
      <c r="P40" s="103">
        <v>0</v>
      </c>
      <c r="Q40" s="512">
        <v>0</v>
      </c>
      <c r="R40" s="76">
        <v>1908.7605586509458</v>
      </c>
      <c r="S40" s="103">
        <v>0</v>
      </c>
      <c r="T40" s="115">
        <v>0</v>
      </c>
      <c r="U40" s="76">
        <v>0</v>
      </c>
      <c r="V40" s="76">
        <v>0</v>
      </c>
      <c r="W40" s="77">
        <v>0</v>
      </c>
      <c r="X40" s="115">
        <v>0</v>
      </c>
      <c r="Y40" s="103">
        <v>0</v>
      </c>
      <c r="Z40" s="115">
        <v>0</v>
      </c>
      <c r="AA40" s="76"/>
      <c r="AB40" s="115">
        <v>0</v>
      </c>
      <c r="AC40" s="115">
        <v>0</v>
      </c>
      <c r="AD40" s="76">
        <v>0</v>
      </c>
      <c r="AE40" s="115">
        <v>0</v>
      </c>
      <c r="AF40" s="119">
        <v>0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714.81015756302509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1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/>
      <c r="AB41" s="116">
        <v>0</v>
      </c>
      <c r="AC41" s="116">
        <v>0</v>
      </c>
      <c r="AD41" s="71">
        <v>0</v>
      </c>
      <c r="AE41" s="117">
        <v>0</v>
      </c>
      <c r="AF41" s="117">
        <v>0</v>
      </c>
    </row>
    <row r="42" spans="1:32" ht="16.350000000000001" customHeight="1" x14ac:dyDescent="0.2">
      <c r="A42" s="78">
        <v>36</v>
      </c>
      <c r="B42" s="79" t="s">
        <v>616</v>
      </c>
      <c r="C42" s="475">
        <v>629</v>
      </c>
      <c r="D42" s="80">
        <v>8787.1410595096095</v>
      </c>
      <c r="E42" s="630">
        <v>5148253.7264315449</v>
      </c>
      <c r="F42" s="95">
        <v>714.81015756302509</v>
      </c>
      <c r="G42" s="95">
        <v>449615.58910714276</v>
      </c>
      <c r="H42" s="511">
        <v>374</v>
      </c>
      <c r="I42" s="80">
        <v>460.95853066984711</v>
      </c>
      <c r="J42" s="95">
        <v>172398.49047052281</v>
      </c>
      <c r="K42" s="511">
        <v>0</v>
      </c>
      <c r="L42" s="80">
        <v>125.71596290995829</v>
      </c>
      <c r="M42" s="95">
        <v>0</v>
      </c>
      <c r="N42" s="511">
        <v>24</v>
      </c>
      <c r="O42" s="80">
        <v>3142.8990727489572</v>
      </c>
      <c r="P42" s="95">
        <v>75429.577745974966</v>
      </c>
      <c r="Q42" s="511">
        <v>0</v>
      </c>
      <c r="R42" s="80">
        <v>1257.1596290995828</v>
      </c>
      <c r="S42" s="95">
        <v>0</v>
      </c>
      <c r="T42" s="114">
        <v>5845697</v>
      </c>
      <c r="U42" s="80">
        <v>167721</v>
      </c>
      <c r="V42" s="80">
        <v>19842</v>
      </c>
      <c r="W42" s="81">
        <v>187563</v>
      </c>
      <c r="X42" s="114">
        <v>6033260</v>
      </c>
      <c r="Y42" s="95">
        <v>-15083</v>
      </c>
      <c r="Z42" s="114">
        <v>6018177</v>
      </c>
      <c r="AA42" s="80"/>
      <c r="AB42" s="114">
        <v>6018177</v>
      </c>
      <c r="AC42" s="114">
        <v>4056976</v>
      </c>
      <c r="AD42" s="80">
        <v>1961201</v>
      </c>
      <c r="AE42" s="114">
        <v>490300</v>
      </c>
      <c r="AF42" s="118">
        <v>6018177</v>
      </c>
    </row>
    <row r="43" spans="1:32" ht="16.350000000000001" customHeight="1" x14ac:dyDescent="0.2">
      <c r="A43" s="74">
        <v>37</v>
      </c>
      <c r="B43" s="75" t="s">
        <v>43</v>
      </c>
      <c r="C43" s="476">
        <v>0</v>
      </c>
      <c r="D43" s="76">
        <v>8284.0362475109214</v>
      </c>
      <c r="E43" s="103">
        <v>0</v>
      </c>
      <c r="F43" s="103">
        <v>714.81015756302509</v>
      </c>
      <c r="G43" s="103">
        <v>0</v>
      </c>
      <c r="H43" s="512">
        <v>0</v>
      </c>
      <c r="I43" s="76">
        <v>680.49546870767756</v>
      </c>
      <c r="J43" s="103">
        <v>0</v>
      </c>
      <c r="K43" s="512">
        <v>0</v>
      </c>
      <c r="L43" s="76">
        <v>185.58967328391205</v>
      </c>
      <c r="M43" s="103">
        <v>0</v>
      </c>
      <c r="N43" s="512">
        <v>0</v>
      </c>
      <c r="O43" s="76">
        <v>4639.7418320978013</v>
      </c>
      <c r="P43" s="103">
        <v>0</v>
      </c>
      <c r="Q43" s="512">
        <v>0</v>
      </c>
      <c r="R43" s="76">
        <v>1855.8967328391207</v>
      </c>
      <c r="S43" s="103">
        <v>0</v>
      </c>
      <c r="T43" s="115">
        <v>0</v>
      </c>
      <c r="U43" s="76">
        <v>0</v>
      </c>
      <c r="V43" s="76">
        <v>6925</v>
      </c>
      <c r="W43" s="77">
        <v>6925</v>
      </c>
      <c r="X43" s="115">
        <v>6925</v>
      </c>
      <c r="Y43" s="103">
        <v>-17</v>
      </c>
      <c r="Z43" s="115">
        <v>6908</v>
      </c>
      <c r="AA43" s="76"/>
      <c r="AB43" s="115">
        <v>6908</v>
      </c>
      <c r="AC43" s="115">
        <v>0</v>
      </c>
      <c r="AD43" s="76">
        <v>6908</v>
      </c>
      <c r="AE43" s="115">
        <v>1727</v>
      </c>
      <c r="AF43" s="119">
        <v>6908</v>
      </c>
    </row>
    <row r="44" spans="1:32" ht="16.350000000000001" customHeight="1" x14ac:dyDescent="0.2">
      <c r="A44" s="74">
        <v>38</v>
      </c>
      <c r="B44" s="75" t="s">
        <v>44</v>
      </c>
      <c r="C44" s="476">
        <v>8</v>
      </c>
      <c r="D44" s="76">
        <v>12409.572324024064</v>
      </c>
      <c r="E44" s="103">
        <v>99276.578592192513</v>
      </c>
      <c r="F44" s="103">
        <v>714.81015756302509</v>
      </c>
      <c r="G44" s="103">
        <v>5718.4812605042007</v>
      </c>
      <c r="H44" s="512">
        <v>6</v>
      </c>
      <c r="I44" s="76">
        <v>217.85500172854296</v>
      </c>
      <c r="J44" s="103">
        <v>1307.1300103712579</v>
      </c>
      <c r="K44" s="512">
        <v>0</v>
      </c>
      <c r="L44" s="76">
        <v>59.415000471420811</v>
      </c>
      <c r="M44" s="103">
        <v>0</v>
      </c>
      <c r="N44" s="512">
        <v>1</v>
      </c>
      <c r="O44" s="76">
        <v>1485.3750117855204</v>
      </c>
      <c r="P44" s="103">
        <v>1485.3750117855204</v>
      </c>
      <c r="Q44" s="512">
        <v>0</v>
      </c>
      <c r="R44" s="76">
        <v>594.15000471420819</v>
      </c>
      <c r="S44" s="103">
        <v>0</v>
      </c>
      <c r="T44" s="115">
        <v>107788</v>
      </c>
      <c r="U44" s="76">
        <v>13368</v>
      </c>
      <c r="V44" s="76">
        <v>109</v>
      </c>
      <c r="W44" s="77">
        <v>13477</v>
      </c>
      <c r="X44" s="115">
        <v>121265</v>
      </c>
      <c r="Y44" s="103">
        <v>-303</v>
      </c>
      <c r="Z44" s="115">
        <v>120962</v>
      </c>
      <c r="AA44" s="76"/>
      <c r="AB44" s="115">
        <v>120962</v>
      </c>
      <c r="AC44" s="115">
        <v>72976</v>
      </c>
      <c r="AD44" s="76">
        <v>47986</v>
      </c>
      <c r="AE44" s="115">
        <v>11997</v>
      </c>
      <c r="AF44" s="119">
        <v>120962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714.81015756302509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115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0</v>
      </c>
      <c r="D46" s="71">
        <v>8148.7093962063973</v>
      </c>
      <c r="E46" s="108">
        <v>0</v>
      </c>
      <c r="F46" s="108">
        <v>714.81015756302509</v>
      </c>
      <c r="G46" s="108">
        <v>0</v>
      </c>
      <c r="H46" s="513">
        <v>0</v>
      </c>
      <c r="I46" s="71">
        <v>644.12356470411692</v>
      </c>
      <c r="J46" s="108">
        <v>0</v>
      </c>
      <c r="K46" s="513">
        <v>0</v>
      </c>
      <c r="L46" s="71">
        <v>175.67006310112279</v>
      </c>
      <c r="M46" s="108">
        <v>0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0</v>
      </c>
      <c r="U46" s="71">
        <v>0</v>
      </c>
      <c r="V46" s="71">
        <v>0</v>
      </c>
      <c r="W46" s="72">
        <v>0</v>
      </c>
      <c r="X46" s="116">
        <v>0</v>
      </c>
      <c r="Y46" s="108">
        <v>0</v>
      </c>
      <c r="Z46" s="116">
        <v>0</v>
      </c>
      <c r="AA46" s="71"/>
      <c r="AB46" s="116">
        <v>0</v>
      </c>
      <c r="AC46" s="116">
        <v>0</v>
      </c>
      <c r="AD46" s="71">
        <v>0</v>
      </c>
      <c r="AE46" s="117">
        <v>0</v>
      </c>
      <c r="AF46" s="117">
        <v>0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714.81015756302509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80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114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0</v>
      </c>
      <c r="D48" s="76">
        <v>8075.5755319800646</v>
      </c>
      <c r="E48" s="103">
        <v>0</v>
      </c>
      <c r="F48" s="103">
        <v>714.81015756302509</v>
      </c>
      <c r="G48" s="103">
        <v>0</v>
      </c>
      <c r="H48" s="512">
        <v>0</v>
      </c>
      <c r="I48" s="76">
        <v>589.53408911683243</v>
      </c>
      <c r="J48" s="103">
        <v>0</v>
      </c>
      <c r="K48" s="512">
        <v>0</v>
      </c>
      <c r="L48" s="76">
        <v>160.78202430459066</v>
      </c>
      <c r="M48" s="103">
        <v>0</v>
      </c>
      <c r="N48" s="512">
        <v>0</v>
      </c>
      <c r="O48" s="76">
        <v>4019.5506076147672</v>
      </c>
      <c r="P48" s="103">
        <v>0</v>
      </c>
      <c r="Q48" s="512">
        <v>0</v>
      </c>
      <c r="R48" s="76">
        <v>1607.8202430459064</v>
      </c>
      <c r="S48" s="103">
        <v>0</v>
      </c>
      <c r="T48" s="115">
        <v>0</v>
      </c>
      <c r="U48" s="76">
        <v>0</v>
      </c>
      <c r="V48" s="76">
        <v>0</v>
      </c>
      <c r="W48" s="77">
        <v>0</v>
      </c>
      <c r="X48" s="115">
        <v>0</v>
      </c>
      <c r="Y48" s="103">
        <v>0</v>
      </c>
      <c r="Z48" s="115">
        <v>0</v>
      </c>
      <c r="AA48" s="76"/>
      <c r="AB48" s="115">
        <v>0</v>
      </c>
      <c r="AC48" s="115">
        <v>0</v>
      </c>
      <c r="AD48" s="76">
        <v>0</v>
      </c>
      <c r="AE48" s="115">
        <v>0</v>
      </c>
      <c r="AF48" s="119">
        <v>0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714.81015756302509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0</v>
      </c>
      <c r="W49" s="77">
        <v>0</v>
      </c>
      <c r="X49" s="115">
        <v>0</v>
      </c>
      <c r="Y49" s="103">
        <v>0</v>
      </c>
      <c r="Z49" s="115">
        <v>0</v>
      </c>
      <c r="AA49" s="76"/>
      <c r="AB49" s="115">
        <v>0</v>
      </c>
      <c r="AC49" s="115">
        <v>0</v>
      </c>
      <c r="AD49" s="76">
        <v>0</v>
      </c>
      <c r="AE49" s="115">
        <v>0</v>
      </c>
      <c r="AF49" s="119">
        <v>0</v>
      </c>
    </row>
    <row r="50" spans="1:32" ht="16.350000000000001" customHeight="1" x14ac:dyDescent="0.2">
      <c r="A50" s="74">
        <v>44</v>
      </c>
      <c r="B50" s="75" t="s">
        <v>50</v>
      </c>
      <c r="C50" s="476">
        <v>22</v>
      </c>
      <c r="D50" s="76">
        <v>7958.028841550461</v>
      </c>
      <c r="E50" s="103">
        <v>175076.63451411013</v>
      </c>
      <c r="F50" s="103">
        <v>714.81015756302509</v>
      </c>
      <c r="G50" s="103">
        <v>15725.823466386551</v>
      </c>
      <c r="H50" s="512">
        <v>15</v>
      </c>
      <c r="I50" s="76">
        <v>646.39385673306424</v>
      </c>
      <c r="J50" s="103">
        <v>9695.9078509959636</v>
      </c>
      <c r="K50" s="512">
        <v>0</v>
      </c>
      <c r="L50" s="76">
        <v>176.28923365447204</v>
      </c>
      <c r="M50" s="103">
        <v>0</v>
      </c>
      <c r="N50" s="512">
        <v>2</v>
      </c>
      <c r="O50" s="76">
        <v>4407.2308413618011</v>
      </c>
      <c r="P50" s="103">
        <v>8814.4616827236023</v>
      </c>
      <c r="Q50" s="512">
        <v>0</v>
      </c>
      <c r="R50" s="76">
        <v>1762.8923365447201</v>
      </c>
      <c r="S50" s="103">
        <v>0</v>
      </c>
      <c r="T50" s="115">
        <v>209313</v>
      </c>
      <c r="U50" s="76">
        <v>60913</v>
      </c>
      <c r="V50" s="76">
        <v>-9348</v>
      </c>
      <c r="W50" s="77">
        <v>51565</v>
      </c>
      <c r="X50" s="115">
        <v>260878</v>
      </c>
      <c r="Y50" s="103">
        <v>-652</v>
      </c>
      <c r="Z50" s="115">
        <v>260226</v>
      </c>
      <c r="AA50" s="76"/>
      <c r="AB50" s="115">
        <v>260226</v>
      </c>
      <c r="AC50" s="115">
        <v>157567</v>
      </c>
      <c r="AD50" s="76">
        <v>102659</v>
      </c>
      <c r="AE50" s="115">
        <v>25665</v>
      </c>
      <c r="AF50" s="119">
        <v>260226</v>
      </c>
    </row>
    <row r="51" spans="1:32" ht="16.350000000000001" customHeight="1" x14ac:dyDescent="0.2">
      <c r="A51" s="69">
        <v>45</v>
      </c>
      <c r="B51" s="70" t="s">
        <v>51</v>
      </c>
      <c r="C51" s="477">
        <v>7</v>
      </c>
      <c r="D51" s="71">
        <v>14407.075932993754</v>
      </c>
      <c r="E51" s="108">
        <v>100849.53153095627</v>
      </c>
      <c r="F51" s="108">
        <v>714.81015756302509</v>
      </c>
      <c r="G51" s="108">
        <v>5003.6711029411754</v>
      </c>
      <c r="H51" s="513">
        <v>3</v>
      </c>
      <c r="I51" s="71">
        <v>329.15633675300165</v>
      </c>
      <c r="J51" s="108">
        <v>987.46901025900502</v>
      </c>
      <c r="K51" s="513">
        <v>0</v>
      </c>
      <c r="L51" s="71">
        <v>89.769910023545904</v>
      </c>
      <c r="M51" s="108">
        <v>0</v>
      </c>
      <c r="N51" s="513">
        <v>1</v>
      </c>
      <c r="O51" s="71">
        <v>2244.2477505886482</v>
      </c>
      <c r="P51" s="108">
        <v>2244.2477505886482</v>
      </c>
      <c r="Q51" s="513">
        <v>0</v>
      </c>
      <c r="R51" s="71">
        <v>897.69910023545913</v>
      </c>
      <c r="S51" s="108">
        <v>0</v>
      </c>
      <c r="T51" s="116">
        <v>109085</v>
      </c>
      <c r="U51" s="71">
        <v>-14966</v>
      </c>
      <c r="V51" s="71">
        <v>15624</v>
      </c>
      <c r="W51" s="72">
        <v>658</v>
      </c>
      <c r="X51" s="116">
        <v>109743</v>
      </c>
      <c r="Y51" s="108">
        <v>-274</v>
      </c>
      <c r="Z51" s="116">
        <v>109469</v>
      </c>
      <c r="AA51" s="71"/>
      <c r="AB51" s="116">
        <v>109469</v>
      </c>
      <c r="AC51" s="116">
        <v>73797</v>
      </c>
      <c r="AD51" s="71">
        <v>35672</v>
      </c>
      <c r="AE51" s="117">
        <v>8918</v>
      </c>
      <c r="AF51" s="117">
        <v>109469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714.81015756302509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80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114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0</v>
      </c>
      <c r="D53" s="76">
        <v>13254.313466854646</v>
      </c>
      <c r="E53" s="103">
        <v>0</v>
      </c>
      <c r="F53" s="103">
        <v>714.81015756302509</v>
      </c>
      <c r="G53" s="103">
        <v>0</v>
      </c>
      <c r="H53" s="512">
        <v>0</v>
      </c>
      <c r="I53" s="76">
        <v>313.98499428696971</v>
      </c>
      <c r="J53" s="103">
        <v>0</v>
      </c>
      <c r="K53" s="512">
        <v>0</v>
      </c>
      <c r="L53" s="76">
        <v>85.632271169173563</v>
      </c>
      <c r="M53" s="103">
        <v>0</v>
      </c>
      <c r="N53" s="512">
        <v>0</v>
      </c>
      <c r="O53" s="76">
        <v>2140.8067792293396</v>
      </c>
      <c r="P53" s="103">
        <v>0</v>
      </c>
      <c r="Q53" s="512">
        <v>0</v>
      </c>
      <c r="R53" s="76">
        <v>856.32271169173555</v>
      </c>
      <c r="S53" s="103">
        <v>0</v>
      </c>
      <c r="T53" s="115">
        <v>0</v>
      </c>
      <c r="U53" s="76">
        <v>0</v>
      </c>
      <c r="V53" s="76">
        <v>0</v>
      </c>
      <c r="W53" s="77">
        <v>0</v>
      </c>
      <c r="X53" s="115">
        <v>0</v>
      </c>
      <c r="Y53" s="103">
        <v>0</v>
      </c>
      <c r="Z53" s="115">
        <v>0</v>
      </c>
      <c r="AA53" s="76"/>
      <c r="AB53" s="115">
        <v>0</v>
      </c>
      <c r="AC53" s="115">
        <v>0</v>
      </c>
      <c r="AD53" s="76">
        <v>0</v>
      </c>
      <c r="AE53" s="115">
        <v>0</v>
      </c>
      <c r="AF53" s="119">
        <v>0</v>
      </c>
    </row>
    <row r="54" spans="1:32" ht="16.350000000000001" customHeight="1" x14ac:dyDescent="0.2">
      <c r="A54" s="74">
        <v>48</v>
      </c>
      <c r="B54" s="75" t="s">
        <v>91</v>
      </c>
      <c r="C54" s="476">
        <v>5</v>
      </c>
      <c r="D54" s="76">
        <v>9528.4815786721738</v>
      </c>
      <c r="E54" s="103">
        <v>47642.407893360869</v>
      </c>
      <c r="F54" s="103">
        <v>714.81015756302509</v>
      </c>
      <c r="G54" s="103">
        <v>3574.0507878151257</v>
      </c>
      <c r="H54" s="512">
        <v>2</v>
      </c>
      <c r="I54" s="76">
        <v>489.19342868905647</v>
      </c>
      <c r="J54" s="103">
        <v>978.38685737811295</v>
      </c>
      <c r="K54" s="512">
        <v>0</v>
      </c>
      <c r="L54" s="76">
        <v>133.41638964246997</v>
      </c>
      <c r="M54" s="103">
        <v>0</v>
      </c>
      <c r="N54" s="512">
        <v>0</v>
      </c>
      <c r="O54" s="76">
        <v>3335.4097410617492</v>
      </c>
      <c r="P54" s="103">
        <v>0</v>
      </c>
      <c r="Q54" s="512">
        <v>0</v>
      </c>
      <c r="R54" s="76">
        <v>1334.1638964246997</v>
      </c>
      <c r="S54" s="103">
        <v>0</v>
      </c>
      <c r="T54" s="115">
        <v>52195</v>
      </c>
      <c r="U54" s="76">
        <v>0</v>
      </c>
      <c r="V54" s="76">
        <v>-5439</v>
      </c>
      <c r="W54" s="77">
        <v>-5439</v>
      </c>
      <c r="X54" s="115">
        <v>46756</v>
      </c>
      <c r="Y54" s="103">
        <v>-117</v>
      </c>
      <c r="Z54" s="115">
        <v>46639</v>
      </c>
      <c r="AA54" s="76"/>
      <c r="AB54" s="115">
        <v>46639</v>
      </c>
      <c r="AC54" s="115">
        <v>40204</v>
      </c>
      <c r="AD54" s="76">
        <v>6435</v>
      </c>
      <c r="AE54" s="115">
        <v>1609</v>
      </c>
      <c r="AF54" s="119">
        <v>46639</v>
      </c>
    </row>
    <row r="55" spans="1:32" ht="16.350000000000001" customHeight="1" x14ac:dyDescent="0.2">
      <c r="A55" s="74">
        <v>49</v>
      </c>
      <c r="B55" s="75" t="s">
        <v>54</v>
      </c>
      <c r="C55" s="476">
        <v>0</v>
      </c>
      <c r="D55" s="76">
        <v>6515.3938635291033</v>
      </c>
      <c r="E55" s="103">
        <v>0</v>
      </c>
      <c r="F55" s="103">
        <v>714.81015756302509</v>
      </c>
      <c r="G55" s="103">
        <v>0</v>
      </c>
      <c r="H55" s="512">
        <v>0</v>
      </c>
      <c r="I55" s="76">
        <v>662.09414206273357</v>
      </c>
      <c r="J55" s="103">
        <v>0</v>
      </c>
      <c r="K55" s="512">
        <v>0</v>
      </c>
      <c r="L55" s="76">
        <v>180.57112965347275</v>
      </c>
      <c r="M55" s="103">
        <v>0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0</v>
      </c>
      <c r="U55" s="76">
        <v>0</v>
      </c>
      <c r="V55" s="76">
        <v>0</v>
      </c>
      <c r="W55" s="77">
        <v>0</v>
      </c>
      <c r="X55" s="115">
        <v>0</v>
      </c>
      <c r="Y55" s="103">
        <v>0</v>
      </c>
      <c r="Z55" s="115">
        <v>0</v>
      </c>
      <c r="AA55" s="76"/>
      <c r="AB55" s="115">
        <v>0</v>
      </c>
      <c r="AC55" s="115">
        <v>0</v>
      </c>
      <c r="AD55" s="76">
        <v>0</v>
      </c>
      <c r="AE55" s="115">
        <v>0</v>
      </c>
      <c r="AF55" s="119">
        <v>0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714.81015756302509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1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116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0</v>
      </c>
      <c r="D57" s="80">
        <v>8156.6702726554695</v>
      </c>
      <c r="E57" s="95">
        <v>0</v>
      </c>
      <c r="F57" s="95">
        <v>714.81015756302509</v>
      </c>
      <c r="G57" s="95">
        <v>0</v>
      </c>
      <c r="H57" s="511">
        <v>0</v>
      </c>
      <c r="I57" s="80">
        <v>576.7949567201083</v>
      </c>
      <c r="J57" s="95">
        <v>0</v>
      </c>
      <c r="K57" s="511">
        <v>0</v>
      </c>
      <c r="L57" s="80">
        <v>157.30771546912041</v>
      </c>
      <c r="M57" s="95">
        <v>0</v>
      </c>
      <c r="N57" s="511">
        <v>0</v>
      </c>
      <c r="O57" s="80">
        <v>3932.6928867280103</v>
      </c>
      <c r="P57" s="95">
        <v>0</v>
      </c>
      <c r="Q57" s="511">
        <v>0</v>
      </c>
      <c r="R57" s="80">
        <v>1573.0771546912044</v>
      </c>
      <c r="S57" s="95">
        <v>0</v>
      </c>
      <c r="T57" s="114">
        <v>0</v>
      </c>
      <c r="U57" s="80">
        <v>0</v>
      </c>
      <c r="V57" s="80">
        <v>0</v>
      </c>
      <c r="W57" s="81">
        <v>0</v>
      </c>
      <c r="X57" s="114">
        <v>0</v>
      </c>
      <c r="Y57" s="95">
        <v>0</v>
      </c>
      <c r="Z57" s="114">
        <v>0</v>
      </c>
      <c r="AA57" s="80"/>
      <c r="AB57" s="114">
        <v>0</v>
      </c>
      <c r="AC57" s="114">
        <v>0</v>
      </c>
      <c r="AD57" s="80">
        <v>0</v>
      </c>
      <c r="AE57" s="114">
        <v>0</v>
      </c>
      <c r="AF57" s="118">
        <v>0</v>
      </c>
    </row>
    <row r="58" spans="1:32" ht="16.350000000000001" customHeight="1" x14ac:dyDescent="0.2">
      <c r="A58" s="74">
        <v>52</v>
      </c>
      <c r="B58" s="75" t="s">
        <v>57</v>
      </c>
      <c r="C58" s="476">
        <v>10</v>
      </c>
      <c r="D58" s="76">
        <v>9727.5438479689619</v>
      </c>
      <c r="E58" s="103">
        <v>97275.438479689619</v>
      </c>
      <c r="F58" s="103">
        <v>714.81015756302509</v>
      </c>
      <c r="G58" s="103">
        <v>7148.1015756302513</v>
      </c>
      <c r="H58" s="512">
        <v>2</v>
      </c>
      <c r="I58" s="76">
        <v>605.36714727748495</v>
      </c>
      <c r="J58" s="103">
        <v>1210.7342945549699</v>
      </c>
      <c r="K58" s="512">
        <v>0</v>
      </c>
      <c r="L58" s="76">
        <v>165.10013107567772</v>
      </c>
      <c r="M58" s="103">
        <v>0</v>
      </c>
      <c r="N58" s="512">
        <v>0</v>
      </c>
      <c r="O58" s="76">
        <v>4127.5032768919427</v>
      </c>
      <c r="P58" s="103">
        <v>0</v>
      </c>
      <c r="Q58" s="512">
        <v>0</v>
      </c>
      <c r="R58" s="76">
        <v>1651.0013107567772</v>
      </c>
      <c r="S58" s="103">
        <v>0</v>
      </c>
      <c r="T58" s="115">
        <v>105634</v>
      </c>
      <c r="U58" s="76">
        <v>-41381</v>
      </c>
      <c r="V58" s="76">
        <v>5778</v>
      </c>
      <c r="W58" s="77">
        <v>-35603</v>
      </c>
      <c r="X58" s="115">
        <v>70031</v>
      </c>
      <c r="Y58" s="103">
        <v>-175</v>
      </c>
      <c r="Z58" s="115">
        <v>69856</v>
      </c>
      <c r="AA58" s="76"/>
      <c r="AB58" s="115">
        <v>69856</v>
      </c>
      <c r="AC58" s="115">
        <v>66672</v>
      </c>
      <c r="AD58" s="76">
        <v>3184</v>
      </c>
      <c r="AE58" s="115">
        <v>796</v>
      </c>
      <c r="AF58" s="119">
        <v>69856</v>
      </c>
    </row>
    <row r="59" spans="1:32" ht="16.350000000000001" customHeight="1" x14ac:dyDescent="0.2">
      <c r="A59" s="74">
        <v>53</v>
      </c>
      <c r="B59" s="75" t="s">
        <v>58</v>
      </c>
      <c r="C59" s="476">
        <v>1</v>
      </c>
      <c r="D59" s="76">
        <v>6637.7704409106445</v>
      </c>
      <c r="E59" s="103">
        <v>6637.7704409106445</v>
      </c>
      <c r="F59" s="103">
        <v>714.81015756302509</v>
      </c>
      <c r="G59" s="103">
        <v>714.81015756302509</v>
      </c>
      <c r="H59" s="512">
        <v>1</v>
      </c>
      <c r="I59" s="76">
        <v>670.75699123876632</v>
      </c>
      <c r="J59" s="103">
        <v>670.75699123876632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8023</v>
      </c>
      <c r="U59" s="76">
        <v>-7318</v>
      </c>
      <c r="V59" s="76">
        <v>0</v>
      </c>
      <c r="W59" s="77">
        <v>-7318</v>
      </c>
      <c r="X59" s="115">
        <v>705</v>
      </c>
      <c r="Y59" s="103">
        <v>-2</v>
      </c>
      <c r="Z59" s="115">
        <v>703</v>
      </c>
      <c r="AA59" s="76"/>
      <c r="AB59" s="115">
        <v>703</v>
      </c>
      <c r="AC59" s="115">
        <v>5312</v>
      </c>
      <c r="AD59" s="76">
        <v>-4609</v>
      </c>
      <c r="AE59" s="115">
        <v>-1152</v>
      </c>
      <c r="AF59" s="119">
        <v>703</v>
      </c>
    </row>
    <row r="60" spans="1:32" ht="16.350000000000001" customHeight="1" x14ac:dyDescent="0.2">
      <c r="A60" s="74">
        <v>54</v>
      </c>
      <c r="B60" s="75" t="s">
        <v>59</v>
      </c>
      <c r="C60" s="476">
        <v>0</v>
      </c>
      <c r="D60" s="76">
        <v>9317.0185464422266</v>
      </c>
      <c r="E60" s="103">
        <v>0</v>
      </c>
      <c r="F60" s="103">
        <v>714.81015756302509</v>
      </c>
      <c r="G60" s="103">
        <v>0</v>
      </c>
      <c r="H60" s="512">
        <v>0</v>
      </c>
      <c r="I60" s="76">
        <v>620.65158021728973</v>
      </c>
      <c r="J60" s="103">
        <v>0</v>
      </c>
      <c r="K60" s="512">
        <v>0</v>
      </c>
      <c r="L60" s="76">
        <v>169.26861278653357</v>
      </c>
      <c r="M60" s="103">
        <v>0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0</v>
      </c>
      <c r="U60" s="76">
        <v>0</v>
      </c>
      <c r="V60" s="76">
        <v>0</v>
      </c>
      <c r="W60" s="77">
        <v>0</v>
      </c>
      <c r="X60" s="115">
        <v>0</v>
      </c>
      <c r="Y60" s="103">
        <v>0</v>
      </c>
      <c r="Z60" s="115">
        <v>0</v>
      </c>
      <c r="AA60" s="76"/>
      <c r="AB60" s="115">
        <v>0</v>
      </c>
      <c r="AC60" s="115">
        <v>0</v>
      </c>
      <c r="AD60" s="76">
        <v>0</v>
      </c>
      <c r="AE60" s="115">
        <v>0</v>
      </c>
      <c r="AF60" s="119">
        <v>0</v>
      </c>
    </row>
    <row r="61" spans="1:32" ht="16.350000000000001" customHeight="1" x14ac:dyDescent="0.2">
      <c r="A61" s="69">
        <v>55</v>
      </c>
      <c r="B61" s="70" t="s">
        <v>60</v>
      </c>
      <c r="C61" s="477">
        <v>0</v>
      </c>
      <c r="D61" s="71">
        <v>7262.1444425233221</v>
      </c>
      <c r="E61" s="108">
        <v>0</v>
      </c>
      <c r="F61" s="108">
        <v>714.81015756302509</v>
      </c>
      <c r="G61" s="108">
        <v>0</v>
      </c>
      <c r="H61" s="513">
        <v>0</v>
      </c>
      <c r="I61" s="71">
        <v>583.49927895778842</v>
      </c>
      <c r="J61" s="108">
        <v>0</v>
      </c>
      <c r="K61" s="513">
        <v>0</v>
      </c>
      <c r="L61" s="71">
        <v>159.13616698848776</v>
      </c>
      <c r="M61" s="108">
        <v>0</v>
      </c>
      <c r="N61" s="513">
        <v>0</v>
      </c>
      <c r="O61" s="71">
        <v>3978.4041747121942</v>
      </c>
      <c r="P61" s="108">
        <v>0</v>
      </c>
      <c r="Q61" s="513">
        <v>0</v>
      </c>
      <c r="R61" s="71">
        <v>1591.3616698848775</v>
      </c>
      <c r="S61" s="108">
        <v>0</v>
      </c>
      <c r="T61" s="116">
        <v>0</v>
      </c>
      <c r="U61" s="71">
        <v>0</v>
      </c>
      <c r="V61" s="71">
        <v>0</v>
      </c>
      <c r="W61" s="72">
        <v>0</v>
      </c>
      <c r="X61" s="116">
        <v>0</v>
      </c>
      <c r="Y61" s="108">
        <v>0</v>
      </c>
      <c r="Z61" s="116">
        <v>0</v>
      </c>
      <c r="AA61" s="71"/>
      <c r="AB61" s="116">
        <v>0</v>
      </c>
      <c r="AC61" s="116">
        <v>0</v>
      </c>
      <c r="AD61" s="71">
        <v>0</v>
      </c>
      <c r="AE61" s="117">
        <v>0</v>
      </c>
      <c r="AF61" s="117">
        <v>0</v>
      </c>
    </row>
    <row r="62" spans="1:32" ht="16.350000000000001" customHeight="1" x14ac:dyDescent="0.2">
      <c r="A62" s="78">
        <v>56</v>
      </c>
      <c r="B62" s="79" t="s">
        <v>61</v>
      </c>
      <c r="C62" s="475">
        <v>0</v>
      </c>
      <c r="D62" s="80">
        <v>8336.4616977138849</v>
      </c>
      <c r="E62" s="95">
        <v>0</v>
      </c>
      <c r="F62" s="95">
        <v>714.81015756302509</v>
      </c>
      <c r="G62" s="95">
        <v>0</v>
      </c>
      <c r="H62" s="511">
        <v>0</v>
      </c>
      <c r="I62" s="80">
        <v>658.80908240538008</v>
      </c>
      <c r="J62" s="95">
        <v>0</v>
      </c>
      <c r="K62" s="511">
        <v>0</v>
      </c>
      <c r="L62" s="80">
        <v>179.67520429237638</v>
      </c>
      <c r="M62" s="95">
        <v>0</v>
      </c>
      <c r="N62" s="511">
        <v>0</v>
      </c>
      <c r="O62" s="80">
        <v>4491.8801073094091</v>
      </c>
      <c r="P62" s="95">
        <v>0</v>
      </c>
      <c r="Q62" s="511">
        <v>0</v>
      </c>
      <c r="R62" s="80">
        <v>1796.7520429237636</v>
      </c>
      <c r="S62" s="95">
        <v>0</v>
      </c>
      <c r="T62" s="114">
        <v>0</v>
      </c>
      <c r="U62" s="80">
        <v>0</v>
      </c>
      <c r="V62" s="80">
        <v>0</v>
      </c>
      <c r="W62" s="81">
        <v>0</v>
      </c>
      <c r="X62" s="114">
        <v>0</v>
      </c>
      <c r="Y62" s="95">
        <v>0</v>
      </c>
      <c r="Z62" s="114">
        <v>0</v>
      </c>
      <c r="AA62" s="80"/>
      <c r="AB62" s="114">
        <v>0</v>
      </c>
      <c r="AC62" s="114">
        <v>0</v>
      </c>
      <c r="AD62" s="80">
        <v>0</v>
      </c>
      <c r="AE62" s="114">
        <v>0</v>
      </c>
      <c r="AF62" s="118">
        <v>0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714.81015756302509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115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714.81015756302509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0</v>
      </c>
      <c r="W64" s="77">
        <v>0</v>
      </c>
      <c r="X64" s="115">
        <v>0</v>
      </c>
      <c r="Y64" s="103">
        <v>0</v>
      </c>
      <c r="Z64" s="115">
        <v>0</v>
      </c>
      <c r="AA64" s="76"/>
      <c r="AB64" s="115">
        <v>0</v>
      </c>
      <c r="AC64" s="115">
        <v>0</v>
      </c>
      <c r="AD64" s="76">
        <v>0</v>
      </c>
      <c r="AE64" s="115">
        <v>0</v>
      </c>
      <c r="AF64" s="119">
        <v>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714.81015756302509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115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714.81015756302509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1">
        <v>0</v>
      </c>
      <c r="V66" s="71">
        <v>0</v>
      </c>
      <c r="W66" s="72">
        <v>0</v>
      </c>
      <c r="X66" s="116">
        <v>0</v>
      </c>
      <c r="Y66" s="108">
        <v>0</v>
      </c>
      <c r="Z66" s="116">
        <v>0</v>
      </c>
      <c r="AA66" s="71"/>
      <c r="AB66" s="116">
        <v>0</v>
      </c>
      <c r="AC66" s="116">
        <v>0</v>
      </c>
      <c r="AD66" s="71">
        <v>0</v>
      </c>
      <c r="AE66" s="117">
        <v>0</v>
      </c>
      <c r="AF66" s="117">
        <v>0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714.81015756302509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80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114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0</v>
      </c>
      <c r="D68" s="76">
        <v>6395.3128236762286</v>
      </c>
      <c r="E68" s="103">
        <v>0</v>
      </c>
      <c r="F68" s="103">
        <v>714.81015756302509</v>
      </c>
      <c r="G68" s="103">
        <v>0</v>
      </c>
      <c r="H68" s="512">
        <v>0</v>
      </c>
      <c r="I68" s="76">
        <v>730.05630799396977</v>
      </c>
      <c r="J68" s="103">
        <v>0</v>
      </c>
      <c r="K68" s="512">
        <v>0</v>
      </c>
      <c r="L68" s="76">
        <v>199.10626581653719</v>
      </c>
      <c r="M68" s="103">
        <v>0</v>
      </c>
      <c r="N68" s="512">
        <v>0</v>
      </c>
      <c r="O68" s="76">
        <v>4977.6566454134299</v>
      </c>
      <c r="P68" s="103">
        <v>0</v>
      </c>
      <c r="Q68" s="512">
        <v>0</v>
      </c>
      <c r="R68" s="76">
        <v>1991.0626581653717</v>
      </c>
      <c r="S68" s="103">
        <v>0</v>
      </c>
      <c r="T68" s="115">
        <v>0</v>
      </c>
      <c r="U68" s="76">
        <v>0</v>
      </c>
      <c r="V68" s="76">
        <v>0</v>
      </c>
      <c r="W68" s="77">
        <v>0</v>
      </c>
      <c r="X68" s="115">
        <v>0</v>
      </c>
      <c r="Y68" s="103">
        <v>0</v>
      </c>
      <c r="Z68" s="115">
        <v>0</v>
      </c>
      <c r="AA68" s="76"/>
      <c r="AB68" s="115">
        <v>0</v>
      </c>
      <c r="AC68" s="115">
        <v>0</v>
      </c>
      <c r="AD68" s="76">
        <v>0</v>
      </c>
      <c r="AE68" s="115">
        <v>0</v>
      </c>
      <c r="AF68" s="119">
        <v>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714.81015756302509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115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714.81015756302509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115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0</v>
      </c>
      <c r="D71" s="71">
        <v>9018.2228118607709</v>
      </c>
      <c r="E71" s="108">
        <v>0</v>
      </c>
      <c r="F71" s="108">
        <v>714.81015756302509</v>
      </c>
      <c r="G71" s="108">
        <v>0</v>
      </c>
      <c r="H71" s="513">
        <v>0</v>
      </c>
      <c r="I71" s="71">
        <v>563.93652537111063</v>
      </c>
      <c r="J71" s="108">
        <v>0</v>
      </c>
      <c r="K71" s="513">
        <v>0</v>
      </c>
      <c r="L71" s="71">
        <v>153.80087055575746</v>
      </c>
      <c r="M71" s="108">
        <v>0</v>
      </c>
      <c r="N71" s="513">
        <v>0</v>
      </c>
      <c r="O71" s="71">
        <v>3845.0217638939362</v>
      </c>
      <c r="P71" s="108">
        <v>0</v>
      </c>
      <c r="Q71" s="513">
        <v>0</v>
      </c>
      <c r="R71" s="71">
        <v>1538.0087055575743</v>
      </c>
      <c r="S71" s="108">
        <v>0</v>
      </c>
      <c r="T71" s="116">
        <v>0</v>
      </c>
      <c r="U71" s="71">
        <v>0</v>
      </c>
      <c r="V71" s="71">
        <v>0</v>
      </c>
      <c r="W71" s="72">
        <v>0</v>
      </c>
      <c r="X71" s="116">
        <v>0</v>
      </c>
      <c r="Y71" s="108">
        <v>0</v>
      </c>
      <c r="Z71" s="116">
        <v>0</v>
      </c>
      <c r="AA71" s="71"/>
      <c r="AB71" s="116">
        <v>0</v>
      </c>
      <c r="AC71" s="116">
        <v>0</v>
      </c>
      <c r="AD71" s="71">
        <v>0</v>
      </c>
      <c r="AE71" s="117">
        <v>0</v>
      </c>
      <c r="AF71" s="117">
        <v>0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714.81015756302509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80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114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714.81015756302509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115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714.81015756302509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115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714.81015756302509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115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1027</v>
      </c>
      <c r="D76" s="455"/>
      <c r="E76" s="506">
        <v>8471242.6419697311</v>
      </c>
      <c r="F76" s="506">
        <v>714.81015756302509</v>
      </c>
      <c r="G76" s="506">
        <v>734110.03181722679</v>
      </c>
      <c r="H76" s="514">
        <v>623</v>
      </c>
      <c r="I76" s="455"/>
      <c r="J76" s="506">
        <v>289575.08645309816</v>
      </c>
      <c r="K76" s="514">
        <v>0</v>
      </c>
      <c r="L76" s="455"/>
      <c r="M76" s="506">
        <v>0</v>
      </c>
      <c r="N76" s="514">
        <v>47</v>
      </c>
      <c r="O76" s="455"/>
      <c r="P76" s="506">
        <v>148227.73269895811</v>
      </c>
      <c r="Q76" s="514">
        <v>0</v>
      </c>
      <c r="R76" s="455"/>
      <c r="S76" s="506">
        <v>0</v>
      </c>
      <c r="T76" s="515">
        <v>9643155</v>
      </c>
      <c r="U76" s="455">
        <v>2848012</v>
      </c>
      <c r="V76" s="455">
        <v>13753</v>
      </c>
      <c r="W76" s="516">
        <v>2861765</v>
      </c>
      <c r="X76" s="515">
        <v>12504920</v>
      </c>
      <c r="Y76" s="506">
        <v>-31261</v>
      </c>
      <c r="Z76" s="515">
        <v>12473659</v>
      </c>
      <c r="AA76" s="506">
        <v>7210</v>
      </c>
      <c r="AB76" s="515">
        <v>12473659</v>
      </c>
      <c r="AC76" s="455">
        <v>7410111</v>
      </c>
      <c r="AD76" s="455">
        <v>5063548</v>
      </c>
      <c r="AE76" s="515">
        <v>1265888</v>
      </c>
      <c r="AF76" s="452">
        <v>12473659</v>
      </c>
    </row>
    <row r="77" spans="1:32" s="223" customFormat="1" ht="14.45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4.45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441000</v>
      </c>
      <c r="AC78" s="341">
        <v>294000</v>
      </c>
      <c r="AD78" s="336">
        <v>147000</v>
      </c>
      <c r="AE78" s="119">
        <v>36750</v>
      </c>
      <c r="AF78" s="119">
        <v>441000</v>
      </c>
    </row>
    <row r="79" spans="1:32" s="223" customFormat="1" ht="14.45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18000</v>
      </c>
    </row>
    <row r="80" spans="1:32" ht="14.45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0</v>
      </c>
    </row>
    <row r="81" spans="1:32" s="223" customFormat="1" ht="14.45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4.45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8024</v>
      </c>
      <c r="AC82" s="73">
        <v>5350</v>
      </c>
      <c r="AD82" s="337">
        <v>2674</v>
      </c>
      <c r="AE82" s="117">
        <v>669</v>
      </c>
      <c r="AF82" s="117">
        <v>8024</v>
      </c>
    </row>
    <row r="83" spans="1:32" s="223" customFormat="1" ht="14.45" customHeight="1" thickBot="1" x14ac:dyDescent="0.25">
      <c r="A83" s="1540" t="s">
        <v>614</v>
      </c>
      <c r="B83" s="1557"/>
      <c r="C83" s="451">
        <v>1027</v>
      </c>
      <c r="D83" s="450"/>
      <c r="E83" s="478">
        <v>8471242.6419697311</v>
      </c>
      <c r="F83" s="478"/>
      <c r="G83" s="478">
        <v>734110.03181722679</v>
      </c>
      <c r="H83" s="451">
        <v>623</v>
      </c>
      <c r="I83" s="450"/>
      <c r="J83" s="478">
        <v>289575.08645309816</v>
      </c>
      <c r="K83" s="451">
        <v>0</v>
      </c>
      <c r="L83" s="450"/>
      <c r="M83" s="478">
        <v>0</v>
      </c>
      <c r="N83" s="451">
        <v>47</v>
      </c>
      <c r="O83" s="450"/>
      <c r="P83" s="478">
        <v>148227.73269895811</v>
      </c>
      <c r="Q83" s="451">
        <v>0</v>
      </c>
      <c r="R83" s="450"/>
      <c r="S83" s="478">
        <v>0</v>
      </c>
      <c r="T83" s="450">
        <v>9643155</v>
      </c>
      <c r="U83" s="450">
        <v>2848012</v>
      </c>
      <c r="V83" s="450">
        <v>13753</v>
      </c>
      <c r="W83" s="450">
        <v>2861765</v>
      </c>
      <c r="X83" s="450">
        <v>12504920</v>
      </c>
      <c r="Y83" s="450">
        <v>-31261</v>
      </c>
      <c r="Z83" s="450">
        <v>12473659</v>
      </c>
      <c r="AA83" s="478">
        <v>7210</v>
      </c>
      <c r="AB83" s="452">
        <v>12922683</v>
      </c>
      <c r="AC83" s="450">
        <v>7709461</v>
      </c>
      <c r="AD83" s="450">
        <v>5213222</v>
      </c>
      <c r="AE83" s="452">
        <v>1303307</v>
      </c>
      <c r="AF83" s="452">
        <v>12940683</v>
      </c>
    </row>
    <row r="84" spans="1:32" customFormat="1" ht="8.4499999999999993" customHeight="1" thickTop="1" x14ac:dyDescent="0.2"/>
    <row r="85" spans="1:32" customFormat="1" ht="14.1" customHeight="1" x14ac:dyDescent="0.2">
      <c r="B85" s="528" t="s">
        <v>617</v>
      </c>
      <c r="C85" s="530">
        <v>466</v>
      </c>
      <c r="D85" s="631">
        <v>7974.1410595096104</v>
      </c>
      <c r="E85" s="631">
        <v>3715949.7337314785</v>
      </c>
    </row>
    <row r="86" spans="1:32" customFormat="1" ht="14.1" customHeight="1" x14ac:dyDescent="0.2">
      <c r="B86" s="529" t="s">
        <v>618</v>
      </c>
      <c r="C86" s="531">
        <v>163</v>
      </c>
      <c r="D86" s="73">
        <v>8787.1410595096095</v>
      </c>
      <c r="E86" s="73">
        <v>1432303.9927000664</v>
      </c>
    </row>
    <row r="87" spans="1:32" x14ac:dyDescent="0.2">
      <c r="A87"/>
      <c r="B87"/>
    </row>
    <row r="88" spans="1:32" x14ac:dyDescent="0.2">
      <c r="A88"/>
      <c r="B88"/>
    </row>
    <row r="89" spans="1:32" x14ac:dyDescent="0.2">
      <c r="A89"/>
      <c r="B89"/>
    </row>
  </sheetData>
  <mergeCells count="30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3:B83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85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2" sqref="C12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0" width="11.28515625" style="133" customWidth="1"/>
    <col min="11" max="11" width="11.425781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4" t="s">
        <v>615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50"/>
      <c r="B3" s="1551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1572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1573</v>
      </c>
      <c r="I5" s="1279" t="s">
        <v>1537</v>
      </c>
      <c r="J5" s="1279" t="s">
        <v>1538</v>
      </c>
      <c r="K5" s="1279" t="s">
        <v>1574</v>
      </c>
      <c r="L5" s="1279" t="s">
        <v>1540</v>
      </c>
      <c r="M5" s="1279" t="s">
        <v>1541</v>
      </c>
      <c r="N5" s="1279" t="s">
        <v>1575</v>
      </c>
      <c r="O5" s="1279" t="s">
        <v>1543</v>
      </c>
      <c r="P5" s="1279" t="s">
        <v>1544</v>
      </c>
      <c r="Q5" s="1279" t="s">
        <v>1576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536.12413544332276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114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536.12413544332276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115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536.12413544332276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115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0</v>
      </c>
      <c r="D10" s="76">
        <v>8368.3266049709582</v>
      </c>
      <c r="E10" s="103">
        <v>0</v>
      </c>
      <c r="F10" s="103">
        <v>536.12413544332276</v>
      </c>
      <c r="G10" s="103">
        <v>0</v>
      </c>
      <c r="H10" s="512">
        <v>0</v>
      </c>
      <c r="I10" s="76">
        <v>678.13933677313605</v>
      </c>
      <c r="J10" s="103">
        <v>0</v>
      </c>
      <c r="K10" s="512">
        <v>0</v>
      </c>
      <c r="L10" s="76">
        <v>184.9470918472189</v>
      </c>
      <c r="M10" s="103">
        <v>0</v>
      </c>
      <c r="N10" s="512">
        <v>0</v>
      </c>
      <c r="O10" s="76">
        <v>4623.6772961804727</v>
      </c>
      <c r="P10" s="103">
        <v>0</v>
      </c>
      <c r="Q10" s="512">
        <v>0</v>
      </c>
      <c r="R10" s="76">
        <v>1849.4709184721889</v>
      </c>
      <c r="S10" s="103">
        <v>0</v>
      </c>
      <c r="T10" s="115">
        <v>0</v>
      </c>
      <c r="U10" s="76">
        <v>0</v>
      </c>
      <c r="V10" s="76">
        <v>4363</v>
      </c>
      <c r="W10" s="77">
        <v>4363</v>
      </c>
      <c r="X10" s="115">
        <v>4363</v>
      </c>
      <c r="Y10" s="103">
        <v>-11</v>
      </c>
      <c r="Z10" s="115">
        <v>4352</v>
      </c>
      <c r="AA10" s="76"/>
      <c r="AB10" s="115">
        <v>4352</v>
      </c>
      <c r="AC10" s="115">
        <v>0</v>
      </c>
      <c r="AD10" s="76">
        <v>4352</v>
      </c>
      <c r="AE10" s="115">
        <v>1088</v>
      </c>
      <c r="AF10" s="119">
        <v>4352</v>
      </c>
    </row>
    <row r="11" spans="1:32" ht="16.350000000000001" customHeight="1" x14ac:dyDescent="0.2">
      <c r="A11" s="69">
        <v>5</v>
      </c>
      <c r="B11" s="70" t="s">
        <v>11</v>
      </c>
      <c r="C11" s="477">
        <v>723</v>
      </c>
      <c r="D11" s="71">
        <v>6161.4776545853365</v>
      </c>
      <c r="E11" s="108">
        <v>4454748.3442651983</v>
      </c>
      <c r="F11" s="108">
        <v>536.12413544332276</v>
      </c>
      <c r="G11" s="108">
        <v>387617.74992552237</v>
      </c>
      <c r="H11" s="513">
        <v>355</v>
      </c>
      <c r="I11" s="71">
        <v>704.13258400877407</v>
      </c>
      <c r="J11" s="108">
        <v>249967.06732311481</v>
      </c>
      <c r="K11" s="513">
        <v>119</v>
      </c>
      <c r="L11" s="71">
        <v>192.03615927512018</v>
      </c>
      <c r="M11" s="108">
        <v>22852.302953739301</v>
      </c>
      <c r="N11" s="513">
        <v>32</v>
      </c>
      <c r="O11" s="71">
        <v>4800.9039818780057</v>
      </c>
      <c r="P11" s="108">
        <v>153628.92742009618</v>
      </c>
      <c r="Q11" s="513">
        <v>0</v>
      </c>
      <c r="R11" s="71">
        <v>1920.3615927512021</v>
      </c>
      <c r="S11" s="108">
        <v>0</v>
      </c>
      <c r="T11" s="116">
        <v>5268814</v>
      </c>
      <c r="U11" s="71">
        <v>72838</v>
      </c>
      <c r="V11" s="71">
        <v>-39882</v>
      </c>
      <c r="W11" s="72">
        <v>32956</v>
      </c>
      <c r="X11" s="116">
        <v>5301770</v>
      </c>
      <c r="Y11" s="108">
        <v>-13254</v>
      </c>
      <c r="Z11" s="116">
        <v>5288516</v>
      </c>
      <c r="AA11" s="71"/>
      <c r="AB11" s="116">
        <v>5288516</v>
      </c>
      <c r="AC11" s="116">
        <v>3467230</v>
      </c>
      <c r="AD11" s="71">
        <v>1821286</v>
      </c>
      <c r="AE11" s="117">
        <v>455322</v>
      </c>
      <c r="AF11" s="117">
        <v>5288516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536.12413544332276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80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114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536.12413544332276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0</v>
      </c>
      <c r="W13" s="77">
        <v>0</v>
      </c>
      <c r="X13" s="115">
        <v>0</v>
      </c>
      <c r="Y13" s="103">
        <v>0</v>
      </c>
      <c r="Z13" s="115">
        <v>0</v>
      </c>
      <c r="AA13" s="76"/>
      <c r="AB13" s="115">
        <v>0</v>
      </c>
      <c r="AC13" s="115">
        <v>0</v>
      </c>
      <c r="AD13" s="76">
        <v>0</v>
      </c>
      <c r="AE13" s="115">
        <v>0</v>
      </c>
      <c r="AF13" s="119">
        <v>0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536.12413544332276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115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536.12413544332276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0</v>
      </c>
      <c r="W15" s="77">
        <v>0</v>
      </c>
      <c r="X15" s="115">
        <v>0</v>
      </c>
      <c r="Y15" s="103">
        <v>0</v>
      </c>
      <c r="Z15" s="115">
        <v>0</v>
      </c>
      <c r="AA15" s="76"/>
      <c r="AB15" s="115">
        <v>0</v>
      </c>
      <c r="AC15" s="115">
        <v>0</v>
      </c>
      <c r="AD15" s="76">
        <v>0</v>
      </c>
      <c r="AE15" s="115">
        <v>0</v>
      </c>
      <c r="AF15" s="119">
        <v>0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536.12413544332276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1">
        <v>9904</v>
      </c>
      <c r="V16" s="71">
        <v>252</v>
      </c>
      <c r="W16" s="72">
        <v>10156</v>
      </c>
      <c r="X16" s="116">
        <v>10156</v>
      </c>
      <c r="Y16" s="108">
        <v>-25</v>
      </c>
      <c r="Z16" s="116">
        <v>10131</v>
      </c>
      <c r="AA16" s="71"/>
      <c r="AB16" s="116">
        <v>10131</v>
      </c>
      <c r="AC16" s="116">
        <v>0</v>
      </c>
      <c r="AD16" s="71">
        <v>10131</v>
      </c>
      <c r="AE16" s="117">
        <v>2533</v>
      </c>
      <c r="AF16" s="117">
        <v>10131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536.12413544332276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80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114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536.12413544332276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115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536.12413544332276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115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536.12413544332276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0</v>
      </c>
      <c r="V20" s="76">
        <v>0</v>
      </c>
      <c r="W20" s="77">
        <v>0</v>
      </c>
      <c r="X20" s="115">
        <v>0</v>
      </c>
      <c r="Y20" s="103">
        <v>0</v>
      </c>
      <c r="Z20" s="115">
        <v>0</v>
      </c>
      <c r="AA20" s="76"/>
      <c r="AB20" s="115">
        <v>0</v>
      </c>
      <c r="AC20" s="115">
        <v>0</v>
      </c>
      <c r="AD20" s="76">
        <v>0</v>
      </c>
      <c r="AE20" s="115">
        <v>0</v>
      </c>
      <c r="AF20" s="119">
        <v>0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536.12413544332276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1">
        <v>0</v>
      </c>
      <c r="V21" s="71">
        <v>0</v>
      </c>
      <c r="W21" s="72">
        <v>0</v>
      </c>
      <c r="X21" s="116">
        <v>0</v>
      </c>
      <c r="Y21" s="108">
        <v>0</v>
      </c>
      <c r="Z21" s="116">
        <v>0</v>
      </c>
      <c r="AA21" s="71"/>
      <c r="AB21" s="116">
        <v>0</v>
      </c>
      <c r="AC21" s="116">
        <v>0</v>
      </c>
      <c r="AD21" s="71">
        <v>0</v>
      </c>
      <c r="AE21" s="117">
        <v>0</v>
      </c>
      <c r="AF21" s="117">
        <v>0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536.12413544332276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80">
        <v>0</v>
      </c>
      <c r="V22" s="80">
        <v>0</v>
      </c>
      <c r="W22" s="81">
        <v>0</v>
      </c>
      <c r="X22" s="114">
        <v>0</v>
      </c>
      <c r="Y22" s="95">
        <v>0</v>
      </c>
      <c r="Z22" s="114">
        <v>0</v>
      </c>
      <c r="AA22" s="80"/>
      <c r="AB22" s="114">
        <v>0</v>
      </c>
      <c r="AC22" s="114">
        <v>0</v>
      </c>
      <c r="AD22" s="80">
        <v>0</v>
      </c>
      <c r="AE22" s="114">
        <v>0</v>
      </c>
      <c r="AF22" s="118">
        <v>0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536.12413544332276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115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0</v>
      </c>
      <c r="D24" s="76">
        <v>6964.6507925970482</v>
      </c>
      <c r="E24" s="103">
        <v>0</v>
      </c>
      <c r="F24" s="103">
        <v>536.12413544332276</v>
      </c>
      <c r="G24" s="103">
        <v>0</v>
      </c>
      <c r="H24" s="512">
        <v>0</v>
      </c>
      <c r="I24" s="76">
        <v>679.75056392958356</v>
      </c>
      <c r="J24" s="103">
        <v>0</v>
      </c>
      <c r="K24" s="512">
        <v>0</v>
      </c>
      <c r="L24" s="76">
        <v>185.38651743534101</v>
      </c>
      <c r="M24" s="103">
        <v>0</v>
      </c>
      <c r="N24" s="512">
        <v>0</v>
      </c>
      <c r="O24" s="76">
        <v>4634.6629358835253</v>
      </c>
      <c r="P24" s="103">
        <v>0</v>
      </c>
      <c r="Q24" s="512">
        <v>0</v>
      </c>
      <c r="R24" s="76">
        <v>1853.8651743534099</v>
      </c>
      <c r="S24" s="103">
        <v>0</v>
      </c>
      <c r="T24" s="115">
        <v>0</v>
      </c>
      <c r="U24" s="76">
        <v>0</v>
      </c>
      <c r="V24" s="76">
        <v>0</v>
      </c>
      <c r="W24" s="77">
        <v>0</v>
      </c>
      <c r="X24" s="115">
        <v>0</v>
      </c>
      <c r="Y24" s="103">
        <v>0</v>
      </c>
      <c r="Z24" s="115">
        <v>0</v>
      </c>
      <c r="AA24" s="76"/>
      <c r="AB24" s="115">
        <v>0</v>
      </c>
      <c r="AC24" s="115">
        <v>0</v>
      </c>
      <c r="AD24" s="76">
        <v>0</v>
      </c>
      <c r="AE24" s="115">
        <v>0</v>
      </c>
      <c r="AF24" s="119">
        <v>0</v>
      </c>
    </row>
    <row r="25" spans="1:32" ht="16.350000000000001" customHeight="1" x14ac:dyDescent="0.2">
      <c r="A25" s="74">
        <v>19</v>
      </c>
      <c r="B25" s="75" t="s">
        <v>25</v>
      </c>
      <c r="C25" s="476">
        <v>1</v>
      </c>
      <c r="D25" s="76">
        <v>6867.4055730398213</v>
      </c>
      <c r="E25" s="103">
        <v>6867.4055730398213</v>
      </c>
      <c r="F25" s="103">
        <v>536.12413544332276</v>
      </c>
      <c r="G25" s="103">
        <v>536.12413544332276</v>
      </c>
      <c r="H25" s="512">
        <v>1</v>
      </c>
      <c r="I25" s="76">
        <v>605.33669792137073</v>
      </c>
      <c r="J25" s="103">
        <v>605.33669792137073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8009</v>
      </c>
      <c r="U25" s="76">
        <v>-6424</v>
      </c>
      <c r="V25" s="76">
        <v>0</v>
      </c>
      <c r="W25" s="77">
        <v>-6424</v>
      </c>
      <c r="X25" s="115">
        <v>1585</v>
      </c>
      <c r="Y25" s="103">
        <v>-4</v>
      </c>
      <c r="Z25" s="115">
        <v>1581</v>
      </c>
      <c r="AA25" s="76"/>
      <c r="AB25" s="115">
        <v>1581</v>
      </c>
      <c r="AC25" s="115">
        <v>4673</v>
      </c>
      <c r="AD25" s="76">
        <v>-3092</v>
      </c>
      <c r="AE25" s="115">
        <v>-773</v>
      </c>
      <c r="AF25" s="119">
        <v>1581</v>
      </c>
    </row>
    <row r="26" spans="1:32" ht="16.350000000000001" customHeight="1" x14ac:dyDescent="0.2">
      <c r="A26" s="69">
        <v>20</v>
      </c>
      <c r="B26" s="70" t="s">
        <v>26</v>
      </c>
      <c r="C26" s="477">
        <v>2</v>
      </c>
      <c r="D26" s="71">
        <v>6676.1330283912885</v>
      </c>
      <c r="E26" s="108">
        <v>13352.266056782577</v>
      </c>
      <c r="F26" s="108">
        <v>536.12413544332276</v>
      </c>
      <c r="G26" s="108">
        <v>1072.2482708866455</v>
      </c>
      <c r="H26" s="513">
        <v>0</v>
      </c>
      <c r="I26" s="71">
        <v>693.90926624608369</v>
      </c>
      <c r="J26" s="108">
        <v>0</v>
      </c>
      <c r="K26" s="513">
        <v>2</v>
      </c>
      <c r="L26" s="71">
        <v>189.24798170347736</v>
      </c>
      <c r="M26" s="108">
        <v>378.49596340695473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14803</v>
      </c>
      <c r="U26" s="71">
        <v>-14335</v>
      </c>
      <c r="V26" s="71">
        <v>0</v>
      </c>
      <c r="W26" s="72">
        <v>-14335</v>
      </c>
      <c r="X26" s="116">
        <v>468</v>
      </c>
      <c r="Y26" s="108">
        <v>-1</v>
      </c>
      <c r="Z26" s="116">
        <v>467</v>
      </c>
      <c r="AA26" s="71"/>
      <c r="AB26" s="116">
        <v>467</v>
      </c>
      <c r="AC26" s="116">
        <v>9784</v>
      </c>
      <c r="AD26" s="71">
        <v>-9317</v>
      </c>
      <c r="AE26" s="117">
        <v>-2329</v>
      </c>
      <c r="AF26" s="117">
        <v>467</v>
      </c>
    </row>
    <row r="27" spans="1:32" ht="16.350000000000001" customHeight="1" x14ac:dyDescent="0.2">
      <c r="A27" s="78">
        <v>21</v>
      </c>
      <c r="B27" s="79" t="s">
        <v>27</v>
      </c>
      <c r="C27" s="475">
        <v>0</v>
      </c>
      <c r="D27" s="80">
        <v>6911.8957135694618</v>
      </c>
      <c r="E27" s="95">
        <v>0</v>
      </c>
      <c r="F27" s="95">
        <v>536.12413544332276</v>
      </c>
      <c r="G27" s="95">
        <v>0</v>
      </c>
      <c r="H27" s="511">
        <v>0</v>
      </c>
      <c r="I27" s="80">
        <v>715.00455698528151</v>
      </c>
      <c r="J27" s="95">
        <v>0</v>
      </c>
      <c r="K27" s="511">
        <v>0</v>
      </c>
      <c r="L27" s="80">
        <v>195.00124281416768</v>
      </c>
      <c r="M27" s="95">
        <v>0</v>
      </c>
      <c r="N27" s="511">
        <v>0</v>
      </c>
      <c r="O27" s="80">
        <v>4875.0310703541918</v>
      </c>
      <c r="P27" s="95">
        <v>0</v>
      </c>
      <c r="Q27" s="511">
        <v>0</v>
      </c>
      <c r="R27" s="80">
        <v>1950.0124281416765</v>
      </c>
      <c r="S27" s="95">
        <v>0</v>
      </c>
      <c r="T27" s="114">
        <v>0</v>
      </c>
      <c r="U27" s="80">
        <v>0</v>
      </c>
      <c r="V27" s="80">
        <v>0</v>
      </c>
      <c r="W27" s="81">
        <v>0</v>
      </c>
      <c r="X27" s="114">
        <v>0</v>
      </c>
      <c r="Y27" s="95">
        <v>0</v>
      </c>
      <c r="Z27" s="114">
        <v>0</v>
      </c>
      <c r="AA27" s="80"/>
      <c r="AB27" s="114">
        <v>0</v>
      </c>
      <c r="AC27" s="114">
        <v>0</v>
      </c>
      <c r="AD27" s="80">
        <v>0</v>
      </c>
      <c r="AE27" s="114">
        <v>0</v>
      </c>
      <c r="AF27" s="118">
        <v>0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536.12413544332276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115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0</v>
      </c>
      <c r="D29" s="76">
        <v>7374.8922953709352</v>
      </c>
      <c r="E29" s="103">
        <v>0</v>
      </c>
      <c r="F29" s="103">
        <v>536.12413544332276</v>
      </c>
      <c r="G29" s="103">
        <v>0</v>
      </c>
      <c r="H29" s="512">
        <v>0</v>
      </c>
      <c r="I29" s="76">
        <v>629.6438092156319</v>
      </c>
      <c r="J29" s="103">
        <v>0</v>
      </c>
      <c r="K29" s="512">
        <v>0</v>
      </c>
      <c r="L29" s="76">
        <v>171.72103887699049</v>
      </c>
      <c r="M29" s="103">
        <v>0</v>
      </c>
      <c r="N29" s="512">
        <v>0</v>
      </c>
      <c r="O29" s="76">
        <v>4293.0259719247633</v>
      </c>
      <c r="P29" s="103">
        <v>0</v>
      </c>
      <c r="Q29" s="512">
        <v>0</v>
      </c>
      <c r="R29" s="76">
        <v>1717.210388769905</v>
      </c>
      <c r="S29" s="103">
        <v>0</v>
      </c>
      <c r="T29" s="115">
        <v>0</v>
      </c>
      <c r="U29" s="76">
        <v>0</v>
      </c>
      <c r="V29" s="76">
        <v>0</v>
      </c>
      <c r="W29" s="77">
        <v>0</v>
      </c>
      <c r="X29" s="115">
        <v>0</v>
      </c>
      <c r="Y29" s="103">
        <v>0</v>
      </c>
      <c r="Z29" s="115">
        <v>0</v>
      </c>
      <c r="AA29" s="76"/>
      <c r="AB29" s="115">
        <v>0</v>
      </c>
      <c r="AC29" s="115">
        <v>0</v>
      </c>
      <c r="AD29" s="76">
        <v>0</v>
      </c>
      <c r="AE29" s="115">
        <v>0</v>
      </c>
      <c r="AF29" s="119">
        <v>0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536.12413544332276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115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536.12413544332276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1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116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0</v>
      </c>
      <c r="D32" s="80">
        <v>8105.0160988028038</v>
      </c>
      <c r="E32" s="95">
        <v>0</v>
      </c>
      <c r="F32" s="95">
        <v>536.12413544332276</v>
      </c>
      <c r="G32" s="95">
        <v>0</v>
      </c>
      <c r="H32" s="511">
        <v>0</v>
      </c>
      <c r="I32" s="80">
        <v>465.11914076262406</v>
      </c>
      <c r="J32" s="95">
        <v>0</v>
      </c>
      <c r="K32" s="511">
        <v>0</v>
      </c>
      <c r="L32" s="80">
        <v>126.85067475344293</v>
      </c>
      <c r="M32" s="95">
        <v>0</v>
      </c>
      <c r="N32" s="511">
        <v>0</v>
      </c>
      <c r="O32" s="80">
        <v>3171.2668688360727</v>
      </c>
      <c r="P32" s="95">
        <v>0</v>
      </c>
      <c r="Q32" s="511">
        <v>0</v>
      </c>
      <c r="R32" s="80">
        <v>1268.5067475344292</v>
      </c>
      <c r="S32" s="95">
        <v>0</v>
      </c>
      <c r="T32" s="114">
        <v>0</v>
      </c>
      <c r="U32" s="80">
        <v>0</v>
      </c>
      <c r="V32" s="80">
        <v>0</v>
      </c>
      <c r="W32" s="81">
        <v>0</v>
      </c>
      <c r="X32" s="114">
        <v>0</v>
      </c>
      <c r="Y32" s="95">
        <v>0</v>
      </c>
      <c r="Z32" s="114">
        <v>0</v>
      </c>
      <c r="AA32" s="80"/>
      <c r="AB32" s="114">
        <v>0</v>
      </c>
      <c r="AC32" s="114">
        <v>0</v>
      </c>
      <c r="AD32" s="80">
        <v>0</v>
      </c>
      <c r="AE32" s="114">
        <v>0</v>
      </c>
      <c r="AF32" s="118">
        <v>0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536.12413544332276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115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0</v>
      </c>
      <c r="D34" s="76">
        <v>8536.9513881018211</v>
      </c>
      <c r="E34" s="103">
        <v>0</v>
      </c>
      <c r="F34" s="103">
        <v>536.12413544332276</v>
      </c>
      <c r="G34" s="103">
        <v>0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0</v>
      </c>
      <c r="U34" s="76">
        <v>0</v>
      </c>
      <c r="V34" s="76">
        <v>4762</v>
      </c>
      <c r="W34" s="77">
        <v>4762</v>
      </c>
      <c r="X34" s="115">
        <v>4762</v>
      </c>
      <c r="Y34" s="103">
        <v>-12</v>
      </c>
      <c r="Z34" s="115">
        <v>4750</v>
      </c>
      <c r="AA34" s="76"/>
      <c r="AB34" s="115">
        <v>4750</v>
      </c>
      <c r="AC34" s="115">
        <v>0</v>
      </c>
      <c r="AD34" s="76">
        <v>4750</v>
      </c>
      <c r="AE34" s="115">
        <v>1188</v>
      </c>
      <c r="AF34" s="119">
        <v>4750</v>
      </c>
    </row>
    <row r="35" spans="1:32" ht="16.350000000000001" customHeight="1" x14ac:dyDescent="0.2">
      <c r="A35" s="74">
        <v>29</v>
      </c>
      <c r="B35" s="75" t="s">
        <v>35</v>
      </c>
      <c r="C35" s="476">
        <v>0</v>
      </c>
      <c r="D35" s="76">
        <v>8249.7655932773141</v>
      </c>
      <c r="E35" s="103">
        <v>0</v>
      </c>
      <c r="F35" s="103">
        <v>536.12413544332276</v>
      </c>
      <c r="G35" s="103">
        <v>0</v>
      </c>
      <c r="H35" s="512">
        <v>0</v>
      </c>
      <c r="I35" s="76">
        <v>537.21593444789767</v>
      </c>
      <c r="J35" s="103">
        <v>0</v>
      </c>
      <c r="K35" s="512">
        <v>0</v>
      </c>
      <c r="L35" s="76">
        <v>146.51343666760843</v>
      </c>
      <c r="M35" s="103">
        <v>0</v>
      </c>
      <c r="N35" s="512">
        <v>0</v>
      </c>
      <c r="O35" s="76">
        <v>3662.8359166902114</v>
      </c>
      <c r="P35" s="103">
        <v>0</v>
      </c>
      <c r="Q35" s="512">
        <v>0</v>
      </c>
      <c r="R35" s="76">
        <v>1465.1343666760843</v>
      </c>
      <c r="S35" s="103">
        <v>0</v>
      </c>
      <c r="T35" s="115">
        <v>0</v>
      </c>
      <c r="U35" s="76">
        <v>0</v>
      </c>
      <c r="V35" s="76">
        <v>0</v>
      </c>
      <c r="W35" s="77">
        <v>0</v>
      </c>
      <c r="X35" s="115">
        <v>0</v>
      </c>
      <c r="Y35" s="103">
        <v>0</v>
      </c>
      <c r="Z35" s="115">
        <v>0</v>
      </c>
      <c r="AA35" s="76"/>
      <c r="AB35" s="115">
        <v>0</v>
      </c>
      <c r="AC35" s="115">
        <v>0</v>
      </c>
      <c r="AD35" s="76">
        <v>0</v>
      </c>
      <c r="AE35" s="115">
        <v>0</v>
      </c>
      <c r="AF35" s="119">
        <v>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536.12413544332276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1">
        <v>0</v>
      </c>
      <c r="V36" s="71">
        <v>0</v>
      </c>
      <c r="W36" s="72">
        <v>0</v>
      </c>
      <c r="X36" s="116">
        <v>0</v>
      </c>
      <c r="Y36" s="108">
        <v>0</v>
      </c>
      <c r="Z36" s="116">
        <v>0</v>
      </c>
      <c r="AA36" s="71"/>
      <c r="AB36" s="116">
        <v>0</v>
      </c>
      <c r="AC36" s="116">
        <v>0</v>
      </c>
      <c r="AD36" s="71">
        <v>0</v>
      </c>
      <c r="AE36" s="117">
        <v>0</v>
      </c>
      <c r="AF36" s="117">
        <v>0</v>
      </c>
    </row>
    <row r="37" spans="1:32" ht="16.350000000000001" customHeight="1" x14ac:dyDescent="0.2">
      <c r="A37" s="78">
        <v>31</v>
      </c>
      <c r="B37" s="79" t="s">
        <v>37</v>
      </c>
      <c r="C37" s="475">
        <v>0</v>
      </c>
      <c r="D37" s="80">
        <v>9194.183742616111</v>
      </c>
      <c r="E37" s="95">
        <v>0</v>
      </c>
      <c r="F37" s="95">
        <v>536.12413544332276</v>
      </c>
      <c r="G37" s="95">
        <v>0</v>
      </c>
      <c r="H37" s="511">
        <v>0</v>
      </c>
      <c r="I37" s="80">
        <v>512.00790593737077</v>
      </c>
      <c r="J37" s="95">
        <v>0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0</v>
      </c>
      <c r="U37" s="80">
        <v>0</v>
      </c>
      <c r="V37" s="80">
        <v>0</v>
      </c>
      <c r="W37" s="81">
        <v>0</v>
      </c>
      <c r="X37" s="114">
        <v>0</v>
      </c>
      <c r="Y37" s="95">
        <v>0</v>
      </c>
      <c r="Z37" s="114">
        <v>0</v>
      </c>
      <c r="AA37" s="80"/>
      <c r="AB37" s="114">
        <v>0</v>
      </c>
      <c r="AC37" s="114">
        <v>0</v>
      </c>
      <c r="AD37" s="80">
        <v>0</v>
      </c>
      <c r="AE37" s="114">
        <v>0</v>
      </c>
      <c r="AF37" s="118">
        <v>0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536.12413544332276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115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0</v>
      </c>
      <c r="D39" s="76">
        <v>7660.2319804611543</v>
      </c>
      <c r="E39" s="103">
        <v>0</v>
      </c>
      <c r="F39" s="103">
        <v>536.12413544332276</v>
      </c>
      <c r="G39" s="103">
        <v>0</v>
      </c>
      <c r="H39" s="512">
        <v>0</v>
      </c>
      <c r="I39" s="76">
        <v>622.67855264538491</v>
      </c>
      <c r="J39" s="103">
        <v>0</v>
      </c>
      <c r="K39" s="512">
        <v>0</v>
      </c>
      <c r="L39" s="76">
        <v>169.82142344874134</v>
      </c>
      <c r="M39" s="103">
        <v>0</v>
      </c>
      <c r="N39" s="512">
        <v>0</v>
      </c>
      <c r="O39" s="76">
        <v>4245.5355862185334</v>
      </c>
      <c r="P39" s="103">
        <v>0</v>
      </c>
      <c r="Q39" s="512">
        <v>0</v>
      </c>
      <c r="R39" s="76">
        <v>1698.2142344874135</v>
      </c>
      <c r="S39" s="103">
        <v>0</v>
      </c>
      <c r="T39" s="115">
        <v>0</v>
      </c>
      <c r="U39" s="76">
        <v>0</v>
      </c>
      <c r="V39" s="76">
        <v>0</v>
      </c>
      <c r="W39" s="77">
        <v>0</v>
      </c>
      <c r="X39" s="115">
        <v>0</v>
      </c>
      <c r="Y39" s="103">
        <v>0</v>
      </c>
      <c r="Z39" s="115">
        <v>0</v>
      </c>
      <c r="AA39" s="76"/>
      <c r="AB39" s="115">
        <v>0</v>
      </c>
      <c r="AC39" s="115">
        <v>0</v>
      </c>
      <c r="AD39" s="76">
        <v>0</v>
      </c>
      <c r="AE39" s="115">
        <v>0</v>
      </c>
      <c r="AF39" s="119">
        <v>0</v>
      </c>
    </row>
    <row r="40" spans="1:32" ht="16.350000000000001" customHeight="1" x14ac:dyDescent="0.2">
      <c r="A40" s="74">
        <v>34</v>
      </c>
      <c r="B40" s="75" t="s">
        <v>40</v>
      </c>
      <c r="C40" s="476">
        <v>0</v>
      </c>
      <c r="D40" s="76">
        <v>7684.1425039312107</v>
      </c>
      <c r="E40" s="103">
        <v>0</v>
      </c>
      <c r="F40" s="103">
        <v>536.12413544332276</v>
      </c>
      <c r="G40" s="103">
        <v>0</v>
      </c>
      <c r="H40" s="512">
        <v>0</v>
      </c>
      <c r="I40" s="76">
        <v>699.87887150534686</v>
      </c>
      <c r="J40" s="103">
        <v>0</v>
      </c>
      <c r="K40" s="512">
        <v>0</v>
      </c>
      <c r="L40" s="76">
        <v>190.87605586509457</v>
      </c>
      <c r="M40" s="103">
        <v>0</v>
      </c>
      <c r="N40" s="512">
        <v>0</v>
      </c>
      <c r="O40" s="76">
        <v>4771.9013966273642</v>
      </c>
      <c r="P40" s="103">
        <v>0</v>
      </c>
      <c r="Q40" s="512">
        <v>0</v>
      </c>
      <c r="R40" s="76">
        <v>1908.7605586509458</v>
      </c>
      <c r="S40" s="103">
        <v>0</v>
      </c>
      <c r="T40" s="115">
        <v>0</v>
      </c>
      <c r="U40" s="76">
        <v>0</v>
      </c>
      <c r="V40" s="76">
        <v>0</v>
      </c>
      <c r="W40" s="77">
        <v>0</v>
      </c>
      <c r="X40" s="115">
        <v>0</v>
      </c>
      <c r="Y40" s="103">
        <v>0</v>
      </c>
      <c r="Z40" s="115">
        <v>0</v>
      </c>
      <c r="AA40" s="76"/>
      <c r="AB40" s="115">
        <v>0</v>
      </c>
      <c r="AC40" s="115">
        <v>0</v>
      </c>
      <c r="AD40" s="76">
        <v>0</v>
      </c>
      <c r="AE40" s="115">
        <v>0</v>
      </c>
      <c r="AF40" s="119">
        <v>0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536.12413544332276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1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/>
      <c r="AB41" s="116">
        <v>0</v>
      </c>
      <c r="AC41" s="116">
        <v>0</v>
      </c>
      <c r="AD41" s="71">
        <v>0</v>
      </c>
      <c r="AE41" s="117">
        <v>0</v>
      </c>
      <c r="AF41" s="117">
        <v>0</v>
      </c>
    </row>
    <row r="42" spans="1:32" ht="16.350000000000001" customHeight="1" x14ac:dyDescent="0.2">
      <c r="A42" s="78">
        <v>36</v>
      </c>
      <c r="B42" s="79" t="s">
        <v>42</v>
      </c>
      <c r="C42" s="475">
        <v>0</v>
      </c>
      <c r="D42" s="80">
        <v>8787.1410595096095</v>
      </c>
      <c r="E42" s="95">
        <v>0</v>
      </c>
      <c r="F42" s="95">
        <v>536.12413544332276</v>
      </c>
      <c r="G42" s="95">
        <v>0</v>
      </c>
      <c r="H42" s="511">
        <v>0</v>
      </c>
      <c r="I42" s="80">
        <v>460.95853066984711</v>
      </c>
      <c r="J42" s="95">
        <v>0</v>
      </c>
      <c r="K42" s="511">
        <v>0</v>
      </c>
      <c r="L42" s="80">
        <v>125.71596290995829</v>
      </c>
      <c r="M42" s="95">
        <v>0</v>
      </c>
      <c r="N42" s="511">
        <v>0</v>
      </c>
      <c r="O42" s="80">
        <v>3142.8990727489572</v>
      </c>
      <c r="P42" s="95">
        <v>0</v>
      </c>
      <c r="Q42" s="511">
        <v>0</v>
      </c>
      <c r="R42" s="80">
        <v>1257.1596290995828</v>
      </c>
      <c r="S42" s="95">
        <v>0</v>
      </c>
      <c r="T42" s="114">
        <v>0</v>
      </c>
      <c r="U42" s="80">
        <v>0</v>
      </c>
      <c r="V42" s="80">
        <v>0</v>
      </c>
      <c r="W42" s="81">
        <v>0</v>
      </c>
      <c r="X42" s="114">
        <v>0</v>
      </c>
      <c r="Y42" s="95">
        <v>0</v>
      </c>
      <c r="Z42" s="114">
        <v>0</v>
      </c>
      <c r="AA42" s="80"/>
      <c r="AB42" s="114">
        <v>0</v>
      </c>
      <c r="AC42" s="114">
        <v>0</v>
      </c>
      <c r="AD42" s="80">
        <v>0</v>
      </c>
      <c r="AE42" s="114">
        <v>0</v>
      </c>
      <c r="AF42" s="118">
        <v>0</v>
      </c>
    </row>
    <row r="43" spans="1:32" ht="16.350000000000001" customHeight="1" x14ac:dyDescent="0.2">
      <c r="A43" s="74">
        <v>37</v>
      </c>
      <c r="B43" s="75" t="s">
        <v>43</v>
      </c>
      <c r="C43" s="476">
        <v>0</v>
      </c>
      <c r="D43" s="76">
        <v>8284.0362475109214</v>
      </c>
      <c r="E43" s="103">
        <v>0</v>
      </c>
      <c r="F43" s="103">
        <v>536.12413544332276</v>
      </c>
      <c r="G43" s="103">
        <v>0</v>
      </c>
      <c r="H43" s="512">
        <v>0</v>
      </c>
      <c r="I43" s="76">
        <v>680.49546870767756</v>
      </c>
      <c r="J43" s="103">
        <v>0</v>
      </c>
      <c r="K43" s="512">
        <v>0</v>
      </c>
      <c r="L43" s="76">
        <v>185.58967328391205</v>
      </c>
      <c r="M43" s="103">
        <v>0</v>
      </c>
      <c r="N43" s="512">
        <v>0</v>
      </c>
      <c r="O43" s="76">
        <v>4639.7418320978013</v>
      </c>
      <c r="P43" s="103">
        <v>0</v>
      </c>
      <c r="Q43" s="512">
        <v>0</v>
      </c>
      <c r="R43" s="76">
        <v>1855.8967328391207</v>
      </c>
      <c r="S43" s="103">
        <v>0</v>
      </c>
      <c r="T43" s="115">
        <v>0</v>
      </c>
      <c r="U43" s="76">
        <v>0</v>
      </c>
      <c r="V43" s="76">
        <v>0</v>
      </c>
      <c r="W43" s="77">
        <v>0</v>
      </c>
      <c r="X43" s="115">
        <v>0</v>
      </c>
      <c r="Y43" s="103">
        <v>0</v>
      </c>
      <c r="Z43" s="115">
        <v>0</v>
      </c>
      <c r="AA43" s="76"/>
      <c r="AB43" s="115">
        <v>0</v>
      </c>
      <c r="AC43" s="115">
        <v>0</v>
      </c>
      <c r="AD43" s="76">
        <v>0</v>
      </c>
      <c r="AE43" s="115">
        <v>0</v>
      </c>
      <c r="AF43" s="119">
        <v>0</v>
      </c>
    </row>
    <row r="44" spans="1:32" ht="16.350000000000001" customHeight="1" x14ac:dyDescent="0.2">
      <c r="A44" s="74">
        <v>38</v>
      </c>
      <c r="B44" s="75" t="s">
        <v>44</v>
      </c>
      <c r="C44" s="476">
        <v>0</v>
      </c>
      <c r="D44" s="76">
        <v>12409.572324024064</v>
      </c>
      <c r="E44" s="103">
        <v>0</v>
      </c>
      <c r="F44" s="103">
        <v>536.12413544332276</v>
      </c>
      <c r="G44" s="103">
        <v>0</v>
      </c>
      <c r="H44" s="512">
        <v>0</v>
      </c>
      <c r="I44" s="76">
        <v>217.85500172854296</v>
      </c>
      <c r="J44" s="103">
        <v>0</v>
      </c>
      <c r="K44" s="512">
        <v>0</v>
      </c>
      <c r="L44" s="76">
        <v>59.415000471420811</v>
      </c>
      <c r="M44" s="103">
        <v>0</v>
      </c>
      <c r="N44" s="512">
        <v>0</v>
      </c>
      <c r="O44" s="76">
        <v>1485.3750117855204</v>
      </c>
      <c r="P44" s="103">
        <v>0</v>
      </c>
      <c r="Q44" s="512">
        <v>0</v>
      </c>
      <c r="R44" s="76">
        <v>594.15000471420819</v>
      </c>
      <c r="S44" s="103">
        <v>0</v>
      </c>
      <c r="T44" s="115">
        <v>0</v>
      </c>
      <c r="U44" s="76">
        <v>0</v>
      </c>
      <c r="V44" s="76">
        <v>0</v>
      </c>
      <c r="W44" s="77">
        <v>0</v>
      </c>
      <c r="X44" s="115">
        <v>0</v>
      </c>
      <c r="Y44" s="103">
        <v>0</v>
      </c>
      <c r="Z44" s="115">
        <v>0</v>
      </c>
      <c r="AA44" s="76"/>
      <c r="AB44" s="115">
        <v>0</v>
      </c>
      <c r="AC44" s="115">
        <v>0</v>
      </c>
      <c r="AD44" s="76">
        <v>0</v>
      </c>
      <c r="AE44" s="115">
        <v>0</v>
      </c>
      <c r="AF44" s="119">
        <v>0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536.12413544332276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115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4</v>
      </c>
      <c r="D46" s="71">
        <v>8148.7093962063973</v>
      </c>
      <c r="E46" s="108">
        <v>32594.837584825589</v>
      </c>
      <c r="F46" s="108">
        <v>536.12413544332276</v>
      </c>
      <c r="G46" s="108">
        <v>2144.496541773291</v>
      </c>
      <c r="H46" s="513">
        <v>0</v>
      </c>
      <c r="I46" s="71">
        <v>644.12356470411692</v>
      </c>
      <c r="J46" s="108">
        <v>0</v>
      </c>
      <c r="K46" s="513">
        <v>1</v>
      </c>
      <c r="L46" s="71">
        <v>175.67006310112279</v>
      </c>
      <c r="M46" s="108">
        <v>175.67006310112279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34915</v>
      </c>
      <c r="U46" s="71">
        <v>-34479</v>
      </c>
      <c r="V46" s="71">
        <v>0</v>
      </c>
      <c r="W46" s="72">
        <v>-34479</v>
      </c>
      <c r="X46" s="116">
        <v>436</v>
      </c>
      <c r="Y46" s="108">
        <v>-1</v>
      </c>
      <c r="Z46" s="116">
        <v>435</v>
      </c>
      <c r="AA46" s="71"/>
      <c r="AB46" s="116">
        <v>435</v>
      </c>
      <c r="AC46" s="116">
        <v>23046</v>
      </c>
      <c r="AD46" s="71">
        <v>-22611</v>
      </c>
      <c r="AE46" s="117">
        <v>-5653</v>
      </c>
      <c r="AF46" s="117">
        <v>435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536.12413544332276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80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114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0</v>
      </c>
      <c r="D48" s="76">
        <v>8075.5755319800646</v>
      </c>
      <c r="E48" s="103">
        <v>0</v>
      </c>
      <c r="F48" s="103">
        <v>536.12413544332276</v>
      </c>
      <c r="G48" s="103">
        <v>0</v>
      </c>
      <c r="H48" s="512">
        <v>0</v>
      </c>
      <c r="I48" s="76">
        <v>589.53408911683243</v>
      </c>
      <c r="J48" s="103">
        <v>0</v>
      </c>
      <c r="K48" s="512">
        <v>0</v>
      </c>
      <c r="L48" s="76">
        <v>160.78202430459066</v>
      </c>
      <c r="M48" s="103">
        <v>0</v>
      </c>
      <c r="N48" s="512">
        <v>0</v>
      </c>
      <c r="O48" s="76">
        <v>4019.5506076147672</v>
      </c>
      <c r="P48" s="103">
        <v>0</v>
      </c>
      <c r="Q48" s="512">
        <v>0</v>
      </c>
      <c r="R48" s="76">
        <v>1607.8202430459064</v>
      </c>
      <c r="S48" s="103">
        <v>0</v>
      </c>
      <c r="T48" s="115">
        <v>0</v>
      </c>
      <c r="U48" s="76">
        <v>0</v>
      </c>
      <c r="V48" s="76">
        <v>0</v>
      </c>
      <c r="W48" s="77">
        <v>0</v>
      </c>
      <c r="X48" s="115">
        <v>0</v>
      </c>
      <c r="Y48" s="103">
        <v>0</v>
      </c>
      <c r="Z48" s="115">
        <v>0</v>
      </c>
      <c r="AA48" s="76"/>
      <c r="AB48" s="115">
        <v>0</v>
      </c>
      <c r="AC48" s="115">
        <v>0</v>
      </c>
      <c r="AD48" s="76">
        <v>0</v>
      </c>
      <c r="AE48" s="115">
        <v>0</v>
      </c>
      <c r="AF48" s="119">
        <v>0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536.12413544332276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0</v>
      </c>
      <c r="W49" s="77">
        <v>0</v>
      </c>
      <c r="X49" s="115">
        <v>0</v>
      </c>
      <c r="Y49" s="103">
        <v>0</v>
      </c>
      <c r="Z49" s="115">
        <v>0</v>
      </c>
      <c r="AA49" s="76"/>
      <c r="AB49" s="115">
        <v>0</v>
      </c>
      <c r="AC49" s="115">
        <v>0</v>
      </c>
      <c r="AD49" s="76">
        <v>0</v>
      </c>
      <c r="AE49" s="115">
        <v>0</v>
      </c>
      <c r="AF49" s="119">
        <v>0</v>
      </c>
    </row>
    <row r="50" spans="1:32" ht="16.350000000000001" customHeight="1" x14ac:dyDescent="0.2">
      <c r="A50" s="74">
        <v>44</v>
      </c>
      <c r="B50" s="75" t="s">
        <v>50</v>
      </c>
      <c r="C50" s="476">
        <v>0</v>
      </c>
      <c r="D50" s="76">
        <v>7958.028841550461</v>
      </c>
      <c r="E50" s="103">
        <v>0</v>
      </c>
      <c r="F50" s="103">
        <v>536.12413544332276</v>
      </c>
      <c r="G50" s="103">
        <v>0</v>
      </c>
      <c r="H50" s="512">
        <v>0</v>
      </c>
      <c r="I50" s="76">
        <v>646.39385673306424</v>
      </c>
      <c r="J50" s="103">
        <v>0</v>
      </c>
      <c r="K50" s="512">
        <v>0</v>
      </c>
      <c r="L50" s="76">
        <v>176.28923365447204</v>
      </c>
      <c r="M50" s="103">
        <v>0</v>
      </c>
      <c r="N50" s="512">
        <v>0</v>
      </c>
      <c r="O50" s="76">
        <v>4407.2308413618011</v>
      </c>
      <c r="P50" s="103">
        <v>0</v>
      </c>
      <c r="Q50" s="512">
        <v>0</v>
      </c>
      <c r="R50" s="76">
        <v>1762.8923365447201</v>
      </c>
      <c r="S50" s="103">
        <v>0</v>
      </c>
      <c r="T50" s="115">
        <v>0</v>
      </c>
      <c r="U50" s="76">
        <v>0</v>
      </c>
      <c r="V50" s="76">
        <v>0</v>
      </c>
      <c r="W50" s="77">
        <v>0</v>
      </c>
      <c r="X50" s="115">
        <v>0</v>
      </c>
      <c r="Y50" s="103">
        <v>0</v>
      </c>
      <c r="Z50" s="115">
        <v>0</v>
      </c>
      <c r="AA50" s="76"/>
      <c r="AB50" s="115">
        <v>0</v>
      </c>
      <c r="AC50" s="115">
        <v>0</v>
      </c>
      <c r="AD50" s="76">
        <v>0</v>
      </c>
      <c r="AE50" s="115">
        <v>0</v>
      </c>
      <c r="AF50" s="119">
        <v>0</v>
      </c>
    </row>
    <row r="51" spans="1:32" ht="16.350000000000001" customHeight="1" x14ac:dyDescent="0.2">
      <c r="A51" s="69">
        <v>45</v>
      </c>
      <c r="B51" s="70" t="s">
        <v>51</v>
      </c>
      <c r="C51" s="477">
        <v>0</v>
      </c>
      <c r="D51" s="71">
        <v>14407.075932993754</v>
      </c>
      <c r="E51" s="108">
        <v>0</v>
      </c>
      <c r="F51" s="108">
        <v>536.12413544332276</v>
      </c>
      <c r="G51" s="108">
        <v>0</v>
      </c>
      <c r="H51" s="513">
        <v>0</v>
      </c>
      <c r="I51" s="71">
        <v>329.15633675300165</v>
      </c>
      <c r="J51" s="108">
        <v>0</v>
      </c>
      <c r="K51" s="513">
        <v>0</v>
      </c>
      <c r="L51" s="71">
        <v>89.769910023545904</v>
      </c>
      <c r="M51" s="108">
        <v>0</v>
      </c>
      <c r="N51" s="513">
        <v>0</v>
      </c>
      <c r="O51" s="71">
        <v>2244.2477505886482</v>
      </c>
      <c r="P51" s="108">
        <v>0</v>
      </c>
      <c r="Q51" s="513">
        <v>0</v>
      </c>
      <c r="R51" s="71">
        <v>897.69910023545913</v>
      </c>
      <c r="S51" s="108">
        <v>0</v>
      </c>
      <c r="T51" s="116">
        <v>0</v>
      </c>
      <c r="U51" s="71">
        <v>0</v>
      </c>
      <c r="V51" s="71">
        <v>0</v>
      </c>
      <c r="W51" s="72">
        <v>0</v>
      </c>
      <c r="X51" s="116">
        <v>0</v>
      </c>
      <c r="Y51" s="108">
        <v>0</v>
      </c>
      <c r="Z51" s="116">
        <v>0</v>
      </c>
      <c r="AA51" s="71"/>
      <c r="AB51" s="116">
        <v>0</v>
      </c>
      <c r="AC51" s="116">
        <v>0</v>
      </c>
      <c r="AD51" s="71">
        <v>0</v>
      </c>
      <c r="AE51" s="117">
        <v>0</v>
      </c>
      <c r="AF51" s="117">
        <v>0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536.12413544332276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80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114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0</v>
      </c>
      <c r="D53" s="76">
        <v>13254.313466854646</v>
      </c>
      <c r="E53" s="103">
        <v>0</v>
      </c>
      <c r="F53" s="103">
        <v>536.12413544332276</v>
      </c>
      <c r="G53" s="103">
        <v>0</v>
      </c>
      <c r="H53" s="512">
        <v>0</v>
      </c>
      <c r="I53" s="76">
        <v>313.98499428696971</v>
      </c>
      <c r="J53" s="103">
        <v>0</v>
      </c>
      <c r="K53" s="512">
        <v>0</v>
      </c>
      <c r="L53" s="76">
        <v>85.632271169173563</v>
      </c>
      <c r="M53" s="103">
        <v>0</v>
      </c>
      <c r="N53" s="512">
        <v>0</v>
      </c>
      <c r="O53" s="76">
        <v>2140.8067792293396</v>
      </c>
      <c r="P53" s="103">
        <v>0</v>
      </c>
      <c r="Q53" s="512">
        <v>0</v>
      </c>
      <c r="R53" s="76">
        <v>856.32271169173555</v>
      </c>
      <c r="S53" s="103">
        <v>0</v>
      </c>
      <c r="T53" s="115">
        <v>0</v>
      </c>
      <c r="U53" s="76">
        <v>0</v>
      </c>
      <c r="V53" s="76">
        <v>0</v>
      </c>
      <c r="W53" s="77">
        <v>0</v>
      </c>
      <c r="X53" s="115">
        <v>0</v>
      </c>
      <c r="Y53" s="103">
        <v>0</v>
      </c>
      <c r="Z53" s="115">
        <v>0</v>
      </c>
      <c r="AA53" s="76"/>
      <c r="AB53" s="115">
        <v>0</v>
      </c>
      <c r="AC53" s="115">
        <v>0</v>
      </c>
      <c r="AD53" s="76">
        <v>0</v>
      </c>
      <c r="AE53" s="115">
        <v>0</v>
      </c>
      <c r="AF53" s="119">
        <v>0</v>
      </c>
    </row>
    <row r="54" spans="1:32" ht="16.350000000000001" customHeight="1" x14ac:dyDescent="0.2">
      <c r="A54" s="74">
        <v>48</v>
      </c>
      <c r="B54" s="75" t="s">
        <v>91</v>
      </c>
      <c r="C54" s="476">
        <v>0</v>
      </c>
      <c r="D54" s="76">
        <v>9528.4815786721738</v>
      </c>
      <c r="E54" s="103">
        <v>0</v>
      </c>
      <c r="F54" s="103">
        <v>536.12413544332276</v>
      </c>
      <c r="G54" s="103">
        <v>0</v>
      </c>
      <c r="H54" s="512">
        <v>0</v>
      </c>
      <c r="I54" s="76">
        <v>489.19342868905647</v>
      </c>
      <c r="J54" s="103">
        <v>0</v>
      </c>
      <c r="K54" s="512">
        <v>0</v>
      </c>
      <c r="L54" s="76">
        <v>133.41638964246997</v>
      </c>
      <c r="M54" s="103">
        <v>0</v>
      </c>
      <c r="N54" s="512">
        <v>0</v>
      </c>
      <c r="O54" s="76">
        <v>3335.4097410617492</v>
      </c>
      <c r="P54" s="103">
        <v>0</v>
      </c>
      <c r="Q54" s="512">
        <v>0</v>
      </c>
      <c r="R54" s="76">
        <v>1334.1638964246997</v>
      </c>
      <c r="S54" s="103">
        <v>0</v>
      </c>
      <c r="T54" s="115">
        <v>0</v>
      </c>
      <c r="U54" s="76">
        <v>0</v>
      </c>
      <c r="V54" s="76">
        <v>0</v>
      </c>
      <c r="W54" s="77">
        <v>0</v>
      </c>
      <c r="X54" s="115">
        <v>0</v>
      </c>
      <c r="Y54" s="103">
        <v>0</v>
      </c>
      <c r="Z54" s="115">
        <v>0</v>
      </c>
      <c r="AA54" s="76"/>
      <c r="AB54" s="115">
        <v>0</v>
      </c>
      <c r="AC54" s="115">
        <v>0</v>
      </c>
      <c r="AD54" s="76">
        <v>0</v>
      </c>
      <c r="AE54" s="115">
        <v>0</v>
      </c>
      <c r="AF54" s="119">
        <v>0</v>
      </c>
    </row>
    <row r="55" spans="1:32" ht="16.350000000000001" customHeight="1" x14ac:dyDescent="0.2">
      <c r="A55" s="74">
        <v>49</v>
      </c>
      <c r="B55" s="75" t="s">
        <v>54</v>
      </c>
      <c r="C55" s="476">
        <v>4</v>
      </c>
      <c r="D55" s="76">
        <v>6515.3938635291033</v>
      </c>
      <c r="E55" s="103">
        <v>26061.575454116413</v>
      </c>
      <c r="F55" s="103">
        <v>536.12413544332276</v>
      </c>
      <c r="G55" s="103">
        <v>2144.496541773291</v>
      </c>
      <c r="H55" s="512">
        <v>0</v>
      </c>
      <c r="I55" s="76">
        <v>662.09414206273357</v>
      </c>
      <c r="J55" s="103">
        <v>0</v>
      </c>
      <c r="K55" s="512">
        <v>1</v>
      </c>
      <c r="L55" s="76">
        <v>180.57112965347275</v>
      </c>
      <c r="M55" s="103">
        <v>180.57112965347275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28387</v>
      </c>
      <c r="U55" s="76">
        <v>13973</v>
      </c>
      <c r="V55" s="76">
        <v>3824</v>
      </c>
      <c r="W55" s="77">
        <v>17797</v>
      </c>
      <c r="X55" s="115">
        <v>46184</v>
      </c>
      <c r="Y55" s="103">
        <v>-115</v>
      </c>
      <c r="Z55" s="115">
        <v>46069</v>
      </c>
      <c r="AA55" s="76"/>
      <c r="AB55" s="115">
        <v>46069</v>
      </c>
      <c r="AC55" s="115">
        <v>18704</v>
      </c>
      <c r="AD55" s="76">
        <v>27365</v>
      </c>
      <c r="AE55" s="115">
        <v>6841</v>
      </c>
      <c r="AF55" s="119">
        <v>46069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536.12413544332276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1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116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0</v>
      </c>
      <c r="D57" s="80">
        <v>8156.6702726554695</v>
      </c>
      <c r="E57" s="95">
        <v>0</v>
      </c>
      <c r="F57" s="95">
        <v>536.12413544332276</v>
      </c>
      <c r="G57" s="95">
        <v>0</v>
      </c>
      <c r="H57" s="511">
        <v>0</v>
      </c>
      <c r="I57" s="80">
        <v>576.7949567201083</v>
      </c>
      <c r="J57" s="95">
        <v>0</v>
      </c>
      <c r="K57" s="511">
        <v>0</v>
      </c>
      <c r="L57" s="80">
        <v>157.30771546912041</v>
      </c>
      <c r="M57" s="95">
        <v>0</v>
      </c>
      <c r="N57" s="511">
        <v>0</v>
      </c>
      <c r="O57" s="80">
        <v>3932.6928867280103</v>
      </c>
      <c r="P57" s="95">
        <v>0</v>
      </c>
      <c r="Q57" s="511">
        <v>0</v>
      </c>
      <c r="R57" s="80">
        <v>1573.0771546912044</v>
      </c>
      <c r="S57" s="95">
        <v>0</v>
      </c>
      <c r="T57" s="114">
        <v>0</v>
      </c>
      <c r="U57" s="80">
        <v>0</v>
      </c>
      <c r="V57" s="80">
        <v>0</v>
      </c>
      <c r="W57" s="81">
        <v>0</v>
      </c>
      <c r="X57" s="114">
        <v>0</v>
      </c>
      <c r="Y57" s="95">
        <v>0</v>
      </c>
      <c r="Z57" s="114">
        <v>0</v>
      </c>
      <c r="AA57" s="80"/>
      <c r="AB57" s="114">
        <v>0</v>
      </c>
      <c r="AC57" s="114">
        <v>0</v>
      </c>
      <c r="AD57" s="80">
        <v>0</v>
      </c>
      <c r="AE57" s="114">
        <v>0</v>
      </c>
      <c r="AF57" s="118">
        <v>0</v>
      </c>
    </row>
    <row r="58" spans="1:32" ht="16.350000000000001" customHeight="1" x14ac:dyDescent="0.2">
      <c r="A58" s="74">
        <v>52</v>
      </c>
      <c r="B58" s="75" t="s">
        <v>57</v>
      </c>
      <c r="C58" s="476">
        <v>0</v>
      </c>
      <c r="D58" s="76">
        <v>9727.5438479689619</v>
      </c>
      <c r="E58" s="103">
        <v>0</v>
      </c>
      <c r="F58" s="103">
        <v>536.12413544332276</v>
      </c>
      <c r="G58" s="103">
        <v>0</v>
      </c>
      <c r="H58" s="512">
        <v>0</v>
      </c>
      <c r="I58" s="76">
        <v>605.36714727748495</v>
      </c>
      <c r="J58" s="103">
        <v>0</v>
      </c>
      <c r="K58" s="512">
        <v>0</v>
      </c>
      <c r="L58" s="76">
        <v>165.10013107567772</v>
      </c>
      <c r="M58" s="103">
        <v>0</v>
      </c>
      <c r="N58" s="512">
        <v>0</v>
      </c>
      <c r="O58" s="76">
        <v>4127.5032768919427</v>
      </c>
      <c r="P58" s="103">
        <v>0</v>
      </c>
      <c r="Q58" s="512">
        <v>0</v>
      </c>
      <c r="R58" s="76">
        <v>1651.0013107567772</v>
      </c>
      <c r="S58" s="103">
        <v>0</v>
      </c>
      <c r="T58" s="115">
        <v>0</v>
      </c>
      <c r="U58" s="76">
        <v>0</v>
      </c>
      <c r="V58" s="76">
        <v>0</v>
      </c>
      <c r="W58" s="77">
        <v>0</v>
      </c>
      <c r="X58" s="115">
        <v>0</v>
      </c>
      <c r="Y58" s="103">
        <v>0</v>
      </c>
      <c r="Z58" s="115">
        <v>0</v>
      </c>
      <c r="AA58" s="76"/>
      <c r="AB58" s="115">
        <v>0</v>
      </c>
      <c r="AC58" s="115">
        <v>0</v>
      </c>
      <c r="AD58" s="76">
        <v>0</v>
      </c>
      <c r="AE58" s="115">
        <v>0</v>
      </c>
      <c r="AF58" s="119">
        <v>0</v>
      </c>
    </row>
    <row r="59" spans="1:32" ht="16.350000000000001" customHeight="1" x14ac:dyDescent="0.2">
      <c r="A59" s="74">
        <v>53</v>
      </c>
      <c r="B59" s="75" t="s">
        <v>58</v>
      </c>
      <c r="C59" s="476">
        <v>0</v>
      </c>
      <c r="D59" s="76">
        <v>6637.7704409106445</v>
      </c>
      <c r="E59" s="103">
        <v>0</v>
      </c>
      <c r="F59" s="103">
        <v>536.12413544332276</v>
      </c>
      <c r="G59" s="103">
        <v>0</v>
      </c>
      <c r="H59" s="512">
        <v>0</v>
      </c>
      <c r="I59" s="76">
        <v>670.75699123876632</v>
      </c>
      <c r="J59" s="103">
        <v>0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0</v>
      </c>
      <c r="U59" s="76">
        <v>0</v>
      </c>
      <c r="V59" s="76">
        <v>0</v>
      </c>
      <c r="W59" s="77">
        <v>0</v>
      </c>
      <c r="X59" s="115">
        <v>0</v>
      </c>
      <c r="Y59" s="103">
        <v>0</v>
      </c>
      <c r="Z59" s="115">
        <v>0</v>
      </c>
      <c r="AA59" s="76"/>
      <c r="AB59" s="115">
        <v>0</v>
      </c>
      <c r="AC59" s="115">
        <v>0</v>
      </c>
      <c r="AD59" s="76">
        <v>0</v>
      </c>
      <c r="AE59" s="115">
        <v>0</v>
      </c>
      <c r="AF59" s="119">
        <v>0</v>
      </c>
    </row>
    <row r="60" spans="1:32" ht="16.350000000000001" customHeight="1" x14ac:dyDescent="0.2">
      <c r="A60" s="74">
        <v>54</v>
      </c>
      <c r="B60" s="75" t="s">
        <v>59</v>
      </c>
      <c r="C60" s="476">
        <v>0</v>
      </c>
      <c r="D60" s="76">
        <v>9317.0185464422266</v>
      </c>
      <c r="E60" s="103">
        <v>0</v>
      </c>
      <c r="F60" s="103">
        <v>536.12413544332276</v>
      </c>
      <c r="G60" s="103">
        <v>0</v>
      </c>
      <c r="H60" s="512">
        <v>0</v>
      </c>
      <c r="I60" s="76">
        <v>620.65158021728973</v>
      </c>
      <c r="J60" s="103">
        <v>0</v>
      </c>
      <c r="K60" s="512">
        <v>0</v>
      </c>
      <c r="L60" s="76">
        <v>169.26861278653357</v>
      </c>
      <c r="M60" s="103">
        <v>0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0</v>
      </c>
      <c r="U60" s="76">
        <v>0</v>
      </c>
      <c r="V60" s="76">
        <v>0</v>
      </c>
      <c r="W60" s="77">
        <v>0</v>
      </c>
      <c r="X60" s="115">
        <v>0</v>
      </c>
      <c r="Y60" s="103">
        <v>0</v>
      </c>
      <c r="Z60" s="115">
        <v>0</v>
      </c>
      <c r="AA60" s="76"/>
      <c r="AB60" s="115">
        <v>0</v>
      </c>
      <c r="AC60" s="115">
        <v>0</v>
      </c>
      <c r="AD60" s="76">
        <v>0</v>
      </c>
      <c r="AE60" s="115">
        <v>0</v>
      </c>
      <c r="AF60" s="119">
        <v>0</v>
      </c>
    </row>
    <row r="61" spans="1:32" ht="16.350000000000001" customHeight="1" x14ac:dyDescent="0.2">
      <c r="A61" s="69">
        <v>55</v>
      </c>
      <c r="B61" s="70" t="s">
        <v>60</v>
      </c>
      <c r="C61" s="477">
        <v>0</v>
      </c>
      <c r="D61" s="71">
        <v>7262.1444425233221</v>
      </c>
      <c r="E61" s="108">
        <v>0</v>
      </c>
      <c r="F61" s="108">
        <v>536.12413544332276</v>
      </c>
      <c r="G61" s="108">
        <v>0</v>
      </c>
      <c r="H61" s="513">
        <v>0</v>
      </c>
      <c r="I61" s="71">
        <v>583.49927895778842</v>
      </c>
      <c r="J61" s="108">
        <v>0</v>
      </c>
      <c r="K61" s="513">
        <v>0</v>
      </c>
      <c r="L61" s="71">
        <v>159.13616698848776</v>
      </c>
      <c r="M61" s="108">
        <v>0</v>
      </c>
      <c r="N61" s="513">
        <v>0</v>
      </c>
      <c r="O61" s="71">
        <v>3978.4041747121942</v>
      </c>
      <c r="P61" s="108">
        <v>0</v>
      </c>
      <c r="Q61" s="513">
        <v>0</v>
      </c>
      <c r="R61" s="71">
        <v>1591.3616698848775</v>
      </c>
      <c r="S61" s="108">
        <v>0</v>
      </c>
      <c r="T61" s="116">
        <v>0</v>
      </c>
      <c r="U61" s="71">
        <v>0</v>
      </c>
      <c r="V61" s="71">
        <v>0</v>
      </c>
      <c r="W61" s="72">
        <v>0</v>
      </c>
      <c r="X61" s="116">
        <v>0</v>
      </c>
      <c r="Y61" s="108">
        <v>0</v>
      </c>
      <c r="Z61" s="116">
        <v>0</v>
      </c>
      <c r="AA61" s="71"/>
      <c r="AB61" s="116">
        <v>0</v>
      </c>
      <c r="AC61" s="116">
        <v>0</v>
      </c>
      <c r="AD61" s="71">
        <v>0</v>
      </c>
      <c r="AE61" s="117">
        <v>0</v>
      </c>
      <c r="AF61" s="117">
        <v>0</v>
      </c>
    </row>
    <row r="62" spans="1:32" ht="16.350000000000001" customHeight="1" x14ac:dyDescent="0.2">
      <c r="A62" s="78">
        <v>56</v>
      </c>
      <c r="B62" s="79" t="s">
        <v>61</v>
      </c>
      <c r="C62" s="475">
        <v>0</v>
      </c>
      <c r="D62" s="80">
        <v>8336.4616977138849</v>
      </c>
      <c r="E62" s="95">
        <v>0</v>
      </c>
      <c r="F62" s="95">
        <v>536.12413544332276</v>
      </c>
      <c r="G62" s="95">
        <v>0</v>
      </c>
      <c r="H62" s="511">
        <v>0</v>
      </c>
      <c r="I62" s="80">
        <v>658.80908240538008</v>
      </c>
      <c r="J62" s="95">
        <v>0</v>
      </c>
      <c r="K62" s="511">
        <v>0</v>
      </c>
      <c r="L62" s="80">
        <v>179.67520429237638</v>
      </c>
      <c r="M62" s="95">
        <v>0</v>
      </c>
      <c r="N62" s="511">
        <v>0</v>
      </c>
      <c r="O62" s="80">
        <v>4491.8801073094091</v>
      </c>
      <c r="P62" s="95">
        <v>0</v>
      </c>
      <c r="Q62" s="511">
        <v>0</v>
      </c>
      <c r="R62" s="80">
        <v>1796.7520429237636</v>
      </c>
      <c r="S62" s="95">
        <v>0</v>
      </c>
      <c r="T62" s="114">
        <v>0</v>
      </c>
      <c r="U62" s="80">
        <v>0</v>
      </c>
      <c r="V62" s="80">
        <v>0</v>
      </c>
      <c r="W62" s="81">
        <v>0</v>
      </c>
      <c r="X62" s="114">
        <v>0</v>
      </c>
      <c r="Y62" s="95">
        <v>0</v>
      </c>
      <c r="Z62" s="114">
        <v>0</v>
      </c>
      <c r="AA62" s="80"/>
      <c r="AB62" s="114">
        <v>0</v>
      </c>
      <c r="AC62" s="114">
        <v>0</v>
      </c>
      <c r="AD62" s="80">
        <v>0</v>
      </c>
      <c r="AE62" s="114">
        <v>0</v>
      </c>
      <c r="AF62" s="118">
        <v>0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536.12413544332276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115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536.12413544332276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0</v>
      </c>
      <c r="W64" s="77">
        <v>0</v>
      </c>
      <c r="X64" s="115">
        <v>0</v>
      </c>
      <c r="Y64" s="103">
        <v>0</v>
      </c>
      <c r="Z64" s="115">
        <v>0</v>
      </c>
      <c r="AA64" s="76"/>
      <c r="AB64" s="115">
        <v>0</v>
      </c>
      <c r="AC64" s="115">
        <v>0</v>
      </c>
      <c r="AD64" s="76">
        <v>0</v>
      </c>
      <c r="AE64" s="115">
        <v>0</v>
      </c>
      <c r="AF64" s="119">
        <v>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536.12413544332276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115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536.12413544332276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1">
        <v>0</v>
      </c>
      <c r="V66" s="71">
        <v>0</v>
      </c>
      <c r="W66" s="72">
        <v>0</v>
      </c>
      <c r="X66" s="116">
        <v>0</v>
      </c>
      <c r="Y66" s="108">
        <v>0</v>
      </c>
      <c r="Z66" s="116">
        <v>0</v>
      </c>
      <c r="AA66" s="71"/>
      <c r="AB66" s="116">
        <v>0</v>
      </c>
      <c r="AC66" s="116">
        <v>0</v>
      </c>
      <c r="AD66" s="71">
        <v>0</v>
      </c>
      <c r="AE66" s="117">
        <v>0</v>
      </c>
      <c r="AF66" s="117">
        <v>0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536.12413544332276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80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114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0</v>
      </c>
      <c r="D68" s="76">
        <v>6395.3128236762286</v>
      </c>
      <c r="E68" s="103">
        <v>0</v>
      </c>
      <c r="F68" s="103">
        <v>536.12413544332276</v>
      </c>
      <c r="G68" s="103">
        <v>0</v>
      </c>
      <c r="H68" s="512">
        <v>0</v>
      </c>
      <c r="I68" s="76">
        <v>730.05630799396977</v>
      </c>
      <c r="J68" s="103">
        <v>0</v>
      </c>
      <c r="K68" s="512">
        <v>0</v>
      </c>
      <c r="L68" s="76">
        <v>199.10626581653719</v>
      </c>
      <c r="M68" s="103">
        <v>0</v>
      </c>
      <c r="N68" s="512">
        <v>0</v>
      </c>
      <c r="O68" s="76">
        <v>4977.6566454134299</v>
      </c>
      <c r="P68" s="103">
        <v>0</v>
      </c>
      <c r="Q68" s="512">
        <v>0</v>
      </c>
      <c r="R68" s="76">
        <v>1991.0626581653717</v>
      </c>
      <c r="S68" s="103">
        <v>0</v>
      </c>
      <c r="T68" s="115">
        <v>0</v>
      </c>
      <c r="U68" s="76">
        <v>0</v>
      </c>
      <c r="V68" s="76">
        <v>0</v>
      </c>
      <c r="W68" s="77">
        <v>0</v>
      </c>
      <c r="X68" s="115">
        <v>0</v>
      </c>
      <c r="Y68" s="103">
        <v>0</v>
      </c>
      <c r="Z68" s="115">
        <v>0</v>
      </c>
      <c r="AA68" s="76"/>
      <c r="AB68" s="115">
        <v>0</v>
      </c>
      <c r="AC68" s="115">
        <v>0</v>
      </c>
      <c r="AD68" s="76">
        <v>0</v>
      </c>
      <c r="AE68" s="115">
        <v>0</v>
      </c>
      <c r="AF68" s="119">
        <v>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536.12413544332276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115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536.12413544332276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115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0</v>
      </c>
      <c r="D71" s="71">
        <v>9018.2228118607709</v>
      </c>
      <c r="E71" s="108">
        <v>0</v>
      </c>
      <c r="F71" s="108">
        <v>536.12413544332276</v>
      </c>
      <c r="G71" s="108">
        <v>0</v>
      </c>
      <c r="H71" s="513">
        <v>0</v>
      </c>
      <c r="I71" s="71">
        <v>563.93652537111063</v>
      </c>
      <c r="J71" s="108">
        <v>0</v>
      </c>
      <c r="K71" s="513">
        <v>0</v>
      </c>
      <c r="L71" s="71">
        <v>153.80087055575746</v>
      </c>
      <c r="M71" s="108">
        <v>0</v>
      </c>
      <c r="N71" s="513">
        <v>0</v>
      </c>
      <c r="O71" s="71">
        <v>3845.0217638939362</v>
      </c>
      <c r="P71" s="108">
        <v>0</v>
      </c>
      <c r="Q71" s="513">
        <v>0</v>
      </c>
      <c r="R71" s="71">
        <v>1538.0087055575743</v>
      </c>
      <c r="S71" s="108">
        <v>0</v>
      </c>
      <c r="T71" s="116">
        <v>0</v>
      </c>
      <c r="U71" s="71">
        <v>0</v>
      </c>
      <c r="V71" s="71">
        <v>0</v>
      </c>
      <c r="W71" s="72">
        <v>0</v>
      </c>
      <c r="X71" s="116">
        <v>0</v>
      </c>
      <c r="Y71" s="108">
        <v>0</v>
      </c>
      <c r="Z71" s="116">
        <v>0</v>
      </c>
      <c r="AA71" s="71"/>
      <c r="AB71" s="116">
        <v>0</v>
      </c>
      <c r="AC71" s="116">
        <v>0</v>
      </c>
      <c r="AD71" s="71">
        <v>0</v>
      </c>
      <c r="AE71" s="117">
        <v>0</v>
      </c>
      <c r="AF71" s="117">
        <v>0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536.12413544332276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80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114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536.12413544332276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115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536.12413544332276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115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536.12413544332276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115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734</v>
      </c>
      <c r="D76" s="455"/>
      <c r="E76" s="506">
        <v>4533624.4289339632</v>
      </c>
      <c r="F76" s="506">
        <v>536.12413544332276</v>
      </c>
      <c r="G76" s="506">
        <v>393515.11541539896</v>
      </c>
      <c r="H76" s="514">
        <v>356</v>
      </c>
      <c r="I76" s="455"/>
      <c r="J76" s="506">
        <v>250572.40402103617</v>
      </c>
      <c r="K76" s="514">
        <v>123</v>
      </c>
      <c r="L76" s="455"/>
      <c r="M76" s="506">
        <v>23587.040109900852</v>
      </c>
      <c r="N76" s="514">
        <v>32</v>
      </c>
      <c r="O76" s="455"/>
      <c r="P76" s="506">
        <v>153628.92742009618</v>
      </c>
      <c r="Q76" s="514">
        <v>0</v>
      </c>
      <c r="R76" s="455"/>
      <c r="S76" s="506">
        <v>0</v>
      </c>
      <c r="T76" s="515">
        <v>5354928</v>
      </c>
      <c r="U76" s="455">
        <v>41477</v>
      </c>
      <c r="V76" s="455">
        <v>-26681</v>
      </c>
      <c r="W76" s="516">
        <v>14796</v>
      </c>
      <c r="X76" s="515">
        <v>5369724</v>
      </c>
      <c r="Y76" s="506">
        <v>-13423</v>
      </c>
      <c r="Z76" s="515">
        <v>5356301</v>
      </c>
      <c r="AA76" s="506">
        <v>0</v>
      </c>
      <c r="AB76" s="515">
        <v>5356301</v>
      </c>
      <c r="AC76" s="455">
        <v>3523437</v>
      </c>
      <c r="AD76" s="455">
        <v>1832864</v>
      </c>
      <c r="AE76" s="515">
        <v>458217</v>
      </c>
      <c r="AF76" s="452">
        <v>5356301</v>
      </c>
    </row>
    <row r="77" spans="1:32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0</v>
      </c>
      <c r="AC78" s="341">
        <v>0</v>
      </c>
      <c r="AD78" s="336">
        <v>0</v>
      </c>
      <c r="AE78" s="119">
        <v>0</v>
      </c>
      <c r="AF78" s="119">
        <v>0</v>
      </c>
    </row>
    <row r="79" spans="1:32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0</v>
      </c>
    </row>
    <row r="80" spans="1:32" ht="16.350000000000001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0</v>
      </c>
    </row>
    <row r="81" spans="1:32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20001</v>
      </c>
      <c r="AC82" s="73">
        <v>13335</v>
      </c>
      <c r="AD82" s="337">
        <v>6666</v>
      </c>
      <c r="AE82" s="117">
        <v>1667</v>
      </c>
      <c r="AF82" s="117">
        <v>20001</v>
      </c>
    </row>
    <row r="83" spans="1:32" s="223" customFormat="1" ht="16.350000000000001" customHeight="1" thickBot="1" x14ac:dyDescent="0.25">
      <c r="A83" s="1540" t="s">
        <v>614</v>
      </c>
      <c r="B83" s="1557"/>
      <c r="C83" s="451">
        <v>734</v>
      </c>
      <c r="D83" s="450"/>
      <c r="E83" s="478">
        <v>4533624.4289339632</v>
      </c>
      <c r="F83" s="478"/>
      <c r="G83" s="478">
        <v>393515.11541539896</v>
      </c>
      <c r="H83" s="451">
        <v>356</v>
      </c>
      <c r="I83" s="450"/>
      <c r="J83" s="478">
        <v>250572.40402103617</v>
      </c>
      <c r="K83" s="451">
        <v>123</v>
      </c>
      <c r="L83" s="450"/>
      <c r="M83" s="478">
        <v>23587.040109900852</v>
      </c>
      <c r="N83" s="451">
        <v>32</v>
      </c>
      <c r="O83" s="450"/>
      <c r="P83" s="478">
        <v>153628.92742009618</v>
      </c>
      <c r="Q83" s="451">
        <v>0</v>
      </c>
      <c r="R83" s="450"/>
      <c r="S83" s="478">
        <v>0</v>
      </c>
      <c r="T83" s="450">
        <v>5354928</v>
      </c>
      <c r="U83" s="450">
        <v>41477</v>
      </c>
      <c r="V83" s="450">
        <v>-26681</v>
      </c>
      <c r="W83" s="450">
        <v>14796</v>
      </c>
      <c r="X83" s="450">
        <v>5369724</v>
      </c>
      <c r="Y83" s="450">
        <v>-13423</v>
      </c>
      <c r="Z83" s="450">
        <v>5356301</v>
      </c>
      <c r="AA83" s="478">
        <v>0</v>
      </c>
      <c r="AB83" s="452">
        <v>5376302</v>
      </c>
      <c r="AC83" s="450">
        <v>3536772</v>
      </c>
      <c r="AD83" s="450">
        <v>1839530</v>
      </c>
      <c r="AE83" s="452">
        <v>459884</v>
      </c>
      <c r="AF83" s="452">
        <v>5376302</v>
      </c>
    </row>
    <row r="84" spans="1:32" ht="8.4499999999999993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AA84" s="216"/>
      <c r="AB84" s="216"/>
      <c r="AC84" s="216"/>
      <c r="AD84" s="216"/>
      <c r="AE84" s="216"/>
      <c r="AF84" s="216"/>
    </row>
    <row r="85" spans="1:32" x14ac:dyDescent="0.2">
      <c r="AE85" s="133">
        <v>4</v>
      </c>
    </row>
  </sheetData>
  <mergeCells count="30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3:B83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3" sqref="C13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0" width="11.28515625" style="133" customWidth="1"/>
    <col min="11" max="11" width="11.425781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4" t="s">
        <v>651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50"/>
      <c r="B3" s="1551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1880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1881</v>
      </c>
      <c r="I5" s="1279" t="s">
        <v>1537</v>
      </c>
      <c r="J5" s="1279" t="s">
        <v>1538</v>
      </c>
      <c r="K5" s="1279" t="s">
        <v>1882</v>
      </c>
      <c r="L5" s="1279" t="s">
        <v>1540</v>
      </c>
      <c r="M5" s="1279" t="s">
        <v>1541</v>
      </c>
      <c r="N5" s="1279" t="s">
        <v>1883</v>
      </c>
      <c r="O5" s="1279" t="s">
        <v>1543</v>
      </c>
      <c r="P5" s="1279" t="s">
        <v>1544</v>
      </c>
      <c r="Q5" s="1279" t="s">
        <v>1884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527.02354414153262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114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527.02354414153262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115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527.02354414153262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115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0</v>
      </c>
      <c r="D10" s="76">
        <v>8368.3266049709582</v>
      </c>
      <c r="E10" s="103">
        <v>0</v>
      </c>
      <c r="F10" s="103">
        <v>527.02354414153262</v>
      </c>
      <c r="G10" s="103">
        <v>0</v>
      </c>
      <c r="H10" s="512">
        <v>0</v>
      </c>
      <c r="I10" s="76">
        <v>678.13933677313605</v>
      </c>
      <c r="J10" s="103">
        <v>0</v>
      </c>
      <c r="K10" s="512">
        <v>0</v>
      </c>
      <c r="L10" s="76">
        <v>184.9470918472189</v>
      </c>
      <c r="M10" s="103">
        <v>0</v>
      </c>
      <c r="N10" s="512">
        <v>0</v>
      </c>
      <c r="O10" s="76">
        <v>4623.6772961804727</v>
      </c>
      <c r="P10" s="103">
        <v>0</v>
      </c>
      <c r="Q10" s="512">
        <v>0</v>
      </c>
      <c r="R10" s="76">
        <v>1849.4709184721889</v>
      </c>
      <c r="S10" s="103">
        <v>0</v>
      </c>
      <c r="T10" s="115">
        <v>0</v>
      </c>
      <c r="U10" s="76">
        <v>0</v>
      </c>
      <c r="V10" s="76">
        <v>0</v>
      </c>
      <c r="W10" s="77">
        <v>0</v>
      </c>
      <c r="X10" s="115">
        <v>0</v>
      </c>
      <c r="Y10" s="103">
        <v>0</v>
      </c>
      <c r="Z10" s="115">
        <v>0</v>
      </c>
      <c r="AA10" s="76"/>
      <c r="AB10" s="115">
        <v>0</v>
      </c>
      <c r="AC10" s="115">
        <v>0</v>
      </c>
      <c r="AD10" s="76">
        <v>0</v>
      </c>
      <c r="AE10" s="115">
        <v>0</v>
      </c>
      <c r="AF10" s="119">
        <v>0</v>
      </c>
    </row>
    <row r="11" spans="1:32" ht="16.350000000000001" customHeight="1" x14ac:dyDescent="0.2">
      <c r="A11" s="69">
        <v>5</v>
      </c>
      <c r="B11" s="70" t="s">
        <v>11</v>
      </c>
      <c r="C11" s="477">
        <v>0</v>
      </c>
      <c r="D11" s="71">
        <v>6161.4776545853365</v>
      </c>
      <c r="E11" s="108">
        <v>0</v>
      </c>
      <c r="F11" s="108">
        <v>527.02354414153262</v>
      </c>
      <c r="G11" s="108">
        <v>0</v>
      </c>
      <c r="H11" s="513">
        <v>0</v>
      </c>
      <c r="I11" s="71">
        <v>704.13258400877407</v>
      </c>
      <c r="J11" s="108">
        <v>0</v>
      </c>
      <c r="K11" s="513">
        <v>0</v>
      </c>
      <c r="L11" s="71">
        <v>192.03615927512018</v>
      </c>
      <c r="M11" s="108">
        <v>0</v>
      </c>
      <c r="N11" s="513">
        <v>0</v>
      </c>
      <c r="O11" s="71">
        <v>4800.9039818780057</v>
      </c>
      <c r="P11" s="108">
        <v>0</v>
      </c>
      <c r="Q11" s="513">
        <v>0</v>
      </c>
      <c r="R11" s="71">
        <v>1920.3615927512021</v>
      </c>
      <c r="S11" s="108">
        <v>0</v>
      </c>
      <c r="T11" s="116">
        <v>0</v>
      </c>
      <c r="U11" s="71">
        <v>0</v>
      </c>
      <c r="V11" s="71">
        <v>0</v>
      </c>
      <c r="W11" s="72">
        <v>0</v>
      </c>
      <c r="X11" s="116">
        <v>0</v>
      </c>
      <c r="Y11" s="108">
        <v>0</v>
      </c>
      <c r="Z11" s="116">
        <v>0</v>
      </c>
      <c r="AA11" s="71"/>
      <c r="AB11" s="116">
        <v>0</v>
      </c>
      <c r="AC11" s="116">
        <v>0</v>
      </c>
      <c r="AD11" s="71">
        <v>0</v>
      </c>
      <c r="AE11" s="117">
        <v>0</v>
      </c>
      <c r="AF11" s="117">
        <v>0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527.02354414153262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80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114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527.02354414153262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7175</v>
      </c>
      <c r="W13" s="77">
        <v>7175</v>
      </c>
      <c r="X13" s="115">
        <v>7175</v>
      </c>
      <c r="Y13" s="103">
        <v>-18</v>
      </c>
      <c r="Z13" s="115">
        <v>7157</v>
      </c>
      <c r="AA13" s="76"/>
      <c r="AB13" s="115">
        <v>7157</v>
      </c>
      <c r="AC13" s="115">
        <v>0</v>
      </c>
      <c r="AD13" s="76">
        <v>7157</v>
      </c>
      <c r="AE13" s="115">
        <v>1789</v>
      </c>
      <c r="AF13" s="119">
        <v>7157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527.02354414153262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115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527.02354414153262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0</v>
      </c>
      <c r="W15" s="77">
        <v>0</v>
      </c>
      <c r="X15" s="115">
        <v>0</v>
      </c>
      <c r="Y15" s="103">
        <v>0</v>
      </c>
      <c r="Z15" s="115">
        <v>0</v>
      </c>
      <c r="AA15" s="76"/>
      <c r="AB15" s="115">
        <v>0</v>
      </c>
      <c r="AC15" s="115">
        <v>0</v>
      </c>
      <c r="AD15" s="76">
        <v>0</v>
      </c>
      <c r="AE15" s="115">
        <v>0</v>
      </c>
      <c r="AF15" s="119">
        <v>0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527.02354414153262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1">
        <v>0</v>
      </c>
      <c r="V16" s="71">
        <v>0</v>
      </c>
      <c r="W16" s="72">
        <v>0</v>
      </c>
      <c r="X16" s="116">
        <v>0</v>
      </c>
      <c r="Y16" s="108">
        <v>0</v>
      </c>
      <c r="Z16" s="116">
        <v>0</v>
      </c>
      <c r="AA16" s="71"/>
      <c r="AB16" s="116">
        <v>0</v>
      </c>
      <c r="AC16" s="116">
        <v>0</v>
      </c>
      <c r="AD16" s="71">
        <v>0</v>
      </c>
      <c r="AE16" s="117">
        <v>0</v>
      </c>
      <c r="AF16" s="117">
        <v>0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527.02354414153262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80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114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527.02354414153262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115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527.02354414153262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115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527.02354414153262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0</v>
      </c>
      <c r="V20" s="76">
        <v>4217</v>
      </c>
      <c r="W20" s="77">
        <v>4217</v>
      </c>
      <c r="X20" s="115">
        <v>4217</v>
      </c>
      <c r="Y20" s="103">
        <v>-11</v>
      </c>
      <c r="Z20" s="115">
        <v>4206</v>
      </c>
      <c r="AA20" s="76"/>
      <c r="AB20" s="115">
        <v>4206</v>
      </c>
      <c r="AC20" s="115">
        <v>0</v>
      </c>
      <c r="AD20" s="76">
        <v>4206</v>
      </c>
      <c r="AE20" s="115">
        <v>1052</v>
      </c>
      <c r="AF20" s="119">
        <v>4206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527.02354414153262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1">
        <v>0</v>
      </c>
      <c r="V21" s="71">
        <v>0</v>
      </c>
      <c r="W21" s="72">
        <v>0</v>
      </c>
      <c r="X21" s="116">
        <v>0</v>
      </c>
      <c r="Y21" s="108">
        <v>0</v>
      </c>
      <c r="Z21" s="116">
        <v>0</v>
      </c>
      <c r="AA21" s="71"/>
      <c r="AB21" s="116">
        <v>0</v>
      </c>
      <c r="AC21" s="116">
        <v>0</v>
      </c>
      <c r="AD21" s="71">
        <v>0</v>
      </c>
      <c r="AE21" s="117">
        <v>0</v>
      </c>
      <c r="AF21" s="117">
        <v>0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527.02354414153262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80">
        <v>0</v>
      </c>
      <c r="V22" s="80">
        <v>14322</v>
      </c>
      <c r="W22" s="81">
        <v>14322</v>
      </c>
      <c r="X22" s="114">
        <v>14322</v>
      </c>
      <c r="Y22" s="95">
        <v>-36</v>
      </c>
      <c r="Z22" s="114">
        <v>14286</v>
      </c>
      <c r="AA22" s="80"/>
      <c r="AB22" s="114">
        <v>14286</v>
      </c>
      <c r="AC22" s="114">
        <v>0</v>
      </c>
      <c r="AD22" s="80">
        <v>14286</v>
      </c>
      <c r="AE22" s="114">
        <v>3572</v>
      </c>
      <c r="AF22" s="118">
        <v>14286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527.02354414153262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115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15</v>
      </c>
      <c r="D24" s="76">
        <v>6964.6507925970482</v>
      </c>
      <c r="E24" s="103">
        <v>104469.76188895572</v>
      </c>
      <c r="F24" s="103">
        <v>527.02354414153262</v>
      </c>
      <c r="G24" s="103">
        <v>7905.3531621229895</v>
      </c>
      <c r="H24" s="512">
        <v>13</v>
      </c>
      <c r="I24" s="76">
        <v>679.75056392958356</v>
      </c>
      <c r="J24" s="103">
        <v>8836.7573310845855</v>
      </c>
      <c r="K24" s="512">
        <v>5</v>
      </c>
      <c r="L24" s="76">
        <v>185.38651743534101</v>
      </c>
      <c r="M24" s="103">
        <v>926.93258717670506</v>
      </c>
      <c r="N24" s="512">
        <v>4</v>
      </c>
      <c r="O24" s="76">
        <v>4634.6629358835253</v>
      </c>
      <c r="P24" s="103">
        <v>18538.651743534101</v>
      </c>
      <c r="Q24" s="512">
        <v>0</v>
      </c>
      <c r="R24" s="76">
        <v>1853.8651743534099</v>
      </c>
      <c r="S24" s="103">
        <v>0</v>
      </c>
      <c r="T24" s="115">
        <v>140677</v>
      </c>
      <c r="U24" s="76">
        <v>7185</v>
      </c>
      <c r="V24" s="76">
        <v>-13094</v>
      </c>
      <c r="W24" s="77">
        <v>-5909</v>
      </c>
      <c r="X24" s="115">
        <v>134768</v>
      </c>
      <c r="Y24" s="103">
        <v>-337</v>
      </c>
      <c r="Z24" s="115">
        <v>134431</v>
      </c>
      <c r="AA24" s="76"/>
      <c r="AB24" s="115">
        <v>134431</v>
      </c>
      <c r="AC24" s="115">
        <v>90488</v>
      </c>
      <c r="AD24" s="76">
        <v>43943</v>
      </c>
      <c r="AE24" s="115">
        <v>10986</v>
      </c>
      <c r="AF24" s="119">
        <v>134431</v>
      </c>
    </row>
    <row r="25" spans="1:32" ht="16.350000000000001" customHeight="1" x14ac:dyDescent="0.2">
      <c r="A25" s="74">
        <v>19</v>
      </c>
      <c r="B25" s="75" t="s">
        <v>25</v>
      </c>
      <c r="C25" s="476">
        <v>0</v>
      </c>
      <c r="D25" s="76">
        <v>6867.4055730398213</v>
      </c>
      <c r="E25" s="103">
        <v>0</v>
      </c>
      <c r="F25" s="103">
        <v>527.02354414153262</v>
      </c>
      <c r="G25" s="103">
        <v>0</v>
      </c>
      <c r="H25" s="512">
        <v>0</v>
      </c>
      <c r="I25" s="76">
        <v>605.33669792137073</v>
      </c>
      <c r="J25" s="103">
        <v>0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0</v>
      </c>
      <c r="U25" s="76">
        <v>0</v>
      </c>
      <c r="V25" s="76">
        <v>0</v>
      </c>
      <c r="W25" s="77">
        <v>0</v>
      </c>
      <c r="X25" s="115">
        <v>0</v>
      </c>
      <c r="Y25" s="103">
        <v>0</v>
      </c>
      <c r="Z25" s="115">
        <v>0</v>
      </c>
      <c r="AA25" s="76"/>
      <c r="AB25" s="115">
        <v>0</v>
      </c>
      <c r="AC25" s="115">
        <v>0</v>
      </c>
      <c r="AD25" s="76">
        <v>0</v>
      </c>
      <c r="AE25" s="115">
        <v>0</v>
      </c>
      <c r="AF25" s="119">
        <v>0</v>
      </c>
    </row>
    <row r="26" spans="1:32" ht="16.350000000000001" customHeight="1" x14ac:dyDescent="0.2">
      <c r="A26" s="69">
        <v>20</v>
      </c>
      <c r="B26" s="70" t="s">
        <v>26</v>
      </c>
      <c r="C26" s="477">
        <v>0</v>
      </c>
      <c r="D26" s="71">
        <v>6676.1330283912885</v>
      </c>
      <c r="E26" s="108">
        <v>0</v>
      </c>
      <c r="F26" s="108">
        <v>527.02354414153262</v>
      </c>
      <c r="G26" s="108">
        <v>0</v>
      </c>
      <c r="H26" s="513">
        <v>0</v>
      </c>
      <c r="I26" s="71">
        <v>693.90926624608369</v>
      </c>
      <c r="J26" s="108">
        <v>0</v>
      </c>
      <c r="K26" s="513">
        <v>0</v>
      </c>
      <c r="L26" s="71">
        <v>189.24798170347736</v>
      </c>
      <c r="M26" s="108">
        <v>0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0</v>
      </c>
      <c r="U26" s="71">
        <v>0</v>
      </c>
      <c r="V26" s="71">
        <v>6292</v>
      </c>
      <c r="W26" s="72">
        <v>6292</v>
      </c>
      <c r="X26" s="116">
        <v>6292</v>
      </c>
      <c r="Y26" s="108">
        <v>-16</v>
      </c>
      <c r="Z26" s="116">
        <v>6276</v>
      </c>
      <c r="AA26" s="71"/>
      <c r="AB26" s="116">
        <v>6276</v>
      </c>
      <c r="AC26" s="116">
        <v>0</v>
      </c>
      <c r="AD26" s="71">
        <v>6276</v>
      </c>
      <c r="AE26" s="117">
        <v>1569</v>
      </c>
      <c r="AF26" s="117">
        <v>6276</v>
      </c>
    </row>
    <row r="27" spans="1:32" ht="16.350000000000001" customHeight="1" x14ac:dyDescent="0.2">
      <c r="A27" s="78">
        <v>21</v>
      </c>
      <c r="B27" s="79" t="s">
        <v>27</v>
      </c>
      <c r="C27" s="475">
        <v>100</v>
      </c>
      <c r="D27" s="80">
        <v>6911.8957135694618</v>
      </c>
      <c r="E27" s="95">
        <v>691189.57135694614</v>
      </c>
      <c r="F27" s="95">
        <v>527.02354414153262</v>
      </c>
      <c r="G27" s="95">
        <v>52702.354414153262</v>
      </c>
      <c r="H27" s="511">
        <v>48</v>
      </c>
      <c r="I27" s="80">
        <v>715.00455698528151</v>
      </c>
      <c r="J27" s="95">
        <v>34320.218735293514</v>
      </c>
      <c r="K27" s="511">
        <v>29.5</v>
      </c>
      <c r="L27" s="80">
        <v>195.00124281416768</v>
      </c>
      <c r="M27" s="95">
        <v>5752.5366630179469</v>
      </c>
      <c r="N27" s="511">
        <v>7</v>
      </c>
      <c r="O27" s="80">
        <v>4875.0310703541918</v>
      </c>
      <c r="P27" s="95">
        <v>34125.217492479343</v>
      </c>
      <c r="Q27" s="511">
        <v>4</v>
      </c>
      <c r="R27" s="80">
        <v>1950.0124281416765</v>
      </c>
      <c r="S27" s="95">
        <v>7800.0497125667061</v>
      </c>
      <c r="T27" s="114">
        <v>825890</v>
      </c>
      <c r="U27" s="80">
        <v>-65609</v>
      </c>
      <c r="V27" s="80">
        <v>-28820</v>
      </c>
      <c r="W27" s="81">
        <v>-94429</v>
      </c>
      <c r="X27" s="114">
        <v>731461</v>
      </c>
      <c r="Y27" s="95">
        <v>-1829</v>
      </c>
      <c r="Z27" s="114">
        <v>729632</v>
      </c>
      <c r="AA27" s="80"/>
      <c r="AB27" s="114">
        <v>729632</v>
      </c>
      <c r="AC27" s="114">
        <v>539311</v>
      </c>
      <c r="AD27" s="80">
        <v>190321</v>
      </c>
      <c r="AE27" s="114">
        <v>47580</v>
      </c>
      <c r="AF27" s="118">
        <v>729632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527.02354414153262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115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0</v>
      </c>
      <c r="D29" s="76">
        <v>7374.8922953709352</v>
      </c>
      <c r="E29" s="103">
        <v>0</v>
      </c>
      <c r="F29" s="103">
        <v>527.02354414153262</v>
      </c>
      <c r="G29" s="103">
        <v>0</v>
      </c>
      <c r="H29" s="512">
        <v>0</v>
      </c>
      <c r="I29" s="76">
        <v>629.6438092156319</v>
      </c>
      <c r="J29" s="103">
        <v>0</v>
      </c>
      <c r="K29" s="512">
        <v>0</v>
      </c>
      <c r="L29" s="76">
        <v>171.72103887699049</v>
      </c>
      <c r="M29" s="103">
        <v>0</v>
      </c>
      <c r="N29" s="512">
        <v>0</v>
      </c>
      <c r="O29" s="76">
        <v>4293.0259719247633</v>
      </c>
      <c r="P29" s="103">
        <v>0</v>
      </c>
      <c r="Q29" s="512">
        <v>0</v>
      </c>
      <c r="R29" s="76">
        <v>1717.210388769905</v>
      </c>
      <c r="S29" s="103">
        <v>0</v>
      </c>
      <c r="T29" s="115">
        <v>0</v>
      </c>
      <c r="U29" s="76">
        <v>0</v>
      </c>
      <c r="V29" s="76">
        <v>0</v>
      </c>
      <c r="W29" s="77">
        <v>0</v>
      </c>
      <c r="X29" s="115">
        <v>0</v>
      </c>
      <c r="Y29" s="103">
        <v>0</v>
      </c>
      <c r="Z29" s="115">
        <v>0</v>
      </c>
      <c r="AA29" s="76"/>
      <c r="AB29" s="115">
        <v>0</v>
      </c>
      <c r="AC29" s="115">
        <v>0</v>
      </c>
      <c r="AD29" s="76">
        <v>0</v>
      </c>
      <c r="AE29" s="115">
        <v>0</v>
      </c>
      <c r="AF29" s="119">
        <v>0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527.02354414153262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115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527.02354414153262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1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116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0</v>
      </c>
      <c r="D32" s="80">
        <v>8105.0160988028038</v>
      </c>
      <c r="E32" s="95">
        <v>0</v>
      </c>
      <c r="F32" s="95">
        <v>527.02354414153262</v>
      </c>
      <c r="G32" s="95">
        <v>0</v>
      </c>
      <c r="H32" s="511">
        <v>0</v>
      </c>
      <c r="I32" s="80">
        <v>465.11914076262406</v>
      </c>
      <c r="J32" s="95">
        <v>0</v>
      </c>
      <c r="K32" s="511">
        <v>0</v>
      </c>
      <c r="L32" s="80">
        <v>126.85067475344293</v>
      </c>
      <c r="M32" s="95">
        <v>0</v>
      </c>
      <c r="N32" s="511">
        <v>0</v>
      </c>
      <c r="O32" s="80">
        <v>3171.2668688360727</v>
      </c>
      <c r="P32" s="95">
        <v>0</v>
      </c>
      <c r="Q32" s="511">
        <v>0</v>
      </c>
      <c r="R32" s="80">
        <v>1268.5067475344292</v>
      </c>
      <c r="S32" s="95">
        <v>0</v>
      </c>
      <c r="T32" s="114">
        <v>0</v>
      </c>
      <c r="U32" s="80">
        <v>0</v>
      </c>
      <c r="V32" s="80">
        <v>6115</v>
      </c>
      <c r="W32" s="81">
        <v>6115</v>
      </c>
      <c r="X32" s="114">
        <v>6115</v>
      </c>
      <c r="Y32" s="95">
        <v>-15</v>
      </c>
      <c r="Z32" s="114">
        <v>6100</v>
      </c>
      <c r="AA32" s="80"/>
      <c r="AB32" s="114">
        <v>6100</v>
      </c>
      <c r="AC32" s="114">
        <v>0</v>
      </c>
      <c r="AD32" s="80">
        <v>6100</v>
      </c>
      <c r="AE32" s="114">
        <v>1525</v>
      </c>
      <c r="AF32" s="118">
        <v>6100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527.02354414153262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115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0</v>
      </c>
      <c r="D34" s="76">
        <v>8536.9513881018211</v>
      </c>
      <c r="E34" s="103">
        <v>0</v>
      </c>
      <c r="F34" s="103">
        <v>527.02354414153262</v>
      </c>
      <c r="G34" s="103">
        <v>0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0</v>
      </c>
      <c r="U34" s="76">
        <v>0</v>
      </c>
      <c r="V34" s="76">
        <v>0</v>
      </c>
      <c r="W34" s="77">
        <v>0</v>
      </c>
      <c r="X34" s="115">
        <v>0</v>
      </c>
      <c r="Y34" s="103">
        <v>0</v>
      </c>
      <c r="Z34" s="115">
        <v>0</v>
      </c>
      <c r="AA34" s="76"/>
      <c r="AB34" s="115">
        <v>0</v>
      </c>
      <c r="AC34" s="115">
        <v>0</v>
      </c>
      <c r="AD34" s="76">
        <v>0</v>
      </c>
      <c r="AE34" s="115">
        <v>0</v>
      </c>
      <c r="AF34" s="119">
        <v>0</v>
      </c>
    </row>
    <row r="35" spans="1:32" ht="16.350000000000001" customHeight="1" x14ac:dyDescent="0.2">
      <c r="A35" s="74">
        <v>29</v>
      </c>
      <c r="B35" s="75" t="s">
        <v>35</v>
      </c>
      <c r="C35" s="476">
        <v>0</v>
      </c>
      <c r="D35" s="76">
        <v>8249.7655932773141</v>
      </c>
      <c r="E35" s="103">
        <v>0</v>
      </c>
      <c r="F35" s="103">
        <v>527.02354414153262</v>
      </c>
      <c r="G35" s="103">
        <v>0</v>
      </c>
      <c r="H35" s="512">
        <v>0</v>
      </c>
      <c r="I35" s="76">
        <v>537.21593444789767</v>
      </c>
      <c r="J35" s="103">
        <v>0</v>
      </c>
      <c r="K35" s="512">
        <v>0</v>
      </c>
      <c r="L35" s="76">
        <v>146.51343666760843</v>
      </c>
      <c r="M35" s="103">
        <v>0</v>
      </c>
      <c r="N35" s="512">
        <v>0</v>
      </c>
      <c r="O35" s="76">
        <v>3662.8359166902114</v>
      </c>
      <c r="P35" s="103">
        <v>0</v>
      </c>
      <c r="Q35" s="512">
        <v>0</v>
      </c>
      <c r="R35" s="76">
        <v>1465.1343666760843</v>
      </c>
      <c r="S35" s="103">
        <v>0</v>
      </c>
      <c r="T35" s="115">
        <v>0</v>
      </c>
      <c r="U35" s="76">
        <v>0</v>
      </c>
      <c r="V35" s="76">
        <v>0</v>
      </c>
      <c r="W35" s="77">
        <v>0</v>
      </c>
      <c r="X35" s="115">
        <v>0</v>
      </c>
      <c r="Y35" s="103">
        <v>0</v>
      </c>
      <c r="Z35" s="115">
        <v>0</v>
      </c>
      <c r="AA35" s="76"/>
      <c r="AB35" s="115">
        <v>0</v>
      </c>
      <c r="AC35" s="115">
        <v>0</v>
      </c>
      <c r="AD35" s="76">
        <v>0</v>
      </c>
      <c r="AE35" s="115">
        <v>0</v>
      </c>
      <c r="AF35" s="119">
        <v>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527.02354414153262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1">
        <v>0</v>
      </c>
      <c r="V36" s="71">
        <v>0</v>
      </c>
      <c r="W36" s="72">
        <v>0</v>
      </c>
      <c r="X36" s="116">
        <v>0</v>
      </c>
      <c r="Y36" s="108">
        <v>0</v>
      </c>
      <c r="Z36" s="116">
        <v>0</v>
      </c>
      <c r="AA36" s="71"/>
      <c r="AB36" s="116">
        <v>0</v>
      </c>
      <c r="AC36" s="116">
        <v>0</v>
      </c>
      <c r="AD36" s="71">
        <v>0</v>
      </c>
      <c r="AE36" s="117">
        <v>0</v>
      </c>
      <c r="AF36" s="117">
        <v>0</v>
      </c>
    </row>
    <row r="37" spans="1:32" ht="16.350000000000001" customHeight="1" x14ac:dyDescent="0.2">
      <c r="A37" s="78">
        <v>31</v>
      </c>
      <c r="B37" s="79" t="s">
        <v>37</v>
      </c>
      <c r="C37" s="475">
        <v>0</v>
      </c>
      <c r="D37" s="80">
        <v>9194.183742616111</v>
      </c>
      <c r="E37" s="95">
        <v>0</v>
      </c>
      <c r="F37" s="95">
        <v>527.02354414153262</v>
      </c>
      <c r="G37" s="95">
        <v>0</v>
      </c>
      <c r="H37" s="511">
        <v>0</v>
      </c>
      <c r="I37" s="80">
        <v>512.00790593737077</v>
      </c>
      <c r="J37" s="95">
        <v>0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0</v>
      </c>
      <c r="U37" s="80">
        <v>0</v>
      </c>
      <c r="V37" s="80">
        <v>0</v>
      </c>
      <c r="W37" s="81">
        <v>0</v>
      </c>
      <c r="X37" s="114">
        <v>0</v>
      </c>
      <c r="Y37" s="95">
        <v>0</v>
      </c>
      <c r="Z37" s="114">
        <v>0</v>
      </c>
      <c r="AA37" s="80"/>
      <c r="AB37" s="114">
        <v>0</v>
      </c>
      <c r="AC37" s="114">
        <v>0</v>
      </c>
      <c r="AD37" s="80">
        <v>0</v>
      </c>
      <c r="AE37" s="114">
        <v>0</v>
      </c>
      <c r="AF37" s="118">
        <v>0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527.02354414153262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115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244</v>
      </c>
      <c r="D39" s="76">
        <v>7660.2319804611543</v>
      </c>
      <c r="E39" s="103">
        <v>1869096.6032325216</v>
      </c>
      <c r="F39" s="103">
        <v>527.02354414153262</v>
      </c>
      <c r="G39" s="103">
        <v>128593.74477053396</v>
      </c>
      <c r="H39" s="512">
        <v>206</v>
      </c>
      <c r="I39" s="76">
        <v>622.67855264538491</v>
      </c>
      <c r="J39" s="103">
        <v>128271.78184494929</v>
      </c>
      <c r="K39" s="512">
        <v>83</v>
      </c>
      <c r="L39" s="76">
        <v>169.82142344874134</v>
      </c>
      <c r="M39" s="103">
        <v>14095.178146245531</v>
      </c>
      <c r="N39" s="512">
        <v>15</v>
      </c>
      <c r="O39" s="76">
        <v>4245.5355862185334</v>
      </c>
      <c r="P39" s="103">
        <v>63683.033793278002</v>
      </c>
      <c r="Q39" s="512">
        <v>2</v>
      </c>
      <c r="R39" s="76">
        <v>1698.2142344874135</v>
      </c>
      <c r="S39" s="103">
        <v>3396.428468974827</v>
      </c>
      <c r="T39" s="115">
        <v>2207137</v>
      </c>
      <c r="U39" s="76">
        <v>223363</v>
      </c>
      <c r="V39" s="76">
        <v>-57068</v>
      </c>
      <c r="W39" s="77">
        <v>166295</v>
      </c>
      <c r="X39" s="115">
        <v>2373432</v>
      </c>
      <c r="Y39" s="103">
        <v>-5934</v>
      </c>
      <c r="Z39" s="115">
        <v>2367498</v>
      </c>
      <c r="AA39" s="76"/>
      <c r="AB39" s="115">
        <v>2367498</v>
      </c>
      <c r="AC39" s="115">
        <v>1308408</v>
      </c>
      <c r="AD39" s="76">
        <v>1059090</v>
      </c>
      <c r="AE39" s="115">
        <v>264773</v>
      </c>
      <c r="AF39" s="119">
        <v>2367498</v>
      </c>
    </row>
    <row r="40" spans="1:32" ht="16.350000000000001" customHeight="1" x14ac:dyDescent="0.2">
      <c r="A40" s="74">
        <v>34</v>
      </c>
      <c r="B40" s="75" t="s">
        <v>40</v>
      </c>
      <c r="C40" s="476">
        <v>0</v>
      </c>
      <c r="D40" s="76">
        <v>7684.1425039312107</v>
      </c>
      <c r="E40" s="103">
        <v>0</v>
      </c>
      <c r="F40" s="103">
        <v>527.02354414153262</v>
      </c>
      <c r="G40" s="103">
        <v>0</v>
      </c>
      <c r="H40" s="512">
        <v>0</v>
      </c>
      <c r="I40" s="76">
        <v>699.87887150534686</v>
      </c>
      <c r="J40" s="103">
        <v>0</v>
      </c>
      <c r="K40" s="512">
        <v>0</v>
      </c>
      <c r="L40" s="76">
        <v>190.87605586509457</v>
      </c>
      <c r="M40" s="103">
        <v>0</v>
      </c>
      <c r="N40" s="512">
        <v>0</v>
      </c>
      <c r="O40" s="76">
        <v>4771.9013966273642</v>
      </c>
      <c r="P40" s="103">
        <v>0</v>
      </c>
      <c r="Q40" s="512">
        <v>0</v>
      </c>
      <c r="R40" s="76">
        <v>1908.7605586509458</v>
      </c>
      <c r="S40" s="103">
        <v>0</v>
      </c>
      <c r="T40" s="115">
        <v>0</v>
      </c>
      <c r="U40" s="76">
        <v>0</v>
      </c>
      <c r="V40" s="76">
        <v>0</v>
      </c>
      <c r="W40" s="77">
        <v>0</v>
      </c>
      <c r="X40" s="115">
        <v>0</v>
      </c>
      <c r="Y40" s="103">
        <v>0</v>
      </c>
      <c r="Z40" s="115">
        <v>0</v>
      </c>
      <c r="AA40" s="76"/>
      <c r="AB40" s="115">
        <v>0</v>
      </c>
      <c r="AC40" s="115">
        <v>0</v>
      </c>
      <c r="AD40" s="76">
        <v>0</v>
      </c>
      <c r="AE40" s="115">
        <v>0</v>
      </c>
      <c r="AF40" s="119">
        <v>0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527.02354414153262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1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/>
      <c r="AB41" s="116">
        <v>0</v>
      </c>
      <c r="AC41" s="116">
        <v>0</v>
      </c>
      <c r="AD41" s="71">
        <v>0</v>
      </c>
      <c r="AE41" s="117">
        <v>0</v>
      </c>
      <c r="AF41" s="117">
        <v>0</v>
      </c>
    </row>
    <row r="42" spans="1:32" ht="16.350000000000001" customHeight="1" x14ac:dyDescent="0.2">
      <c r="A42" s="78">
        <v>36</v>
      </c>
      <c r="B42" s="79" t="s">
        <v>42</v>
      </c>
      <c r="C42" s="475">
        <v>0</v>
      </c>
      <c r="D42" s="80">
        <v>8787.1410595096095</v>
      </c>
      <c r="E42" s="95">
        <v>0</v>
      </c>
      <c r="F42" s="95">
        <v>527.02354414153262</v>
      </c>
      <c r="G42" s="95">
        <v>0</v>
      </c>
      <c r="H42" s="511">
        <v>0</v>
      </c>
      <c r="I42" s="80">
        <v>460.95853066984711</v>
      </c>
      <c r="J42" s="95">
        <v>0</v>
      </c>
      <c r="K42" s="511">
        <v>0</v>
      </c>
      <c r="L42" s="80">
        <v>125.71596290995829</v>
      </c>
      <c r="M42" s="95">
        <v>0</v>
      </c>
      <c r="N42" s="511">
        <v>0</v>
      </c>
      <c r="O42" s="80">
        <v>3142.8990727489572</v>
      </c>
      <c r="P42" s="95">
        <v>0</v>
      </c>
      <c r="Q42" s="511">
        <v>0</v>
      </c>
      <c r="R42" s="80">
        <v>1257.1596290995828</v>
      </c>
      <c r="S42" s="95">
        <v>0</v>
      </c>
      <c r="T42" s="114">
        <v>0</v>
      </c>
      <c r="U42" s="80">
        <v>0</v>
      </c>
      <c r="V42" s="80">
        <v>0</v>
      </c>
      <c r="W42" s="81">
        <v>0</v>
      </c>
      <c r="X42" s="114">
        <v>0</v>
      </c>
      <c r="Y42" s="95">
        <v>0</v>
      </c>
      <c r="Z42" s="114">
        <v>0</v>
      </c>
      <c r="AA42" s="80"/>
      <c r="AB42" s="114">
        <v>0</v>
      </c>
      <c r="AC42" s="114">
        <v>0</v>
      </c>
      <c r="AD42" s="80">
        <v>0</v>
      </c>
      <c r="AE42" s="114">
        <v>0</v>
      </c>
      <c r="AF42" s="118">
        <v>0</v>
      </c>
    </row>
    <row r="43" spans="1:32" ht="16.350000000000001" customHeight="1" x14ac:dyDescent="0.2">
      <c r="A43" s="74">
        <v>37</v>
      </c>
      <c r="B43" s="75" t="s">
        <v>43</v>
      </c>
      <c r="C43" s="476">
        <v>5</v>
      </c>
      <c r="D43" s="76">
        <v>8284.0362475109214</v>
      </c>
      <c r="E43" s="103">
        <v>41420.181237554607</v>
      </c>
      <c r="F43" s="103">
        <v>527.02354414153262</v>
      </c>
      <c r="G43" s="103">
        <v>2635.117720707663</v>
      </c>
      <c r="H43" s="512">
        <v>2</v>
      </c>
      <c r="I43" s="76">
        <v>680.49546870767756</v>
      </c>
      <c r="J43" s="103">
        <v>1360.9909374153551</v>
      </c>
      <c r="K43" s="512">
        <v>1</v>
      </c>
      <c r="L43" s="76">
        <v>185.58967328391205</v>
      </c>
      <c r="M43" s="103">
        <v>185.58967328391205</v>
      </c>
      <c r="N43" s="512">
        <v>0</v>
      </c>
      <c r="O43" s="76">
        <v>4639.7418320978013</v>
      </c>
      <c r="P43" s="103">
        <v>0</v>
      </c>
      <c r="Q43" s="512">
        <v>0</v>
      </c>
      <c r="R43" s="76">
        <v>1855.8967328391207</v>
      </c>
      <c r="S43" s="103">
        <v>0</v>
      </c>
      <c r="T43" s="115">
        <v>45602</v>
      </c>
      <c r="U43" s="76">
        <v>25023</v>
      </c>
      <c r="V43" s="76">
        <v>-13192</v>
      </c>
      <c r="W43" s="77">
        <v>11831</v>
      </c>
      <c r="X43" s="115">
        <v>57433</v>
      </c>
      <c r="Y43" s="103">
        <v>-144</v>
      </c>
      <c r="Z43" s="115">
        <v>57289</v>
      </c>
      <c r="AA43" s="76"/>
      <c r="AB43" s="115">
        <v>57289</v>
      </c>
      <c r="AC43" s="115">
        <v>28762</v>
      </c>
      <c r="AD43" s="76">
        <v>28527</v>
      </c>
      <c r="AE43" s="115">
        <v>7132</v>
      </c>
      <c r="AF43" s="119">
        <v>57289</v>
      </c>
    </row>
    <row r="44" spans="1:32" ht="16.350000000000001" customHeight="1" x14ac:dyDescent="0.2">
      <c r="A44" s="74">
        <v>38</v>
      </c>
      <c r="B44" s="75" t="s">
        <v>44</v>
      </c>
      <c r="C44" s="476">
        <v>0</v>
      </c>
      <c r="D44" s="76">
        <v>12409.572324024064</v>
      </c>
      <c r="E44" s="103">
        <v>0</v>
      </c>
      <c r="F44" s="103">
        <v>527.02354414153262</v>
      </c>
      <c r="G44" s="103">
        <v>0</v>
      </c>
      <c r="H44" s="512">
        <v>0</v>
      </c>
      <c r="I44" s="76">
        <v>217.85500172854296</v>
      </c>
      <c r="J44" s="103">
        <v>0</v>
      </c>
      <c r="K44" s="512">
        <v>0</v>
      </c>
      <c r="L44" s="76">
        <v>59.415000471420811</v>
      </c>
      <c r="M44" s="103">
        <v>0</v>
      </c>
      <c r="N44" s="512">
        <v>0</v>
      </c>
      <c r="O44" s="76">
        <v>1485.3750117855204</v>
      </c>
      <c r="P44" s="103">
        <v>0</v>
      </c>
      <c r="Q44" s="512">
        <v>0</v>
      </c>
      <c r="R44" s="76">
        <v>594.15000471420819</v>
      </c>
      <c r="S44" s="103">
        <v>0</v>
      </c>
      <c r="T44" s="115">
        <v>0</v>
      </c>
      <c r="U44" s="76">
        <v>0</v>
      </c>
      <c r="V44" s="76">
        <v>0</v>
      </c>
      <c r="W44" s="77">
        <v>0</v>
      </c>
      <c r="X44" s="115">
        <v>0</v>
      </c>
      <c r="Y44" s="103">
        <v>0</v>
      </c>
      <c r="Z44" s="115">
        <v>0</v>
      </c>
      <c r="AA44" s="76"/>
      <c r="AB44" s="115">
        <v>0</v>
      </c>
      <c r="AC44" s="115">
        <v>0</v>
      </c>
      <c r="AD44" s="76">
        <v>0</v>
      </c>
      <c r="AE44" s="115">
        <v>0</v>
      </c>
      <c r="AF44" s="119">
        <v>0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527.02354414153262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115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0</v>
      </c>
      <c r="D46" s="71">
        <v>8148.7093962063973</v>
      </c>
      <c r="E46" s="108">
        <v>0</v>
      </c>
      <c r="F46" s="108">
        <v>527.02354414153262</v>
      </c>
      <c r="G46" s="108">
        <v>0</v>
      </c>
      <c r="H46" s="513">
        <v>0</v>
      </c>
      <c r="I46" s="71">
        <v>644.12356470411692</v>
      </c>
      <c r="J46" s="108">
        <v>0</v>
      </c>
      <c r="K46" s="513">
        <v>0</v>
      </c>
      <c r="L46" s="71">
        <v>175.67006310112279</v>
      </c>
      <c r="M46" s="108">
        <v>0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0</v>
      </c>
      <c r="U46" s="71">
        <v>0</v>
      </c>
      <c r="V46" s="71">
        <v>9255</v>
      </c>
      <c r="W46" s="72">
        <v>9255</v>
      </c>
      <c r="X46" s="116">
        <v>9255</v>
      </c>
      <c r="Y46" s="108">
        <v>-23</v>
      </c>
      <c r="Z46" s="116">
        <v>9232</v>
      </c>
      <c r="AA46" s="71"/>
      <c r="AB46" s="116">
        <v>9232</v>
      </c>
      <c r="AC46" s="116">
        <v>0</v>
      </c>
      <c r="AD46" s="71">
        <v>9232</v>
      </c>
      <c r="AE46" s="117">
        <v>2308</v>
      </c>
      <c r="AF46" s="117">
        <v>9232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527.02354414153262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80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114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437</v>
      </c>
      <c r="D48" s="76">
        <v>8075.5755319800646</v>
      </c>
      <c r="E48" s="103">
        <v>3529026.5074752881</v>
      </c>
      <c r="F48" s="103">
        <v>527.02354414153262</v>
      </c>
      <c r="G48" s="103">
        <v>230309.28878984976</v>
      </c>
      <c r="H48" s="512">
        <v>304</v>
      </c>
      <c r="I48" s="76">
        <v>589.53408911683243</v>
      </c>
      <c r="J48" s="103">
        <v>179218.36309151707</v>
      </c>
      <c r="K48" s="512">
        <v>144</v>
      </c>
      <c r="L48" s="76">
        <v>160.78202430459066</v>
      </c>
      <c r="M48" s="103">
        <v>23152.611499861057</v>
      </c>
      <c r="N48" s="512">
        <v>37</v>
      </c>
      <c r="O48" s="76">
        <v>4019.5506076147672</v>
      </c>
      <c r="P48" s="103">
        <v>148723.3724817464</v>
      </c>
      <c r="Q48" s="512">
        <v>8</v>
      </c>
      <c r="R48" s="76">
        <v>1607.8202430459064</v>
      </c>
      <c r="S48" s="103">
        <v>12862.561944367251</v>
      </c>
      <c r="T48" s="115">
        <v>4123293</v>
      </c>
      <c r="U48" s="76">
        <v>41803</v>
      </c>
      <c r="V48" s="76">
        <v>-33067</v>
      </c>
      <c r="W48" s="77">
        <v>8736</v>
      </c>
      <c r="X48" s="115">
        <v>4132029</v>
      </c>
      <c r="Y48" s="103">
        <v>-10330</v>
      </c>
      <c r="Z48" s="115">
        <v>4121699</v>
      </c>
      <c r="AA48" s="76">
        <v>-9056</v>
      </c>
      <c r="AB48" s="115">
        <v>4112643</v>
      </c>
      <c r="AC48" s="115">
        <v>2665630</v>
      </c>
      <c r="AD48" s="76">
        <v>1447013</v>
      </c>
      <c r="AE48" s="115">
        <v>361753</v>
      </c>
      <c r="AF48" s="119">
        <v>4112643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527.02354414153262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9113</v>
      </c>
      <c r="W49" s="77">
        <v>9113</v>
      </c>
      <c r="X49" s="115">
        <v>9113</v>
      </c>
      <c r="Y49" s="103">
        <v>-23</v>
      </c>
      <c r="Z49" s="115">
        <v>9090</v>
      </c>
      <c r="AA49" s="76"/>
      <c r="AB49" s="115">
        <v>9090</v>
      </c>
      <c r="AC49" s="115">
        <v>0</v>
      </c>
      <c r="AD49" s="76">
        <v>9090</v>
      </c>
      <c r="AE49" s="115">
        <v>2273</v>
      </c>
      <c r="AF49" s="119">
        <v>9090</v>
      </c>
    </row>
    <row r="50" spans="1:32" ht="16.350000000000001" customHeight="1" x14ac:dyDescent="0.2">
      <c r="A50" s="74">
        <v>44</v>
      </c>
      <c r="B50" s="75" t="s">
        <v>50</v>
      </c>
      <c r="C50" s="476">
        <v>0</v>
      </c>
      <c r="D50" s="76">
        <v>7958.028841550461</v>
      </c>
      <c r="E50" s="103">
        <v>0</v>
      </c>
      <c r="F50" s="103">
        <v>527.02354414153262</v>
      </c>
      <c r="G50" s="103">
        <v>0</v>
      </c>
      <c r="H50" s="512">
        <v>0</v>
      </c>
      <c r="I50" s="76">
        <v>646.39385673306424</v>
      </c>
      <c r="J50" s="103">
        <v>0</v>
      </c>
      <c r="K50" s="512">
        <v>0</v>
      </c>
      <c r="L50" s="76">
        <v>176.28923365447204</v>
      </c>
      <c r="M50" s="103">
        <v>0</v>
      </c>
      <c r="N50" s="512">
        <v>0</v>
      </c>
      <c r="O50" s="76">
        <v>4407.2308413618011</v>
      </c>
      <c r="P50" s="103">
        <v>0</v>
      </c>
      <c r="Q50" s="512">
        <v>0</v>
      </c>
      <c r="R50" s="76">
        <v>1762.8923365447201</v>
      </c>
      <c r="S50" s="103">
        <v>0</v>
      </c>
      <c r="T50" s="115">
        <v>0</v>
      </c>
      <c r="U50" s="76">
        <v>0</v>
      </c>
      <c r="V50" s="76">
        <v>0</v>
      </c>
      <c r="W50" s="77">
        <v>0</v>
      </c>
      <c r="X50" s="115">
        <v>0</v>
      </c>
      <c r="Y50" s="103">
        <v>0</v>
      </c>
      <c r="Z50" s="115">
        <v>0</v>
      </c>
      <c r="AA50" s="76"/>
      <c r="AB50" s="115">
        <v>0</v>
      </c>
      <c r="AC50" s="115">
        <v>0</v>
      </c>
      <c r="AD50" s="76">
        <v>0</v>
      </c>
      <c r="AE50" s="115">
        <v>0</v>
      </c>
      <c r="AF50" s="119">
        <v>0</v>
      </c>
    </row>
    <row r="51" spans="1:32" ht="16.350000000000001" customHeight="1" x14ac:dyDescent="0.2">
      <c r="A51" s="69">
        <v>45</v>
      </c>
      <c r="B51" s="70" t="s">
        <v>51</v>
      </c>
      <c r="C51" s="477">
        <v>0</v>
      </c>
      <c r="D51" s="71">
        <v>14407.075932993754</v>
      </c>
      <c r="E51" s="108">
        <v>0</v>
      </c>
      <c r="F51" s="108">
        <v>527.02354414153262</v>
      </c>
      <c r="G51" s="108">
        <v>0</v>
      </c>
      <c r="H51" s="513">
        <v>0</v>
      </c>
      <c r="I51" s="71">
        <v>329.15633675300165</v>
      </c>
      <c r="J51" s="108">
        <v>0</v>
      </c>
      <c r="K51" s="513">
        <v>0</v>
      </c>
      <c r="L51" s="71">
        <v>89.769910023545904</v>
      </c>
      <c r="M51" s="108">
        <v>0</v>
      </c>
      <c r="N51" s="513">
        <v>0</v>
      </c>
      <c r="O51" s="71">
        <v>2244.2477505886482</v>
      </c>
      <c r="P51" s="108">
        <v>0</v>
      </c>
      <c r="Q51" s="513">
        <v>0</v>
      </c>
      <c r="R51" s="71">
        <v>897.69910023545913</v>
      </c>
      <c r="S51" s="108">
        <v>0</v>
      </c>
      <c r="T51" s="116">
        <v>0</v>
      </c>
      <c r="U51" s="71">
        <v>0</v>
      </c>
      <c r="V51" s="71">
        <v>0</v>
      </c>
      <c r="W51" s="72">
        <v>0</v>
      </c>
      <c r="X51" s="116">
        <v>0</v>
      </c>
      <c r="Y51" s="108">
        <v>0</v>
      </c>
      <c r="Z51" s="116">
        <v>0</v>
      </c>
      <c r="AA51" s="71"/>
      <c r="AB51" s="116">
        <v>0</v>
      </c>
      <c r="AC51" s="116">
        <v>0</v>
      </c>
      <c r="AD51" s="71">
        <v>0</v>
      </c>
      <c r="AE51" s="117">
        <v>0</v>
      </c>
      <c r="AF51" s="117">
        <v>0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527.02354414153262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80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114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0</v>
      </c>
      <c r="D53" s="76">
        <v>13254.313466854646</v>
      </c>
      <c r="E53" s="103">
        <v>0</v>
      </c>
      <c r="F53" s="103">
        <v>527.02354414153262</v>
      </c>
      <c r="G53" s="103">
        <v>0</v>
      </c>
      <c r="H53" s="512">
        <v>0</v>
      </c>
      <c r="I53" s="76">
        <v>313.98499428696971</v>
      </c>
      <c r="J53" s="103">
        <v>0</v>
      </c>
      <c r="K53" s="512">
        <v>0</v>
      </c>
      <c r="L53" s="76">
        <v>85.632271169173563</v>
      </c>
      <c r="M53" s="103">
        <v>0</v>
      </c>
      <c r="N53" s="512">
        <v>0</v>
      </c>
      <c r="O53" s="76">
        <v>2140.8067792293396</v>
      </c>
      <c r="P53" s="103">
        <v>0</v>
      </c>
      <c r="Q53" s="512">
        <v>0</v>
      </c>
      <c r="R53" s="76">
        <v>856.32271169173555</v>
      </c>
      <c r="S53" s="103">
        <v>0</v>
      </c>
      <c r="T53" s="115">
        <v>0</v>
      </c>
      <c r="U53" s="76">
        <v>0</v>
      </c>
      <c r="V53" s="76">
        <v>0</v>
      </c>
      <c r="W53" s="77">
        <v>0</v>
      </c>
      <c r="X53" s="115">
        <v>0</v>
      </c>
      <c r="Y53" s="103">
        <v>0</v>
      </c>
      <c r="Z53" s="115">
        <v>0</v>
      </c>
      <c r="AA53" s="76"/>
      <c r="AB53" s="115">
        <v>0</v>
      </c>
      <c r="AC53" s="115">
        <v>0</v>
      </c>
      <c r="AD53" s="76">
        <v>0</v>
      </c>
      <c r="AE53" s="115">
        <v>0</v>
      </c>
      <c r="AF53" s="119">
        <v>0</v>
      </c>
    </row>
    <row r="54" spans="1:32" ht="16.350000000000001" customHeight="1" x14ac:dyDescent="0.2">
      <c r="A54" s="74">
        <v>48</v>
      </c>
      <c r="B54" s="75" t="s">
        <v>91</v>
      </c>
      <c r="C54" s="476">
        <v>0</v>
      </c>
      <c r="D54" s="76">
        <v>9528.4815786721738</v>
      </c>
      <c r="E54" s="103">
        <v>0</v>
      </c>
      <c r="F54" s="103">
        <v>527.02354414153262</v>
      </c>
      <c r="G54" s="103">
        <v>0</v>
      </c>
      <c r="H54" s="512">
        <v>0</v>
      </c>
      <c r="I54" s="76">
        <v>489.19342868905647</v>
      </c>
      <c r="J54" s="103">
        <v>0</v>
      </c>
      <c r="K54" s="512">
        <v>0</v>
      </c>
      <c r="L54" s="76">
        <v>133.41638964246997</v>
      </c>
      <c r="M54" s="103">
        <v>0</v>
      </c>
      <c r="N54" s="512">
        <v>0</v>
      </c>
      <c r="O54" s="76">
        <v>3335.4097410617492</v>
      </c>
      <c r="P54" s="103">
        <v>0</v>
      </c>
      <c r="Q54" s="512">
        <v>0</v>
      </c>
      <c r="R54" s="76">
        <v>1334.1638964246997</v>
      </c>
      <c r="S54" s="103">
        <v>0</v>
      </c>
      <c r="T54" s="115">
        <v>0</v>
      </c>
      <c r="U54" s="76">
        <v>0</v>
      </c>
      <c r="V54" s="76">
        <v>0</v>
      </c>
      <c r="W54" s="77">
        <v>0</v>
      </c>
      <c r="X54" s="115">
        <v>0</v>
      </c>
      <c r="Y54" s="103">
        <v>0</v>
      </c>
      <c r="Z54" s="115">
        <v>0</v>
      </c>
      <c r="AA54" s="76"/>
      <c r="AB54" s="115">
        <v>0</v>
      </c>
      <c r="AC54" s="115">
        <v>0</v>
      </c>
      <c r="AD54" s="76">
        <v>0</v>
      </c>
      <c r="AE54" s="115">
        <v>0</v>
      </c>
      <c r="AF54" s="119">
        <v>0</v>
      </c>
    </row>
    <row r="55" spans="1:32" ht="16.350000000000001" customHeight="1" x14ac:dyDescent="0.2">
      <c r="A55" s="74">
        <v>49</v>
      </c>
      <c r="B55" s="75" t="s">
        <v>54</v>
      </c>
      <c r="C55" s="476">
        <v>0</v>
      </c>
      <c r="D55" s="76">
        <v>6515.3938635291033</v>
      </c>
      <c r="E55" s="103">
        <v>0</v>
      </c>
      <c r="F55" s="103">
        <v>527.02354414153262</v>
      </c>
      <c r="G55" s="103">
        <v>0</v>
      </c>
      <c r="H55" s="512">
        <v>0</v>
      </c>
      <c r="I55" s="76">
        <v>662.09414206273357</v>
      </c>
      <c r="J55" s="103">
        <v>0</v>
      </c>
      <c r="K55" s="512">
        <v>0</v>
      </c>
      <c r="L55" s="76">
        <v>180.57112965347275</v>
      </c>
      <c r="M55" s="103">
        <v>0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0</v>
      </c>
      <c r="U55" s="76">
        <v>0</v>
      </c>
      <c r="V55" s="76">
        <v>7640</v>
      </c>
      <c r="W55" s="77">
        <v>7640</v>
      </c>
      <c r="X55" s="115">
        <v>7640</v>
      </c>
      <c r="Y55" s="103">
        <v>-19</v>
      </c>
      <c r="Z55" s="115">
        <v>7621</v>
      </c>
      <c r="AA55" s="76"/>
      <c r="AB55" s="115">
        <v>7621</v>
      </c>
      <c r="AC55" s="115">
        <v>0</v>
      </c>
      <c r="AD55" s="76">
        <v>7621</v>
      </c>
      <c r="AE55" s="115">
        <v>1905</v>
      </c>
      <c r="AF55" s="119">
        <v>7621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527.02354414153262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1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116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0</v>
      </c>
      <c r="D57" s="80">
        <v>8156.6702726554695</v>
      </c>
      <c r="E57" s="95">
        <v>0</v>
      </c>
      <c r="F57" s="95">
        <v>527.02354414153262</v>
      </c>
      <c r="G57" s="95">
        <v>0</v>
      </c>
      <c r="H57" s="511">
        <v>0</v>
      </c>
      <c r="I57" s="80">
        <v>576.7949567201083</v>
      </c>
      <c r="J57" s="95">
        <v>0</v>
      </c>
      <c r="K57" s="511">
        <v>0</v>
      </c>
      <c r="L57" s="80">
        <v>157.30771546912041</v>
      </c>
      <c r="M57" s="95">
        <v>0</v>
      </c>
      <c r="N57" s="511">
        <v>0</v>
      </c>
      <c r="O57" s="80">
        <v>3932.6928867280103</v>
      </c>
      <c r="P57" s="95">
        <v>0</v>
      </c>
      <c r="Q57" s="511">
        <v>0</v>
      </c>
      <c r="R57" s="80">
        <v>1573.0771546912044</v>
      </c>
      <c r="S57" s="95">
        <v>0</v>
      </c>
      <c r="T57" s="114">
        <v>0</v>
      </c>
      <c r="U57" s="80">
        <v>0</v>
      </c>
      <c r="V57" s="80">
        <v>0</v>
      </c>
      <c r="W57" s="81">
        <v>0</v>
      </c>
      <c r="X57" s="114">
        <v>0</v>
      </c>
      <c r="Y57" s="95">
        <v>0</v>
      </c>
      <c r="Z57" s="114">
        <v>0</v>
      </c>
      <c r="AA57" s="80"/>
      <c r="AB57" s="114">
        <v>0</v>
      </c>
      <c r="AC57" s="114">
        <v>0</v>
      </c>
      <c r="AD57" s="80">
        <v>0</v>
      </c>
      <c r="AE57" s="114">
        <v>0</v>
      </c>
      <c r="AF57" s="118">
        <v>0</v>
      </c>
    </row>
    <row r="58" spans="1:32" ht="16.350000000000001" customHeight="1" x14ac:dyDescent="0.2">
      <c r="A58" s="74">
        <v>52</v>
      </c>
      <c r="B58" s="75" t="s">
        <v>57</v>
      </c>
      <c r="C58" s="476">
        <v>0</v>
      </c>
      <c r="D58" s="76">
        <v>9727.5438479689619</v>
      </c>
      <c r="E58" s="103">
        <v>0</v>
      </c>
      <c r="F58" s="103">
        <v>527.02354414153262</v>
      </c>
      <c r="G58" s="103">
        <v>0</v>
      </c>
      <c r="H58" s="512">
        <v>0</v>
      </c>
      <c r="I58" s="76">
        <v>605.36714727748495</v>
      </c>
      <c r="J58" s="103">
        <v>0</v>
      </c>
      <c r="K58" s="512">
        <v>0</v>
      </c>
      <c r="L58" s="76">
        <v>165.10013107567772</v>
      </c>
      <c r="M58" s="103">
        <v>0</v>
      </c>
      <c r="N58" s="512">
        <v>0</v>
      </c>
      <c r="O58" s="76">
        <v>4127.5032768919427</v>
      </c>
      <c r="P58" s="103">
        <v>0</v>
      </c>
      <c r="Q58" s="512">
        <v>0</v>
      </c>
      <c r="R58" s="76">
        <v>1651.0013107567772</v>
      </c>
      <c r="S58" s="103">
        <v>0</v>
      </c>
      <c r="T58" s="115">
        <v>0</v>
      </c>
      <c r="U58" s="76">
        <v>0</v>
      </c>
      <c r="V58" s="76">
        <v>0</v>
      </c>
      <c r="W58" s="77">
        <v>0</v>
      </c>
      <c r="X58" s="115">
        <v>0</v>
      </c>
      <c r="Y58" s="103">
        <v>0</v>
      </c>
      <c r="Z58" s="115">
        <v>0</v>
      </c>
      <c r="AA58" s="76"/>
      <c r="AB58" s="115">
        <v>0</v>
      </c>
      <c r="AC58" s="115">
        <v>0</v>
      </c>
      <c r="AD58" s="76">
        <v>0</v>
      </c>
      <c r="AE58" s="115">
        <v>0</v>
      </c>
      <c r="AF58" s="119">
        <v>0</v>
      </c>
    </row>
    <row r="59" spans="1:32" ht="16.350000000000001" customHeight="1" x14ac:dyDescent="0.2">
      <c r="A59" s="74">
        <v>53</v>
      </c>
      <c r="B59" s="75" t="s">
        <v>58</v>
      </c>
      <c r="C59" s="476">
        <v>0</v>
      </c>
      <c r="D59" s="76">
        <v>6637.7704409106445</v>
      </c>
      <c r="E59" s="103">
        <v>0</v>
      </c>
      <c r="F59" s="103">
        <v>527.02354414153262</v>
      </c>
      <c r="G59" s="103">
        <v>0</v>
      </c>
      <c r="H59" s="512">
        <v>0</v>
      </c>
      <c r="I59" s="76">
        <v>670.75699123876632</v>
      </c>
      <c r="J59" s="103">
        <v>0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0</v>
      </c>
      <c r="U59" s="76">
        <v>0</v>
      </c>
      <c r="V59" s="76">
        <v>0</v>
      </c>
      <c r="W59" s="77">
        <v>0</v>
      </c>
      <c r="X59" s="115">
        <v>0</v>
      </c>
      <c r="Y59" s="103">
        <v>0</v>
      </c>
      <c r="Z59" s="115">
        <v>0</v>
      </c>
      <c r="AA59" s="76"/>
      <c r="AB59" s="115">
        <v>0</v>
      </c>
      <c r="AC59" s="115">
        <v>0</v>
      </c>
      <c r="AD59" s="76">
        <v>0</v>
      </c>
      <c r="AE59" s="115">
        <v>0</v>
      </c>
      <c r="AF59" s="119">
        <v>0</v>
      </c>
    </row>
    <row r="60" spans="1:32" ht="16.350000000000001" customHeight="1" x14ac:dyDescent="0.2">
      <c r="A60" s="74">
        <v>54</v>
      </c>
      <c r="B60" s="75" t="s">
        <v>59</v>
      </c>
      <c r="C60" s="476">
        <v>4</v>
      </c>
      <c r="D60" s="76">
        <v>9317.0185464422266</v>
      </c>
      <c r="E60" s="103">
        <v>37268.074185768906</v>
      </c>
      <c r="F60" s="103">
        <v>527.02354414153262</v>
      </c>
      <c r="G60" s="103">
        <v>2108.0941765661305</v>
      </c>
      <c r="H60" s="512">
        <v>2</v>
      </c>
      <c r="I60" s="76">
        <v>620.65158021728973</v>
      </c>
      <c r="J60" s="103">
        <v>1241.3031604345795</v>
      </c>
      <c r="K60" s="512">
        <v>2</v>
      </c>
      <c r="L60" s="76">
        <v>169.26861278653357</v>
      </c>
      <c r="M60" s="103">
        <v>338.53722557306713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40956</v>
      </c>
      <c r="U60" s="76">
        <v>5906</v>
      </c>
      <c r="V60" s="76">
        <v>1241</v>
      </c>
      <c r="W60" s="77">
        <v>7147</v>
      </c>
      <c r="X60" s="115">
        <v>48103</v>
      </c>
      <c r="Y60" s="103">
        <v>-120</v>
      </c>
      <c r="Z60" s="115">
        <v>47983</v>
      </c>
      <c r="AA60" s="76"/>
      <c r="AB60" s="115">
        <v>47983</v>
      </c>
      <c r="AC60" s="115">
        <v>16760</v>
      </c>
      <c r="AD60" s="76">
        <v>31223</v>
      </c>
      <c r="AE60" s="115">
        <v>7806</v>
      </c>
      <c r="AF60" s="119">
        <v>47983</v>
      </c>
    </row>
    <row r="61" spans="1:32" ht="16.350000000000001" customHeight="1" x14ac:dyDescent="0.2">
      <c r="A61" s="69">
        <v>55</v>
      </c>
      <c r="B61" s="70" t="s">
        <v>60</v>
      </c>
      <c r="C61" s="477">
        <v>0</v>
      </c>
      <c r="D61" s="71">
        <v>7262.1444425233221</v>
      </c>
      <c r="E61" s="108">
        <v>0</v>
      </c>
      <c r="F61" s="108">
        <v>527.02354414153262</v>
      </c>
      <c r="G61" s="108">
        <v>0</v>
      </c>
      <c r="H61" s="513">
        <v>0</v>
      </c>
      <c r="I61" s="71">
        <v>583.49927895778842</v>
      </c>
      <c r="J61" s="108">
        <v>0</v>
      </c>
      <c r="K61" s="513">
        <v>0</v>
      </c>
      <c r="L61" s="71">
        <v>159.13616698848776</v>
      </c>
      <c r="M61" s="108">
        <v>0</v>
      </c>
      <c r="N61" s="513">
        <v>0</v>
      </c>
      <c r="O61" s="71">
        <v>3978.4041747121942</v>
      </c>
      <c r="P61" s="108">
        <v>0</v>
      </c>
      <c r="Q61" s="513">
        <v>0</v>
      </c>
      <c r="R61" s="71">
        <v>1591.3616698848775</v>
      </c>
      <c r="S61" s="108">
        <v>0</v>
      </c>
      <c r="T61" s="116">
        <v>0</v>
      </c>
      <c r="U61" s="71">
        <v>0</v>
      </c>
      <c r="V61" s="71">
        <v>0</v>
      </c>
      <c r="W61" s="72">
        <v>0</v>
      </c>
      <c r="X61" s="116">
        <v>0</v>
      </c>
      <c r="Y61" s="108">
        <v>0</v>
      </c>
      <c r="Z61" s="116">
        <v>0</v>
      </c>
      <c r="AA61" s="71"/>
      <c r="AB61" s="116">
        <v>0</v>
      </c>
      <c r="AC61" s="116">
        <v>0</v>
      </c>
      <c r="AD61" s="71">
        <v>0</v>
      </c>
      <c r="AE61" s="117">
        <v>0</v>
      </c>
      <c r="AF61" s="117">
        <v>0</v>
      </c>
    </row>
    <row r="62" spans="1:32" ht="16.350000000000001" customHeight="1" x14ac:dyDescent="0.2">
      <c r="A62" s="78">
        <v>56</v>
      </c>
      <c r="B62" s="79" t="s">
        <v>61</v>
      </c>
      <c r="C62" s="475">
        <v>0</v>
      </c>
      <c r="D62" s="80">
        <v>8336.4616977138849</v>
      </c>
      <c r="E62" s="95">
        <v>0</v>
      </c>
      <c r="F62" s="95">
        <v>527.02354414153262</v>
      </c>
      <c r="G62" s="95">
        <v>0</v>
      </c>
      <c r="H62" s="511">
        <v>0</v>
      </c>
      <c r="I62" s="80">
        <v>658.80908240538008</v>
      </c>
      <c r="J62" s="95">
        <v>0</v>
      </c>
      <c r="K62" s="511">
        <v>0</v>
      </c>
      <c r="L62" s="80">
        <v>179.67520429237638</v>
      </c>
      <c r="M62" s="95">
        <v>0</v>
      </c>
      <c r="N62" s="511">
        <v>0</v>
      </c>
      <c r="O62" s="80">
        <v>4491.8801073094091</v>
      </c>
      <c r="P62" s="95">
        <v>0</v>
      </c>
      <c r="Q62" s="511">
        <v>0</v>
      </c>
      <c r="R62" s="80">
        <v>1796.7520429237636</v>
      </c>
      <c r="S62" s="95">
        <v>0</v>
      </c>
      <c r="T62" s="114">
        <v>0</v>
      </c>
      <c r="U62" s="80">
        <v>0</v>
      </c>
      <c r="V62" s="80">
        <v>9437</v>
      </c>
      <c r="W62" s="81">
        <v>9437</v>
      </c>
      <c r="X62" s="114">
        <v>9437</v>
      </c>
      <c r="Y62" s="95">
        <v>-24</v>
      </c>
      <c r="Z62" s="114">
        <v>9413</v>
      </c>
      <c r="AA62" s="80"/>
      <c r="AB62" s="114">
        <v>9413</v>
      </c>
      <c r="AC62" s="114">
        <v>0</v>
      </c>
      <c r="AD62" s="80">
        <v>9413</v>
      </c>
      <c r="AE62" s="114">
        <v>2353</v>
      </c>
      <c r="AF62" s="118">
        <v>9413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527.02354414153262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115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527.02354414153262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0</v>
      </c>
      <c r="W64" s="77">
        <v>0</v>
      </c>
      <c r="X64" s="115">
        <v>0</v>
      </c>
      <c r="Y64" s="103">
        <v>0</v>
      </c>
      <c r="Z64" s="115">
        <v>0</v>
      </c>
      <c r="AA64" s="76"/>
      <c r="AB64" s="115">
        <v>0</v>
      </c>
      <c r="AC64" s="115">
        <v>0</v>
      </c>
      <c r="AD64" s="76">
        <v>0</v>
      </c>
      <c r="AE64" s="115">
        <v>0</v>
      </c>
      <c r="AF64" s="119">
        <v>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527.02354414153262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115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527.02354414153262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1">
        <v>0</v>
      </c>
      <c r="V66" s="71">
        <v>4145</v>
      </c>
      <c r="W66" s="72">
        <v>4145</v>
      </c>
      <c r="X66" s="116">
        <v>4145</v>
      </c>
      <c r="Y66" s="108">
        <v>-10</v>
      </c>
      <c r="Z66" s="116">
        <v>4135</v>
      </c>
      <c r="AA66" s="71"/>
      <c r="AB66" s="116">
        <v>4135</v>
      </c>
      <c r="AC66" s="116">
        <v>0</v>
      </c>
      <c r="AD66" s="71">
        <v>4135</v>
      </c>
      <c r="AE66" s="117">
        <v>1034</v>
      </c>
      <c r="AF66" s="117">
        <v>4135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527.02354414153262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80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114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41</v>
      </c>
      <c r="D68" s="76">
        <v>6395.3128236762286</v>
      </c>
      <c r="E68" s="103">
        <v>262207.82577072538</v>
      </c>
      <c r="F68" s="103">
        <v>527.02354414153262</v>
      </c>
      <c r="G68" s="103">
        <v>21607.965309802839</v>
      </c>
      <c r="H68" s="512">
        <v>29</v>
      </c>
      <c r="I68" s="76">
        <v>730.05630799396977</v>
      </c>
      <c r="J68" s="103">
        <v>21171.632931825123</v>
      </c>
      <c r="K68" s="512">
        <v>11.5</v>
      </c>
      <c r="L68" s="76">
        <v>199.10626581653719</v>
      </c>
      <c r="M68" s="103">
        <v>2289.7220568901776</v>
      </c>
      <c r="N68" s="512">
        <v>2</v>
      </c>
      <c r="O68" s="76">
        <v>4977.6566454134299</v>
      </c>
      <c r="P68" s="103">
        <v>9955.3132908268599</v>
      </c>
      <c r="Q68" s="512">
        <v>1</v>
      </c>
      <c r="R68" s="76">
        <v>1991.0626581653717</v>
      </c>
      <c r="S68" s="103">
        <v>1991.0626581653717</v>
      </c>
      <c r="T68" s="115">
        <v>319224</v>
      </c>
      <c r="U68" s="76">
        <v>44543</v>
      </c>
      <c r="V68" s="76">
        <v>-11536</v>
      </c>
      <c r="W68" s="77">
        <v>33007</v>
      </c>
      <c r="X68" s="115">
        <v>352231</v>
      </c>
      <c r="Y68" s="103">
        <v>-881</v>
      </c>
      <c r="Z68" s="115">
        <v>351350</v>
      </c>
      <c r="AA68" s="76"/>
      <c r="AB68" s="115">
        <v>351350</v>
      </c>
      <c r="AC68" s="115">
        <v>197042</v>
      </c>
      <c r="AD68" s="76">
        <v>154308</v>
      </c>
      <c r="AE68" s="115">
        <v>38577</v>
      </c>
      <c r="AF68" s="119">
        <v>351350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527.02354414153262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115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527.02354414153262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115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1</v>
      </c>
      <c r="D71" s="71">
        <v>9018.2228118607709</v>
      </c>
      <c r="E71" s="108">
        <v>9018.2228118607709</v>
      </c>
      <c r="F71" s="108">
        <v>527.02354414153262</v>
      </c>
      <c r="G71" s="108">
        <v>527.02354414153262</v>
      </c>
      <c r="H71" s="513">
        <v>1</v>
      </c>
      <c r="I71" s="71">
        <v>563.93652537111063</v>
      </c>
      <c r="J71" s="108">
        <v>563.93652537111063</v>
      </c>
      <c r="K71" s="513">
        <v>1</v>
      </c>
      <c r="L71" s="71">
        <v>153.80087055575746</v>
      </c>
      <c r="M71" s="108">
        <v>153.80087055575746</v>
      </c>
      <c r="N71" s="513">
        <v>0</v>
      </c>
      <c r="O71" s="71">
        <v>3845.0217638939362</v>
      </c>
      <c r="P71" s="108">
        <v>0</v>
      </c>
      <c r="Q71" s="513">
        <v>0</v>
      </c>
      <c r="R71" s="71">
        <v>1538.0087055575743</v>
      </c>
      <c r="S71" s="108">
        <v>0</v>
      </c>
      <c r="T71" s="116">
        <v>10263</v>
      </c>
      <c r="U71" s="71">
        <v>0</v>
      </c>
      <c r="V71" s="71">
        <v>0</v>
      </c>
      <c r="W71" s="72">
        <v>0</v>
      </c>
      <c r="X71" s="116">
        <v>10263</v>
      </c>
      <c r="Y71" s="108">
        <v>-26</v>
      </c>
      <c r="Z71" s="116">
        <v>10237</v>
      </c>
      <c r="AA71" s="71"/>
      <c r="AB71" s="116">
        <v>10237</v>
      </c>
      <c r="AC71" s="116">
        <v>6764</v>
      </c>
      <c r="AD71" s="71">
        <v>3473</v>
      </c>
      <c r="AE71" s="117">
        <v>868</v>
      </c>
      <c r="AF71" s="117">
        <v>10237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527.02354414153262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80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114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527.02354414153262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115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527.02354414153262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115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527.02354414153262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115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847</v>
      </c>
      <c r="D76" s="455"/>
      <c r="E76" s="506">
        <v>6543696.7479596213</v>
      </c>
      <c r="F76" s="506">
        <v>527.02354414153262</v>
      </c>
      <c r="G76" s="506">
        <v>446388.94188787817</v>
      </c>
      <c r="H76" s="514">
        <v>605</v>
      </c>
      <c r="I76" s="455"/>
      <c r="J76" s="506">
        <v>374984.98455789062</v>
      </c>
      <c r="K76" s="514">
        <v>277</v>
      </c>
      <c r="L76" s="455"/>
      <c r="M76" s="506">
        <v>46894.908722604159</v>
      </c>
      <c r="N76" s="514">
        <v>65</v>
      </c>
      <c r="O76" s="455"/>
      <c r="P76" s="506">
        <v>275025.58880186471</v>
      </c>
      <c r="Q76" s="514">
        <v>15</v>
      </c>
      <c r="R76" s="455"/>
      <c r="S76" s="506">
        <v>26050.102784074155</v>
      </c>
      <c r="T76" s="515">
        <v>7713042</v>
      </c>
      <c r="U76" s="455">
        <v>282214</v>
      </c>
      <c r="V76" s="455">
        <v>-77825</v>
      </c>
      <c r="W76" s="516">
        <v>204389</v>
      </c>
      <c r="X76" s="515">
        <v>7917431</v>
      </c>
      <c r="Y76" s="506">
        <v>-19796</v>
      </c>
      <c r="Z76" s="515">
        <v>7897635</v>
      </c>
      <c r="AA76" s="506">
        <v>-9056</v>
      </c>
      <c r="AB76" s="515">
        <v>7888579</v>
      </c>
      <c r="AC76" s="455">
        <v>4853165</v>
      </c>
      <c r="AD76" s="455">
        <v>3035414</v>
      </c>
      <c r="AE76" s="515">
        <v>758855</v>
      </c>
      <c r="AF76" s="452">
        <v>7888579</v>
      </c>
    </row>
    <row r="77" spans="1:32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0</v>
      </c>
      <c r="AC78" s="341">
        <v>0</v>
      </c>
      <c r="AD78" s="336">
        <v>0</v>
      </c>
      <c r="AE78" s="119">
        <v>0</v>
      </c>
      <c r="AF78" s="119">
        <v>0</v>
      </c>
    </row>
    <row r="79" spans="1:32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0</v>
      </c>
    </row>
    <row r="80" spans="1:32" ht="16.350000000000001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18564</v>
      </c>
    </row>
    <row r="81" spans="1:32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21712</v>
      </c>
      <c r="AC82" s="73">
        <v>14474</v>
      </c>
      <c r="AD82" s="337">
        <v>7238</v>
      </c>
      <c r="AE82" s="117">
        <v>1810</v>
      </c>
      <c r="AF82" s="117">
        <v>21712</v>
      </c>
    </row>
    <row r="83" spans="1:32" s="223" customFormat="1" ht="16.350000000000001" customHeight="1" thickBot="1" x14ac:dyDescent="0.25">
      <c r="A83" s="1540" t="s">
        <v>614</v>
      </c>
      <c r="B83" s="1557"/>
      <c r="C83" s="451">
        <v>847</v>
      </c>
      <c r="D83" s="450"/>
      <c r="E83" s="478">
        <v>6543696.7479596213</v>
      </c>
      <c r="F83" s="478"/>
      <c r="G83" s="478">
        <v>446388.94188787817</v>
      </c>
      <c r="H83" s="451">
        <v>605</v>
      </c>
      <c r="I83" s="450"/>
      <c r="J83" s="478">
        <v>374984.98455789062</v>
      </c>
      <c r="K83" s="451">
        <v>277</v>
      </c>
      <c r="L83" s="450"/>
      <c r="M83" s="478">
        <v>46894.908722604159</v>
      </c>
      <c r="N83" s="451">
        <v>65</v>
      </c>
      <c r="O83" s="450"/>
      <c r="P83" s="478">
        <v>275025.58880186471</v>
      </c>
      <c r="Q83" s="451">
        <v>15</v>
      </c>
      <c r="R83" s="450"/>
      <c r="S83" s="478">
        <v>26050.102784074155</v>
      </c>
      <c r="T83" s="450">
        <v>7713042</v>
      </c>
      <c r="U83" s="450">
        <v>282214</v>
      </c>
      <c r="V83" s="450">
        <v>-77825</v>
      </c>
      <c r="W83" s="450">
        <v>204389</v>
      </c>
      <c r="X83" s="450">
        <v>7917431</v>
      </c>
      <c r="Y83" s="450">
        <v>-19796</v>
      </c>
      <c r="Z83" s="450">
        <v>7897635</v>
      </c>
      <c r="AA83" s="478">
        <v>-9056</v>
      </c>
      <c r="AB83" s="452">
        <v>7910291</v>
      </c>
      <c r="AC83" s="450">
        <v>4867639</v>
      </c>
      <c r="AD83" s="450">
        <v>3042652</v>
      </c>
      <c r="AE83" s="452">
        <v>760665</v>
      </c>
      <c r="AF83" s="452">
        <v>7928855</v>
      </c>
    </row>
    <row r="84" spans="1:32" ht="8.4499999999999993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AA84" s="216"/>
      <c r="AB84" s="216"/>
      <c r="AC84" s="216"/>
      <c r="AD84" s="216"/>
      <c r="AE84" s="216"/>
      <c r="AF84" s="216"/>
    </row>
  </sheetData>
  <mergeCells count="30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3:B83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3" sqref="C13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0" width="11.28515625" style="133" customWidth="1"/>
    <col min="11" max="11" width="11.425781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4" t="s">
        <v>652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50"/>
      <c r="B3" s="1551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1885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1886</v>
      </c>
      <c r="I5" s="1279" t="s">
        <v>1537</v>
      </c>
      <c r="J5" s="1279" t="s">
        <v>1538</v>
      </c>
      <c r="K5" s="1279" t="s">
        <v>1887</v>
      </c>
      <c r="L5" s="1279" t="s">
        <v>1540</v>
      </c>
      <c r="M5" s="1279" t="s">
        <v>1541</v>
      </c>
      <c r="N5" s="1279" t="s">
        <v>1888</v>
      </c>
      <c r="O5" s="1279" t="s">
        <v>1543</v>
      </c>
      <c r="P5" s="1279" t="s">
        <v>1544</v>
      </c>
      <c r="Q5" s="1279" t="s">
        <v>1889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788.90242015830813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114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788.90242015830813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115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788.90242015830813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115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0</v>
      </c>
      <c r="D10" s="76">
        <v>8368.3266049709582</v>
      </c>
      <c r="E10" s="103">
        <v>0</v>
      </c>
      <c r="F10" s="103">
        <v>788.90242015830813</v>
      </c>
      <c r="G10" s="103">
        <v>0</v>
      </c>
      <c r="H10" s="512">
        <v>0</v>
      </c>
      <c r="I10" s="76">
        <v>678.13933677313605</v>
      </c>
      <c r="J10" s="103">
        <v>0</v>
      </c>
      <c r="K10" s="512">
        <v>0</v>
      </c>
      <c r="L10" s="76">
        <v>184.9470918472189</v>
      </c>
      <c r="M10" s="103">
        <v>0</v>
      </c>
      <c r="N10" s="512">
        <v>0</v>
      </c>
      <c r="O10" s="76">
        <v>4623.6772961804727</v>
      </c>
      <c r="P10" s="103">
        <v>0</v>
      </c>
      <c r="Q10" s="512">
        <v>0</v>
      </c>
      <c r="R10" s="76">
        <v>1849.4709184721889</v>
      </c>
      <c r="S10" s="103">
        <v>0</v>
      </c>
      <c r="T10" s="115">
        <v>0</v>
      </c>
      <c r="U10" s="76">
        <v>0</v>
      </c>
      <c r="V10" s="76">
        <v>0</v>
      </c>
      <c r="W10" s="77">
        <v>0</v>
      </c>
      <c r="X10" s="115">
        <v>0</v>
      </c>
      <c r="Y10" s="103">
        <v>0</v>
      </c>
      <c r="Z10" s="115">
        <v>0</v>
      </c>
      <c r="AA10" s="76"/>
      <c r="AB10" s="115">
        <v>0</v>
      </c>
      <c r="AC10" s="115">
        <v>0</v>
      </c>
      <c r="AD10" s="76">
        <v>0</v>
      </c>
      <c r="AE10" s="115">
        <v>0</v>
      </c>
      <c r="AF10" s="119">
        <v>0</v>
      </c>
    </row>
    <row r="11" spans="1:32" ht="16.350000000000001" customHeight="1" x14ac:dyDescent="0.2">
      <c r="A11" s="69">
        <v>5</v>
      </c>
      <c r="B11" s="70" t="s">
        <v>11</v>
      </c>
      <c r="C11" s="477">
        <v>0</v>
      </c>
      <c r="D11" s="71">
        <v>6161.4776545853365</v>
      </c>
      <c r="E11" s="108">
        <v>0</v>
      </c>
      <c r="F11" s="108">
        <v>788.90242015830813</v>
      </c>
      <c r="G11" s="108">
        <v>0</v>
      </c>
      <c r="H11" s="513">
        <v>0</v>
      </c>
      <c r="I11" s="71">
        <v>704.13258400877407</v>
      </c>
      <c r="J11" s="108">
        <v>0</v>
      </c>
      <c r="K11" s="513">
        <v>0</v>
      </c>
      <c r="L11" s="71">
        <v>192.03615927512018</v>
      </c>
      <c r="M11" s="108">
        <v>0</v>
      </c>
      <c r="N11" s="513">
        <v>0</v>
      </c>
      <c r="O11" s="71">
        <v>4800.9039818780057</v>
      </c>
      <c r="P11" s="108">
        <v>0</v>
      </c>
      <c r="Q11" s="513">
        <v>0</v>
      </c>
      <c r="R11" s="71">
        <v>1920.3615927512021</v>
      </c>
      <c r="S11" s="108">
        <v>0</v>
      </c>
      <c r="T11" s="116">
        <v>0</v>
      </c>
      <c r="U11" s="71">
        <v>0</v>
      </c>
      <c r="V11" s="71">
        <v>0</v>
      </c>
      <c r="W11" s="72">
        <v>0</v>
      </c>
      <c r="X11" s="116">
        <v>0</v>
      </c>
      <c r="Y11" s="108">
        <v>0</v>
      </c>
      <c r="Z11" s="116">
        <v>0</v>
      </c>
      <c r="AA11" s="71"/>
      <c r="AB11" s="116">
        <v>0</v>
      </c>
      <c r="AC11" s="116">
        <v>0</v>
      </c>
      <c r="AD11" s="71">
        <v>0</v>
      </c>
      <c r="AE11" s="117">
        <v>0</v>
      </c>
      <c r="AF11" s="117">
        <v>0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788.90242015830813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80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114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788.90242015830813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0</v>
      </c>
      <c r="W13" s="77">
        <v>0</v>
      </c>
      <c r="X13" s="115">
        <v>0</v>
      </c>
      <c r="Y13" s="103">
        <v>0</v>
      </c>
      <c r="Z13" s="115">
        <v>0</v>
      </c>
      <c r="AA13" s="76"/>
      <c r="AB13" s="115">
        <v>0</v>
      </c>
      <c r="AC13" s="115">
        <v>0</v>
      </c>
      <c r="AD13" s="76">
        <v>0</v>
      </c>
      <c r="AE13" s="115">
        <v>0</v>
      </c>
      <c r="AF13" s="119">
        <v>0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788.90242015830813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115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788.90242015830813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0</v>
      </c>
      <c r="W15" s="77">
        <v>0</v>
      </c>
      <c r="X15" s="115">
        <v>0</v>
      </c>
      <c r="Y15" s="103">
        <v>0</v>
      </c>
      <c r="Z15" s="115">
        <v>0</v>
      </c>
      <c r="AA15" s="76"/>
      <c r="AB15" s="115">
        <v>0</v>
      </c>
      <c r="AC15" s="115">
        <v>0</v>
      </c>
      <c r="AD15" s="76">
        <v>0</v>
      </c>
      <c r="AE15" s="115">
        <v>0</v>
      </c>
      <c r="AF15" s="119">
        <v>0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788.90242015830813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1">
        <v>0</v>
      </c>
      <c r="V16" s="71">
        <v>0</v>
      </c>
      <c r="W16" s="72">
        <v>0</v>
      </c>
      <c r="X16" s="116">
        <v>0</v>
      </c>
      <c r="Y16" s="108">
        <v>0</v>
      </c>
      <c r="Z16" s="116">
        <v>0</v>
      </c>
      <c r="AA16" s="71"/>
      <c r="AB16" s="116">
        <v>0</v>
      </c>
      <c r="AC16" s="116">
        <v>0</v>
      </c>
      <c r="AD16" s="71">
        <v>0</v>
      </c>
      <c r="AE16" s="117">
        <v>0</v>
      </c>
      <c r="AF16" s="117">
        <v>0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788.90242015830813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80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114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788.90242015830813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115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788.90242015830813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115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788.90242015830813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0</v>
      </c>
      <c r="V20" s="76">
        <v>0</v>
      </c>
      <c r="W20" s="77">
        <v>0</v>
      </c>
      <c r="X20" s="115">
        <v>0</v>
      </c>
      <c r="Y20" s="103">
        <v>0</v>
      </c>
      <c r="Z20" s="115">
        <v>0</v>
      </c>
      <c r="AA20" s="76"/>
      <c r="AB20" s="115">
        <v>0</v>
      </c>
      <c r="AC20" s="115">
        <v>0</v>
      </c>
      <c r="AD20" s="76">
        <v>0</v>
      </c>
      <c r="AE20" s="115">
        <v>0</v>
      </c>
      <c r="AF20" s="119">
        <v>0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788.90242015830813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1">
        <v>0</v>
      </c>
      <c r="V21" s="71">
        <v>0</v>
      </c>
      <c r="W21" s="72">
        <v>0</v>
      </c>
      <c r="X21" s="116">
        <v>0</v>
      </c>
      <c r="Y21" s="108">
        <v>0</v>
      </c>
      <c r="Z21" s="116">
        <v>0</v>
      </c>
      <c r="AA21" s="71"/>
      <c r="AB21" s="116">
        <v>0</v>
      </c>
      <c r="AC21" s="116">
        <v>0</v>
      </c>
      <c r="AD21" s="71">
        <v>0</v>
      </c>
      <c r="AE21" s="117">
        <v>0</v>
      </c>
      <c r="AF21" s="117">
        <v>0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788.90242015830813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80">
        <v>0</v>
      </c>
      <c r="V22" s="80">
        <v>0</v>
      </c>
      <c r="W22" s="81">
        <v>0</v>
      </c>
      <c r="X22" s="114">
        <v>0</v>
      </c>
      <c r="Y22" s="95">
        <v>0</v>
      </c>
      <c r="Z22" s="114">
        <v>0</v>
      </c>
      <c r="AA22" s="80"/>
      <c r="AB22" s="114">
        <v>0</v>
      </c>
      <c r="AC22" s="114">
        <v>0</v>
      </c>
      <c r="AD22" s="80">
        <v>0</v>
      </c>
      <c r="AE22" s="114">
        <v>0</v>
      </c>
      <c r="AF22" s="118">
        <v>0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788.90242015830813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115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0</v>
      </c>
      <c r="D24" s="76">
        <v>6964.6507925970482</v>
      </c>
      <c r="E24" s="103">
        <v>0</v>
      </c>
      <c r="F24" s="103">
        <v>788.90242015830813</v>
      </c>
      <c r="G24" s="103">
        <v>0</v>
      </c>
      <c r="H24" s="512">
        <v>0</v>
      </c>
      <c r="I24" s="76">
        <v>679.75056392958356</v>
      </c>
      <c r="J24" s="103">
        <v>0</v>
      </c>
      <c r="K24" s="512">
        <v>0</v>
      </c>
      <c r="L24" s="76">
        <v>185.38651743534101</v>
      </c>
      <c r="M24" s="103">
        <v>0</v>
      </c>
      <c r="N24" s="512">
        <v>0</v>
      </c>
      <c r="O24" s="76">
        <v>4634.6629358835253</v>
      </c>
      <c r="P24" s="103">
        <v>0</v>
      </c>
      <c r="Q24" s="512">
        <v>0</v>
      </c>
      <c r="R24" s="76">
        <v>1853.8651743534099</v>
      </c>
      <c r="S24" s="103">
        <v>0</v>
      </c>
      <c r="T24" s="115">
        <v>0</v>
      </c>
      <c r="U24" s="76">
        <v>0</v>
      </c>
      <c r="V24" s="76">
        <v>0</v>
      </c>
      <c r="W24" s="77">
        <v>0</v>
      </c>
      <c r="X24" s="115">
        <v>0</v>
      </c>
      <c r="Y24" s="103">
        <v>0</v>
      </c>
      <c r="Z24" s="115">
        <v>0</v>
      </c>
      <c r="AA24" s="76"/>
      <c r="AB24" s="115">
        <v>0</v>
      </c>
      <c r="AC24" s="115">
        <v>0</v>
      </c>
      <c r="AD24" s="76">
        <v>0</v>
      </c>
      <c r="AE24" s="115">
        <v>0</v>
      </c>
      <c r="AF24" s="119">
        <v>0</v>
      </c>
    </row>
    <row r="25" spans="1:32" ht="16.350000000000001" customHeight="1" x14ac:dyDescent="0.2">
      <c r="A25" s="74">
        <v>19</v>
      </c>
      <c r="B25" s="75" t="s">
        <v>25</v>
      </c>
      <c r="C25" s="476">
        <v>0</v>
      </c>
      <c r="D25" s="76">
        <v>6867.4055730398213</v>
      </c>
      <c r="E25" s="103">
        <v>0</v>
      </c>
      <c r="F25" s="103">
        <v>788.90242015830813</v>
      </c>
      <c r="G25" s="103">
        <v>0</v>
      </c>
      <c r="H25" s="512">
        <v>0</v>
      </c>
      <c r="I25" s="76">
        <v>605.33669792137073</v>
      </c>
      <c r="J25" s="103">
        <v>0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0</v>
      </c>
      <c r="U25" s="76">
        <v>0</v>
      </c>
      <c r="V25" s="76">
        <v>0</v>
      </c>
      <c r="W25" s="77">
        <v>0</v>
      </c>
      <c r="X25" s="115">
        <v>0</v>
      </c>
      <c r="Y25" s="103">
        <v>0</v>
      </c>
      <c r="Z25" s="115">
        <v>0</v>
      </c>
      <c r="AA25" s="76"/>
      <c r="AB25" s="115">
        <v>0</v>
      </c>
      <c r="AC25" s="115">
        <v>0</v>
      </c>
      <c r="AD25" s="76">
        <v>0</v>
      </c>
      <c r="AE25" s="115">
        <v>0</v>
      </c>
      <c r="AF25" s="119">
        <v>0</v>
      </c>
    </row>
    <row r="26" spans="1:32" ht="16.350000000000001" customHeight="1" x14ac:dyDescent="0.2">
      <c r="A26" s="69">
        <v>20</v>
      </c>
      <c r="B26" s="70" t="s">
        <v>26</v>
      </c>
      <c r="C26" s="477">
        <v>0</v>
      </c>
      <c r="D26" s="71">
        <v>6676.1330283912885</v>
      </c>
      <c r="E26" s="108">
        <v>0</v>
      </c>
      <c r="F26" s="108">
        <v>788.90242015830813</v>
      </c>
      <c r="G26" s="108">
        <v>0</v>
      </c>
      <c r="H26" s="513">
        <v>0</v>
      </c>
      <c r="I26" s="71">
        <v>693.90926624608369</v>
      </c>
      <c r="J26" s="108">
        <v>0</v>
      </c>
      <c r="K26" s="513">
        <v>0</v>
      </c>
      <c r="L26" s="71">
        <v>189.24798170347736</v>
      </c>
      <c r="M26" s="108">
        <v>0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0</v>
      </c>
      <c r="U26" s="71">
        <v>0</v>
      </c>
      <c r="V26" s="71">
        <v>0</v>
      </c>
      <c r="W26" s="72">
        <v>0</v>
      </c>
      <c r="X26" s="116">
        <v>0</v>
      </c>
      <c r="Y26" s="108">
        <v>0</v>
      </c>
      <c r="Z26" s="116">
        <v>0</v>
      </c>
      <c r="AA26" s="71"/>
      <c r="AB26" s="116">
        <v>0</v>
      </c>
      <c r="AC26" s="116">
        <v>0</v>
      </c>
      <c r="AD26" s="71">
        <v>0</v>
      </c>
      <c r="AE26" s="117">
        <v>0</v>
      </c>
      <c r="AF26" s="117">
        <v>0</v>
      </c>
    </row>
    <row r="27" spans="1:32" ht="16.350000000000001" customHeight="1" x14ac:dyDescent="0.2">
      <c r="A27" s="78">
        <v>21</v>
      </c>
      <c r="B27" s="79" t="s">
        <v>27</v>
      </c>
      <c r="C27" s="475">
        <v>0</v>
      </c>
      <c r="D27" s="80">
        <v>6911.8957135694618</v>
      </c>
      <c r="E27" s="95">
        <v>0</v>
      </c>
      <c r="F27" s="95">
        <v>788.90242015830813</v>
      </c>
      <c r="G27" s="95">
        <v>0</v>
      </c>
      <c r="H27" s="511">
        <v>0</v>
      </c>
      <c r="I27" s="80">
        <v>715.00455698528151</v>
      </c>
      <c r="J27" s="95">
        <v>0</v>
      </c>
      <c r="K27" s="511">
        <v>0</v>
      </c>
      <c r="L27" s="80">
        <v>195.00124281416768</v>
      </c>
      <c r="M27" s="95">
        <v>0</v>
      </c>
      <c r="N27" s="511">
        <v>0</v>
      </c>
      <c r="O27" s="80">
        <v>4875.0310703541918</v>
      </c>
      <c r="P27" s="95">
        <v>0</v>
      </c>
      <c r="Q27" s="511">
        <v>0</v>
      </c>
      <c r="R27" s="80">
        <v>1950.0124281416765</v>
      </c>
      <c r="S27" s="95">
        <v>0</v>
      </c>
      <c r="T27" s="114">
        <v>0</v>
      </c>
      <c r="U27" s="80">
        <v>0</v>
      </c>
      <c r="V27" s="80">
        <v>0</v>
      </c>
      <c r="W27" s="81">
        <v>0</v>
      </c>
      <c r="X27" s="114">
        <v>0</v>
      </c>
      <c r="Y27" s="95">
        <v>0</v>
      </c>
      <c r="Z27" s="114">
        <v>0</v>
      </c>
      <c r="AA27" s="80"/>
      <c r="AB27" s="114">
        <v>0</v>
      </c>
      <c r="AC27" s="114">
        <v>0</v>
      </c>
      <c r="AD27" s="80">
        <v>0</v>
      </c>
      <c r="AE27" s="114">
        <v>0</v>
      </c>
      <c r="AF27" s="118">
        <v>0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788.90242015830813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115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0</v>
      </c>
      <c r="D29" s="76">
        <v>7374.8922953709352</v>
      </c>
      <c r="E29" s="103">
        <v>0</v>
      </c>
      <c r="F29" s="103">
        <v>788.90242015830813</v>
      </c>
      <c r="G29" s="103">
        <v>0</v>
      </c>
      <c r="H29" s="512">
        <v>0</v>
      </c>
      <c r="I29" s="76">
        <v>629.6438092156319</v>
      </c>
      <c r="J29" s="103">
        <v>0</v>
      </c>
      <c r="K29" s="512">
        <v>0</v>
      </c>
      <c r="L29" s="76">
        <v>171.72103887699049</v>
      </c>
      <c r="M29" s="103">
        <v>0</v>
      </c>
      <c r="N29" s="512">
        <v>0</v>
      </c>
      <c r="O29" s="76">
        <v>4293.0259719247633</v>
      </c>
      <c r="P29" s="103">
        <v>0</v>
      </c>
      <c r="Q29" s="512">
        <v>0</v>
      </c>
      <c r="R29" s="76">
        <v>1717.210388769905</v>
      </c>
      <c r="S29" s="103">
        <v>0</v>
      </c>
      <c r="T29" s="115">
        <v>0</v>
      </c>
      <c r="U29" s="76">
        <v>0</v>
      </c>
      <c r="V29" s="76">
        <v>0</v>
      </c>
      <c r="W29" s="77">
        <v>0</v>
      </c>
      <c r="X29" s="115">
        <v>0</v>
      </c>
      <c r="Y29" s="103">
        <v>0</v>
      </c>
      <c r="Z29" s="115">
        <v>0</v>
      </c>
      <c r="AA29" s="76"/>
      <c r="AB29" s="115">
        <v>0</v>
      </c>
      <c r="AC29" s="115">
        <v>0</v>
      </c>
      <c r="AD29" s="76">
        <v>0</v>
      </c>
      <c r="AE29" s="115">
        <v>0</v>
      </c>
      <c r="AF29" s="119">
        <v>0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788.90242015830813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115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788.90242015830813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1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116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214</v>
      </c>
      <c r="D32" s="80">
        <v>8105.0160988028038</v>
      </c>
      <c r="E32" s="95">
        <v>1734473.4451438</v>
      </c>
      <c r="F32" s="95">
        <v>788.90242015830813</v>
      </c>
      <c r="G32" s="95">
        <v>168825.11791387794</v>
      </c>
      <c r="H32" s="511">
        <v>84</v>
      </c>
      <c r="I32" s="80">
        <v>465.11914076262406</v>
      </c>
      <c r="J32" s="95">
        <v>39070.00782406042</v>
      </c>
      <c r="K32" s="511">
        <v>120</v>
      </c>
      <c r="L32" s="80">
        <v>126.85067475344293</v>
      </c>
      <c r="M32" s="95">
        <v>15222.080970413152</v>
      </c>
      <c r="N32" s="511">
        <v>24</v>
      </c>
      <c r="O32" s="80">
        <v>3171.2668688360727</v>
      </c>
      <c r="P32" s="95">
        <v>76110.404852065752</v>
      </c>
      <c r="Q32" s="511">
        <v>18</v>
      </c>
      <c r="R32" s="80">
        <v>1268.5067475344292</v>
      </c>
      <c r="S32" s="95">
        <v>22833.121455619726</v>
      </c>
      <c r="T32" s="114">
        <v>2056534</v>
      </c>
      <c r="U32" s="80">
        <v>70847</v>
      </c>
      <c r="V32" s="80">
        <v>-23411</v>
      </c>
      <c r="W32" s="81">
        <v>47436</v>
      </c>
      <c r="X32" s="114">
        <v>2103970</v>
      </c>
      <c r="Y32" s="95">
        <v>-5260</v>
      </c>
      <c r="Z32" s="114">
        <v>2098710</v>
      </c>
      <c r="AA32" s="80"/>
      <c r="AB32" s="114">
        <v>2098710</v>
      </c>
      <c r="AC32" s="114">
        <v>1362172</v>
      </c>
      <c r="AD32" s="80">
        <v>736538</v>
      </c>
      <c r="AE32" s="114">
        <v>184135</v>
      </c>
      <c r="AF32" s="118">
        <v>2098710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788.90242015830813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115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0</v>
      </c>
      <c r="D34" s="76">
        <v>8536.9513881018211</v>
      </c>
      <c r="E34" s="103">
        <v>0</v>
      </c>
      <c r="F34" s="103">
        <v>788.90242015830813</v>
      </c>
      <c r="G34" s="103">
        <v>0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0</v>
      </c>
      <c r="U34" s="76">
        <v>0</v>
      </c>
      <c r="V34" s="76">
        <v>0</v>
      </c>
      <c r="W34" s="77">
        <v>0</v>
      </c>
      <c r="X34" s="115">
        <v>0</v>
      </c>
      <c r="Y34" s="103">
        <v>0</v>
      </c>
      <c r="Z34" s="115">
        <v>0</v>
      </c>
      <c r="AA34" s="76"/>
      <c r="AB34" s="115">
        <v>0</v>
      </c>
      <c r="AC34" s="115">
        <v>0</v>
      </c>
      <c r="AD34" s="76">
        <v>0</v>
      </c>
      <c r="AE34" s="115">
        <v>0</v>
      </c>
      <c r="AF34" s="119">
        <v>0</v>
      </c>
    </row>
    <row r="35" spans="1:32" ht="16.350000000000001" customHeight="1" x14ac:dyDescent="0.2">
      <c r="A35" s="74">
        <v>29</v>
      </c>
      <c r="B35" s="75" t="s">
        <v>35</v>
      </c>
      <c r="C35" s="476">
        <v>0</v>
      </c>
      <c r="D35" s="76">
        <v>8249.7655932773141</v>
      </c>
      <c r="E35" s="103">
        <v>0</v>
      </c>
      <c r="F35" s="103">
        <v>788.90242015830813</v>
      </c>
      <c r="G35" s="103">
        <v>0</v>
      </c>
      <c r="H35" s="512">
        <v>0</v>
      </c>
      <c r="I35" s="76">
        <v>537.21593444789767</v>
      </c>
      <c r="J35" s="103">
        <v>0</v>
      </c>
      <c r="K35" s="512">
        <v>0</v>
      </c>
      <c r="L35" s="76">
        <v>146.51343666760843</v>
      </c>
      <c r="M35" s="103">
        <v>0</v>
      </c>
      <c r="N35" s="512">
        <v>0</v>
      </c>
      <c r="O35" s="76">
        <v>3662.8359166902114</v>
      </c>
      <c r="P35" s="103">
        <v>0</v>
      </c>
      <c r="Q35" s="512">
        <v>0</v>
      </c>
      <c r="R35" s="76">
        <v>1465.1343666760843</v>
      </c>
      <c r="S35" s="103">
        <v>0</v>
      </c>
      <c r="T35" s="115">
        <v>0</v>
      </c>
      <c r="U35" s="76">
        <v>0</v>
      </c>
      <c r="V35" s="76">
        <v>0</v>
      </c>
      <c r="W35" s="77">
        <v>0</v>
      </c>
      <c r="X35" s="115">
        <v>0</v>
      </c>
      <c r="Y35" s="103">
        <v>0</v>
      </c>
      <c r="Z35" s="115">
        <v>0</v>
      </c>
      <c r="AA35" s="76"/>
      <c r="AB35" s="115">
        <v>0</v>
      </c>
      <c r="AC35" s="115">
        <v>0</v>
      </c>
      <c r="AD35" s="76">
        <v>0</v>
      </c>
      <c r="AE35" s="115">
        <v>0</v>
      </c>
      <c r="AF35" s="119">
        <v>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788.90242015830813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1">
        <v>0</v>
      </c>
      <c r="V36" s="71">
        <v>0</v>
      </c>
      <c r="W36" s="72">
        <v>0</v>
      </c>
      <c r="X36" s="116">
        <v>0</v>
      </c>
      <c r="Y36" s="108">
        <v>0</v>
      </c>
      <c r="Z36" s="116">
        <v>0</v>
      </c>
      <c r="AA36" s="71"/>
      <c r="AB36" s="116">
        <v>0</v>
      </c>
      <c r="AC36" s="116">
        <v>0</v>
      </c>
      <c r="AD36" s="71">
        <v>0</v>
      </c>
      <c r="AE36" s="117">
        <v>0</v>
      </c>
      <c r="AF36" s="117">
        <v>0</v>
      </c>
    </row>
    <row r="37" spans="1:32" ht="16.350000000000001" customHeight="1" x14ac:dyDescent="0.2">
      <c r="A37" s="78">
        <v>31</v>
      </c>
      <c r="B37" s="79" t="s">
        <v>37</v>
      </c>
      <c r="C37" s="475">
        <v>0</v>
      </c>
      <c r="D37" s="80">
        <v>9194.183742616111</v>
      </c>
      <c r="E37" s="95">
        <v>0</v>
      </c>
      <c r="F37" s="95">
        <v>788.90242015830813</v>
      </c>
      <c r="G37" s="95">
        <v>0</v>
      </c>
      <c r="H37" s="511">
        <v>0</v>
      </c>
      <c r="I37" s="80">
        <v>512.00790593737077</v>
      </c>
      <c r="J37" s="95">
        <v>0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0</v>
      </c>
      <c r="U37" s="80">
        <v>0</v>
      </c>
      <c r="V37" s="80">
        <v>0</v>
      </c>
      <c r="W37" s="81">
        <v>0</v>
      </c>
      <c r="X37" s="114">
        <v>0</v>
      </c>
      <c r="Y37" s="95">
        <v>0</v>
      </c>
      <c r="Z37" s="114">
        <v>0</v>
      </c>
      <c r="AA37" s="80"/>
      <c r="AB37" s="114">
        <v>0</v>
      </c>
      <c r="AC37" s="114">
        <v>0</v>
      </c>
      <c r="AD37" s="80">
        <v>0</v>
      </c>
      <c r="AE37" s="114">
        <v>0</v>
      </c>
      <c r="AF37" s="118">
        <v>0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788.90242015830813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115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0</v>
      </c>
      <c r="D39" s="76">
        <v>7660.2319804611543</v>
      </c>
      <c r="E39" s="103">
        <v>0</v>
      </c>
      <c r="F39" s="103">
        <v>788.90242015830813</v>
      </c>
      <c r="G39" s="103">
        <v>0</v>
      </c>
      <c r="H39" s="512">
        <v>0</v>
      </c>
      <c r="I39" s="76">
        <v>622.67855264538491</v>
      </c>
      <c r="J39" s="103">
        <v>0</v>
      </c>
      <c r="K39" s="512">
        <v>0</v>
      </c>
      <c r="L39" s="76">
        <v>169.82142344874134</v>
      </c>
      <c r="M39" s="103">
        <v>0</v>
      </c>
      <c r="N39" s="512">
        <v>0</v>
      </c>
      <c r="O39" s="76">
        <v>4245.5355862185334</v>
      </c>
      <c r="P39" s="103">
        <v>0</v>
      </c>
      <c r="Q39" s="512">
        <v>0</v>
      </c>
      <c r="R39" s="76">
        <v>1698.2142344874135</v>
      </c>
      <c r="S39" s="103">
        <v>0</v>
      </c>
      <c r="T39" s="115">
        <v>0</v>
      </c>
      <c r="U39" s="76">
        <v>0</v>
      </c>
      <c r="V39" s="76">
        <v>0</v>
      </c>
      <c r="W39" s="77">
        <v>0</v>
      </c>
      <c r="X39" s="115">
        <v>0</v>
      </c>
      <c r="Y39" s="103">
        <v>0</v>
      </c>
      <c r="Z39" s="115">
        <v>0</v>
      </c>
      <c r="AA39" s="76"/>
      <c r="AB39" s="115">
        <v>0</v>
      </c>
      <c r="AC39" s="115">
        <v>0</v>
      </c>
      <c r="AD39" s="76">
        <v>0</v>
      </c>
      <c r="AE39" s="115">
        <v>0</v>
      </c>
      <c r="AF39" s="119">
        <v>0</v>
      </c>
    </row>
    <row r="40" spans="1:32" ht="16.350000000000001" customHeight="1" x14ac:dyDescent="0.2">
      <c r="A40" s="74">
        <v>34</v>
      </c>
      <c r="B40" s="75" t="s">
        <v>40</v>
      </c>
      <c r="C40" s="476">
        <v>0</v>
      </c>
      <c r="D40" s="76">
        <v>7684.1425039312107</v>
      </c>
      <c r="E40" s="103">
        <v>0</v>
      </c>
      <c r="F40" s="103">
        <v>788.90242015830813</v>
      </c>
      <c r="G40" s="103">
        <v>0</v>
      </c>
      <c r="H40" s="512">
        <v>0</v>
      </c>
      <c r="I40" s="76">
        <v>699.87887150534686</v>
      </c>
      <c r="J40" s="103">
        <v>0</v>
      </c>
      <c r="K40" s="512">
        <v>0</v>
      </c>
      <c r="L40" s="76">
        <v>190.87605586509457</v>
      </c>
      <c r="M40" s="103">
        <v>0</v>
      </c>
      <c r="N40" s="512">
        <v>0</v>
      </c>
      <c r="O40" s="76">
        <v>4771.9013966273642</v>
      </c>
      <c r="P40" s="103">
        <v>0</v>
      </c>
      <c r="Q40" s="512">
        <v>0</v>
      </c>
      <c r="R40" s="76">
        <v>1908.7605586509458</v>
      </c>
      <c r="S40" s="103">
        <v>0</v>
      </c>
      <c r="T40" s="115">
        <v>0</v>
      </c>
      <c r="U40" s="76">
        <v>0</v>
      </c>
      <c r="V40" s="76">
        <v>0</v>
      </c>
      <c r="W40" s="77">
        <v>0</v>
      </c>
      <c r="X40" s="115">
        <v>0</v>
      </c>
      <c r="Y40" s="103">
        <v>0</v>
      </c>
      <c r="Z40" s="115">
        <v>0</v>
      </c>
      <c r="AA40" s="76"/>
      <c r="AB40" s="115">
        <v>0</v>
      </c>
      <c r="AC40" s="115">
        <v>0</v>
      </c>
      <c r="AD40" s="76">
        <v>0</v>
      </c>
      <c r="AE40" s="115">
        <v>0</v>
      </c>
      <c r="AF40" s="119">
        <v>0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788.90242015830813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1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/>
      <c r="AB41" s="116">
        <v>0</v>
      </c>
      <c r="AC41" s="116">
        <v>0</v>
      </c>
      <c r="AD41" s="71">
        <v>0</v>
      </c>
      <c r="AE41" s="117">
        <v>0</v>
      </c>
      <c r="AF41" s="117">
        <v>0</v>
      </c>
    </row>
    <row r="42" spans="1:32" ht="16.350000000000001" customHeight="1" x14ac:dyDescent="0.2">
      <c r="A42" s="78">
        <v>36</v>
      </c>
      <c r="B42" s="79" t="s">
        <v>42</v>
      </c>
      <c r="C42" s="475">
        <v>181</v>
      </c>
      <c r="D42" s="80">
        <v>8787.1410595096095</v>
      </c>
      <c r="E42" s="95">
        <v>1590472.5317712394</v>
      </c>
      <c r="F42" s="95">
        <v>788.90242015830813</v>
      </c>
      <c r="G42" s="95">
        <v>142791.33804865376</v>
      </c>
      <c r="H42" s="511">
        <v>66</v>
      </c>
      <c r="I42" s="80">
        <v>460.95853066984711</v>
      </c>
      <c r="J42" s="95">
        <v>30423.263024209908</v>
      </c>
      <c r="K42" s="511">
        <v>119</v>
      </c>
      <c r="L42" s="80">
        <v>125.71596290995829</v>
      </c>
      <c r="M42" s="95">
        <v>14960.199586285036</v>
      </c>
      <c r="N42" s="511">
        <v>19</v>
      </c>
      <c r="O42" s="80">
        <v>3142.8990727489572</v>
      </c>
      <c r="P42" s="95">
        <v>59715.08238223019</v>
      </c>
      <c r="Q42" s="511">
        <v>12</v>
      </c>
      <c r="R42" s="80">
        <v>1257.1596290995828</v>
      </c>
      <c r="S42" s="95">
        <v>15085.915549194993</v>
      </c>
      <c r="T42" s="114">
        <v>1853448</v>
      </c>
      <c r="U42" s="80">
        <v>203197</v>
      </c>
      <c r="V42" s="80">
        <v>-22329</v>
      </c>
      <c r="W42" s="81">
        <v>180868</v>
      </c>
      <c r="X42" s="114">
        <v>2034316</v>
      </c>
      <c r="Y42" s="95">
        <v>-5086</v>
      </c>
      <c r="Z42" s="114">
        <v>2029230</v>
      </c>
      <c r="AA42" s="80"/>
      <c r="AB42" s="114">
        <v>2029230</v>
      </c>
      <c r="AC42" s="114">
        <v>1244582</v>
      </c>
      <c r="AD42" s="80">
        <v>784648</v>
      </c>
      <c r="AE42" s="114">
        <v>196162</v>
      </c>
      <c r="AF42" s="118">
        <v>2029230</v>
      </c>
    </row>
    <row r="43" spans="1:32" ht="16.350000000000001" customHeight="1" x14ac:dyDescent="0.2">
      <c r="A43" s="74">
        <v>37</v>
      </c>
      <c r="B43" s="75" t="s">
        <v>43</v>
      </c>
      <c r="C43" s="476">
        <v>0</v>
      </c>
      <c r="D43" s="76">
        <v>8284.0362475109214</v>
      </c>
      <c r="E43" s="103">
        <v>0</v>
      </c>
      <c r="F43" s="103">
        <v>788.90242015830813</v>
      </c>
      <c r="G43" s="103">
        <v>0</v>
      </c>
      <c r="H43" s="512">
        <v>0</v>
      </c>
      <c r="I43" s="76">
        <v>680.49546870767756</v>
      </c>
      <c r="J43" s="103">
        <v>0</v>
      </c>
      <c r="K43" s="512">
        <v>0</v>
      </c>
      <c r="L43" s="76">
        <v>185.58967328391205</v>
      </c>
      <c r="M43" s="103">
        <v>0</v>
      </c>
      <c r="N43" s="512">
        <v>0</v>
      </c>
      <c r="O43" s="76">
        <v>4639.7418320978013</v>
      </c>
      <c r="P43" s="103">
        <v>0</v>
      </c>
      <c r="Q43" s="512">
        <v>0</v>
      </c>
      <c r="R43" s="76">
        <v>1855.8967328391207</v>
      </c>
      <c r="S43" s="103">
        <v>0</v>
      </c>
      <c r="T43" s="115">
        <v>0</v>
      </c>
      <c r="U43" s="76">
        <v>0</v>
      </c>
      <c r="V43" s="76">
        <v>0</v>
      </c>
      <c r="W43" s="77">
        <v>0</v>
      </c>
      <c r="X43" s="115">
        <v>0</v>
      </c>
      <c r="Y43" s="103">
        <v>0</v>
      </c>
      <c r="Z43" s="115">
        <v>0</v>
      </c>
      <c r="AA43" s="76"/>
      <c r="AB43" s="115">
        <v>0</v>
      </c>
      <c r="AC43" s="115">
        <v>0</v>
      </c>
      <c r="AD43" s="76">
        <v>0</v>
      </c>
      <c r="AE43" s="115">
        <v>0</v>
      </c>
      <c r="AF43" s="119">
        <v>0</v>
      </c>
    </row>
    <row r="44" spans="1:32" ht="16.350000000000001" customHeight="1" x14ac:dyDescent="0.2">
      <c r="A44" s="74">
        <v>38</v>
      </c>
      <c r="B44" s="75" t="s">
        <v>44</v>
      </c>
      <c r="C44" s="476">
        <v>566</v>
      </c>
      <c r="D44" s="76">
        <v>12409.572324024064</v>
      </c>
      <c r="E44" s="103">
        <v>7023817.9353976203</v>
      </c>
      <c r="F44" s="103">
        <v>788.90242015830813</v>
      </c>
      <c r="G44" s="103">
        <v>446518.76980960241</v>
      </c>
      <c r="H44" s="512">
        <v>245</v>
      </c>
      <c r="I44" s="76">
        <v>217.85500172854296</v>
      </c>
      <c r="J44" s="103">
        <v>53374.475423493022</v>
      </c>
      <c r="K44" s="512">
        <v>392</v>
      </c>
      <c r="L44" s="76">
        <v>59.415000471420811</v>
      </c>
      <c r="M44" s="103">
        <v>23290.680184796958</v>
      </c>
      <c r="N44" s="512">
        <v>55</v>
      </c>
      <c r="O44" s="76">
        <v>1485.3750117855204</v>
      </c>
      <c r="P44" s="103">
        <v>81695.625648203626</v>
      </c>
      <c r="Q44" s="512">
        <v>34</v>
      </c>
      <c r="R44" s="76">
        <v>594.15000471420819</v>
      </c>
      <c r="S44" s="103">
        <v>20201.10016028308</v>
      </c>
      <c r="T44" s="115">
        <v>7648899</v>
      </c>
      <c r="U44" s="76">
        <v>-483929</v>
      </c>
      <c r="V44" s="76">
        <v>-122827</v>
      </c>
      <c r="W44" s="77">
        <v>-606756</v>
      </c>
      <c r="X44" s="115">
        <v>7042143</v>
      </c>
      <c r="Y44" s="103">
        <v>-17605</v>
      </c>
      <c r="Z44" s="115">
        <v>7024538</v>
      </c>
      <c r="AA44" s="76"/>
      <c r="AB44" s="115">
        <v>7024538</v>
      </c>
      <c r="AC44" s="115">
        <v>5178357</v>
      </c>
      <c r="AD44" s="76">
        <v>1846181</v>
      </c>
      <c r="AE44" s="115">
        <v>461545</v>
      </c>
      <c r="AF44" s="119">
        <v>7024538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788.90242015830813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115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0</v>
      </c>
      <c r="D46" s="71">
        <v>8148.7093962063973</v>
      </c>
      <c r="E46" s="108">
        <v>0</v>
      </c>
      <c r="F46" s="108">
        <v>788.90242015830813</v>
      </c>
      <c r="G46" s="108">
        <v>0</v>
      </c>
      <c r="H46" s="513">
        <v>0</v>
      </c>
      <c r="I46" s="71">
        <v>644.12356470411692</v>
      </c>
      <c r="J46" s="108">
        <v>0</v>
      </c>
      <c r="K46" s="513">
        <v>0</v>
      </c>
      <c r="L46" s="71">
        <v>175.67006310112279</v>
      </c>
      <c r="M46" s="108">
        <v>0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0</v>
      </c>
      <c r="U46" s="71">
        <v>0</v>
      </c>
      <c r="V46" s="71">
        <v>0</v>
      </c>
      <c r="W46" s="72">
        <v>0</v>
      </c>
      <c r="X46" s="116">
        <v>0</v>
      </c>
      <c r="Y46" s="108">
        <v>0</v>
      </c>
      <c r="Z46" s="116">
        <v>0</v>
      </c>
      <c r="AA46" s="71"/>
      <c r="AB46" s="116">
        <v>0</v>
      </c>
      <c r="AC46" s="116">
        <v>0</v>
      </c>
      <c r="AD46" s="71">
        <v>0</v>
      </c>
      <c r="AE46" s="117">
        <v>0</v>
      </c>
      <c r="AF46" s="117">
        <v>0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788.90242015830813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80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114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0</v>
      </c>
      <c r="D48" s="76">
        <v>8075.5755319800646</v>
      </c>
      <c r="E48" s="103">
        <v>0</v>
      </c>
      <c r="F48" s="103">
        <v>788.90242015830813</v>
      </c>
      <c r="G48" s="103">
        <v>0</v>
      </c>
      <c r="H48" s="512">
        <v>0</v>
      </c>
      <c r="I48" s="76">
        <v>589.53408911683243</v>
      </c>
      <c r="J48" s="103">
        <v>0</v>
      </c>
      <c r="K48" s="512">
        <v>0</v>
      </c>
      <c r="L48" s="76">
        <v>160.78202430459066</v>
      </c>
      <c r="M48" s="103">
        <v>0</v>
      </c>
      <c r="N48" s="512">
        <v>0</v>
      </c>
      <c r="O48" s="76">
        <v>4019.5506076147672</v>
      </c>
      <c r="P48" s="103">
        <v>0</v>
      </c>
      <c r="Q48" s="512">
        <v>0</v>
      </c>
      <c r="R48" s="76">
        <v>1607.8202430459064</v>
      </c>
      <c r="S48" s="103">
        <v>0</v>
      </c>
      <c r="T48" s="115">
        <v>0</v>
      </c>
      <c r="U48" s="76">
        <v>0</v>
      </c>
      <c r="V48" s="76">
        <v>0</v>
      </c>
      <c r="W48" s="77">
        <v>0</v>
      </c>
      <c r="X48" s="115">
        <v>0</v>
      </c>
      <c r="Y48" s="103">
        <v>0</v>
      </c>
      <c r="Z48" s="115">
        <v>0</v>
      </c>
      <c r="AA48" s="76"/>
      <c r="AB48" s="115">
        <v>0</v>
      </c>
      <c r="AC48" s="115">
        <v>0</v>
      </c>
      <c r="AD48" s="76">
        <v>0</v>
      </c>
      <c r="AE48" s="115">
        <v>0</v>
      </c>
      <c r="AF48" s="119">
        <v>0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788.90242015830813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0</v>
      </c>
      <c r="W49" s="77">
        <v>0</v>
      </c>
      <c r="X49" s="115">
        <v>0</v>
      </c>
      <c r="Y49" s="103">
        <v>0</v>
      </c>
      <c r="Z49" s="115">
        <v>0</v>
      </c>
      <c r="AA49" s="76"/>
      <c r="AB49" s="115">
        <v>0</v>
      </c>
      <c r="AC49" s="115">
        <v>0</v>
      </c>
      <c r="AD49" s="76">
        <v>0</v>
      </c>
      <c r="AE49" s="115">
        <v>0</v>
      </c>
      <c r="AF49" s="119">
        <v>0</v>
      </c>
    </row>
    <row r="50" spans="1:32" ht="16.350000000000001" customHeight="1" x14ac:dyDescent="0.2">
      <c r="A50" s="74">
        <v>44</v>
      </c>
      <c r="B50" s="75" t="s">
        <v>50</v>
      </c>
      <c r="C50" s="476">
        <v>5</v>
      </c>
      <c r="D50" s="76">
        <v>7958.028841550461</v>
      </c>
      <c r="E50" s="103">
        <v>39790.144207752302</v>
      </c>
      <c r="F50" s="103">
        <v>788.90242015830813</v>
      </c>
      <c r="G50" s="103">
        <v>3944.5121007915404</v>
      </c>
      <c r="H50" s="512">
        <v>2</v>
      </c>
      <c r="I50" s="76">
        <v>646.39385673306424</v>
      </c>
      <c r="J50" s="103">
        <v>1292.7877134661285</v>
      </c>
      <c r="K50" s="512">
        <v>6</v>
      </c>
      <c r="L50" s="76">
        <v>176.28923365447204</v>
      </c>
      <c r="M50" s="103">
        <v>1057.7354019268323</v>
      </c>
      <c r="N50" s="512">
        <v>1</v>
      </c>
      <c r="O50" s="76">
        <v>4407.2308413618011</v>
      </c>
      <c r="P50" s="103">
        <v>4407.2308413618011</v>
      </c>
      <c r="Q50" s="512">
        <v>0</v>
      </c>
      <c r="R50" s="76">
        <v>1762.8923365447201</v>
      </c>
      <c r="S50" s="103">
        <v>0</v>
      </c>
      <c r="T50" s="115">
        <v>50492</v>
      </c>
      <c r="U50" s="76">
        <v>-43880</v>
      </c>
      <c r="V50" s="76">
        <v>0</v>
      </c>
      <c r="W50" s="77">
        <v>-43880</v>
      </c>
      <c r="X50" s="115">
        <v>6612</v>
      </c>
      <c r="Y50" s="103">
        <v>-17</v>
      </c>
      <c r="Z50" s="115">
        <v>6595</v>
      </c>
      <c r="AA50" s="76"/>
      <c r="AB50" s="115">
        <v>6595</v>
      </c>
      <c r="AC50" s="115">
        <v>33673</v>
      </c>
      <c r="AD50" s="76">
        <v>-27078</v>
      </c>
      <c r="AE50" s="115">
        <v>-6770</v>
      </c>
      <c r="AF50" s="119">
        <v>6595</v>
      </c>
    </row>
    <row r="51" spans="1:32" ht="16.350000000000001" customHeight="1" x14ac:dyDescent="0.2">
      <c r="A51" s="69">
        <v>45</v>
      </c>
      <c r="B51" s="70" t="s">
        <v>51</v>
      </c>
      <c r="C51" s="477">
        <v>0</v>
      </c>
      <c r="D51" s="71">
        <v>14407.075932993754</v>
      </c>
      <c r="E51" s="108">
        <v>0</v>
      </c>
      <c r="F51" s="108">
        <v>788.90242015830813</v>
      </c>
      <c r="G51" s="108">
        <v>0</v>
      </c>
      <c r="H51" s="513">
        <v>0</v>
      </c>
      <c r="I51" s="71">
        <v>329.15633675300165</v>
      </c>
      <c r="J51" s="108">
        <v>0</v>
      </c>
      <c r="K51" s="513">
        <v>0</v>
      </c>
      <c r="L51" s="71">
        <v>89.769910023545904</v>
      </c>
      <c r="M51" s="108">
        <v>0</v>
      </c>
      <c r="N51" s="513">
        <v>0</v>
      </c>
      <c r="O51" s="71">
        <v>2244.2477505886482</v>
      </c>
      <c r="P51" s="108">
        <v>0</v>
      </c>
      <c r="Q51" s="513">
        <v>0</v>
      </c>
      <c r="R51" s="71">
        <v>897.69910023545913</v>
      </c>
      <c r="S51" s="108">
        <v>0</v>
      </c>
      <c r="T51" s="116">
        <v>0</v>
      </c>
      <c r="U51" s="71">
        <v>0</v>
      </c>
      <c r="V51" s="71">
        <v>0</v>
      </c>
      <c r="W51" s="72">
        <v>0</v>
      </c>
      <c r="X51" s="116">
        <v>0</v>
      </c>
      <c r="Y51" s="108">
        <v>0</v>
      </c>
      <c r="Z51" s="116">
        <v>0</v>
      </c>
      <c r="AA51" s="71"/>
      <c r="AB51" s="116">
        <v>0</v>
      </c>
      <c r="AC51" s="116">
        <v>0</v>
      </c>
      <c r="AD51" s="71">
        <v>0</v>
      </c>
      <c r="AE51" s="117">
        <v>0</v>
      </c>
      <c r="AF51" s="117">
        <v>0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788.90242015830813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80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114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0</v>
      </c>
      <c r="D53" s="76">
        <v>13254.313466854646</v>
      </c>
      <c r="E53" s="103">
        <v>0</v>
      </c>
      <c r="F53" s="103">
        <v>788.90242015830813</v>
      </c>
      <c r="G53" s="103">
        <v>0</v>
      </c>
      <c r="H53" s="512">
        <v>0</v>
      </c>
      <c r="I53" s="76">
        <v>313.98499428696971</v>
      </c>
      <c r="J53" s="103">
        <v>0</v>
      </c>
      <c r="K53" s="512">
        <v>0</v>
      </c>
      <c r="L53" s="76">
        <v>85.632271169173563</v>
      </c>
      <c r="M53" s="103">
        <v>0</v>
      </c>
      <c r="N53" s="512">
        <v>0</v>
      </c>
      <c r="O53" s="76">
        <v>2140.8067792293396</v>
      </c>
      <c r="P53" s="103">
        <v>0</v>
      </c>
      <c r="Q53" s="512">
        <v>0</v>
      </c>
      <c r="R53" s="76">
        <v>856.32271169173555</v>
      </c>
      <c r="S53" s="103">
        <v>0</v>
      </c>
      <c r="T53" s="115">
        <v>0</v>
      </c>
      <c r="U53" s="76">
        <v>0</v>
      </c>
      <c r="V53" s="76">
        <v>0</v>
      </c>
      <c r="W53" s="77">
        <v>0</v>
      </c>
      <c r="X53" s="115">
        <v>0</v>
      </c>
      <c r="Y53" s="103">
        <v>0</v>
      </c>
      <c r="Z53" s="115">
        <v>0</v>
      </c>
      <c r="AA53" s="76"/>
      <c r="AB53" s="115">
        <v>0</v>
      </c>
      <c r="AC53" s="115">
        <v>0</v>
      </c>
      <c r="AD53" s="76">
        <v>0</v>
      </c>
      <c r="AE53" s="115">
        <v>0</v>
      </c>
      <c r="AF53" s="119">
        <v>0</v>
      </c>
    </row>
    <row r="54" spans="1:32" ht="16.350000000000001" customHeight="1" x14ac:dyDescent="0.2">
      <c r="A54" s="74">
        <v>48</v>
      </c>
      <c r="B54" s="75" t="s">
        <v>91</v>
      </c>
      <c r="C54" s="476">
        <v>2</v>
      </c>
      <c r="D54" s="76">
        <v>9528.4815786721738</v>
      </c>
      <c r="E54" s="103">
        <v>19056.963157344348</v>
      </c>
      <c r="F54" s="103">
        <v>788.90242015830813</v>
      </c>
      <c r="G54" s="103">
        <v>1577.8048403166163</v>
      </c>
      <c r="H54" s="512">
        <v>2</v>
      </c>
      <c r="I54" s="76">
        <v>489.19342868905647</v>
      </c>
      <c r="J54" s="103">
        <v>978.38685737811295</v>
      </c>
      <c r="K54" s="512">
        <v>1</v>
      </c>
      <c r="L54" s="76">
        <v>133.41638964246997</v>
      </c>
      <c r="M54" s="103">
        <v>133.41638964246997</v>
      </c>
      <c r="N54" s="512">
        <v>0</v>
      </c>
      <c r="O54" s="76">
        <v>3335.4097410617492</v>
      </c>
      <c r="P54" s="103">
        <v>0</v>
      </c>
      <c r="Q54" s="512">
        <v>0</v>
      </c>
      <c r="R54" s="76">
        <v>1334.1638964246997</v>
      </c>
      <c r="S54" s="103">
        <v>0</v>
      </c>
      <c r="T54" s="115">
        <v>21747</v>
      </c>
      <c r="U54" s="76">
        <v>-20925</v>
      </c>
      <c r="V54" s="76">
        <v>0</v>
      </c>
      <c r="W54" s="77">
        <v>-20925</v>
      </c>
      <c r="X54" s="115">
        <v>822</v>
      </c>
      <c r="Y54" s="103">
        <v>-2</v>
      </c>
      <c r="Z54" s="115">
        <v>820</v>
      </c>
      <c r="AA54" s="76"/>
      <c r="AB54" s="115">
        <v>820</v>
      </c>
      <c r="AC54" s="115">
        <v>14656</v>
      </c>
      <c r="AD54" s="76">
        <v>-13836</v>
      </c>
      <c r="AE54" s="115">
        <v>-3459</v>
      </c>
      <c r="AF54" s="119">
        <v>820</v>
      </c>
    </row>
    <row r="55" spans="1:32" ht="16.350000000000001" customHeight="1" x14ac:dyDescent="0.2">
      <c r="A55" s="74">
        <v>49</v>
      </c>
      <c r="B55" s="75" t="s">
        <v>54</v>
      </c>
      <c r="C55" s="476">
        <v>0</v>
      </c>
      <c r="D55" s="76">
        <v>6515.3938635291033</v>
      </c>
      <c r="E55" s="103">
        <v>0</v>
      </c>
      <c r="F55" s="103">
        <v>788.90242015830813</v>
      </c>
      <c r="G55" s="103">
        <v>0</v>
      </c>
      <c r="H55" s="512">
        <v>0</v>
      </c>
      <c r="I55" s="76">
        <v>662.09414206273357</v>
      </c>
      <c r="J55" s="103">
        <v>0</v>
      </c>
      <c r="K55" s="512">
        <v>0</v>
      </c>
      <c r="L55" s="76">
        <v>180.57112965347275</v>
      </c>
      <c r="M55" s="103">
        <v>0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0</v>
      </c>
      <c r="U55" s="76">
        <v>0</v>
      </c>
      <c r="V55" s="76">
        <v>0</v>
      </c>
      <c r="W55" s="77">
        <v>0</v>
      </c>
      <c r="X55" s="115">
        <v>0</v>
      </c>
      <c r="Y55" s="103">
        <v>0</v>
      </c>
      <c r="Z55" s="115">
        <v>0</v>
      </c>
      <c r="AA55" s="76"/>
      <c r="AB55" s="115">
        <v>0</v>
      </c>
      <c r="AC55" s="115">
        <v>0</v>
      </c>
      <c r="AD55" s="76">
        <v>0</v>
      </c>
      <c r="AE55" s="115">
        <v>0</v>
      </c>
      <c r="AF55" s="119">
        <v>0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788.90242015830813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1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116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0</v>
      </c>
      <c r="D57" s="80">
        <v>8156.6702726554695</v>
      </c>
      <c r="E57" s="95">
        <v>0</v>
      </c>
      <c r="F57" s="95">
        <v>788.90242015830813</v>
      </c>
      <c r="G57" s="95">
        <v>0</v>
      </c>
      <c r="H57" s="511">
        <v>0</v>
      </c>
      <c r="I57" s="80">
        <v>576.7949567201083</v>
      </c>
      <c r="J57" s="95">
        <v>0</v>
      </c>
      <c r="K57" s="511">
        <v>0</v>
      </c>
      <c r="L57" s="80">
        <v>157.30771546912041</v>
      </c>
      <c r="M57" s="95">
        <v>0</v>
      </c>
      <c r="N57" s="511">
        <v>0</v>
      </c>
      <c r="O57" s="80">
        <v>3932.6928867280103</v>
      </c>
      <c r="P57" s="95">
        <v>0</v>
      </c>
      <c r="Q57" s="511">
        <v>0</v>
      </c>
      <c r="R57" s="80">
        <v>1573.0771546912044</v>
      </c>
      <c r="S57" s="95">
        <v>0</v>
      </c>
      <c r="T57" s="114">
        <v>0</v>
      </c>
      <c r="U57" s="80">
        <v>0</v>
      </c>
      <c r="V57" s="80">
        <v>0</v>
      </c>
      <c r="W57" s="81">
        <v>0</v>
      </c>
      <c r="X57" s="114">
        <v>0</v>
      </c>
      <c r="Y57" s="95">
        <v>0</v>
      </c>
      <c r="Z57" s="114">
        <v>0</v>
      </c>
      <c r="AA57" s="80"/>
      <c r="AB57" s="114">
        <v>0</v>
      </c>
      <c r="AC57" s="114">
        <v>0</v>
      </c>
      <c r="AD57" s="80">
        <v>0</v>
      </c>
      <c r="AE57" s="114">
        <v>0</v>
      </c>
      <c r="AF57" s="118">
        <v>0</v>
      </c>
    </row>
    <row r="58" spans="1:32" ht="16.350000000000001" customHeight="1" x14ac:dyDescent="0.2">
      <c r="A58" s="74">
        <v>52</v>
      </c>
      <c r="B58" s="75" t="s">
        <v>57</v>
      </c>
      <c r="C58" s="476">
        <v>6</v>
      </c>
      <c r="D58" s="76">
        <v>9727.5438479689619</v>
      </c>
      <c r="E58" s="103">
        <v>58365.263087813772</v>
      </c>
      <c r="F58" s="103">
        <v>788.90242015830813</v>
      </c>
      <c r="G58" s="103">
        <v>4733.4145209498492</v>
      </c>
      <c r="H58" s="512">
        <v>0</v>
      </c>
      <c r="I58" s="76">
        <v>605.36714727748495</v>
      </c>
      <c r="J58" s="103">
        <v>0</v>
      </c>
      <c r="K58" s="512">
        <v>2</v>
      </c>
      <c r="L58" s="76">
        <v>165.10013107567772</v>
      </c>
      <c r="M58" s="103">
        <v>330.20026215135545</v>
      </c>
      <c r="N58" s="512">
        <v>1</v>
      </c>
      <c r="O58" s="76">
        <v>4127.5032768919427</v>
      </c>
      <c r="P58" s="103">
        <v>4127.5032768919427</v>
      </c>
      <c r="Q58" s="512">
        <v>0</v>
      </c>
      <c r="R58" s="76">
        <v>1651.0013107567772</v>
      </c>
      <c r="S58" s="103">
        <v>0</v>
      </c>
      <c r="T58" s="115">
        <v>67556</v>
      </c>
      <c r="U58" s="76">
        <v>52097</v>
      </c>
      <c r="V58" s="76">
        <v>-10117</v>
      </c>
      <c r="W58" s="77">
        <v>41980</v>
      </c>
      <c r="X58" s="115">
        <v>109536</v>
      </c>
      <c r="Y58" s="103">
        <v>-274</v>
      </c>
      <c r="Z58" s="115">
        <v>109262</v>
      </c>
      <c r="AA58" s="76"/>
      <c r="AB58" s="115">
        <v>109262</v>
      </c>
      <c r="AC58" s="115">
        <v>44537</v>
      </c>
      <c r="AD58" s="76">
        <v>64725</v>
      </c>
      <c r="AE58" s="115">
        <v>16181</v>
      </c>
      <c r="AF58" s="119">
        <v>109262</v>
      </c>
    </row>
    <row r="59" spans="1:32" ht="16.350000000000001" customHeight="1" x14ac:dyDescent="0.2">
      <c r="A59" s="74">
        <v>53</v>
      </c>
      <c r="B59" s="75" t="s">
        <v>58</v>
      </c>
      <c r="C59" s="476">
        <v>0</v>
      </c>
      <c r="D59" s="76">
        <v>6637.7704409106445</v>
      </c>
      <c r="E59" s="103">
        <v>0</v>
      </c>
      <c r="F59" s="103">
        <v>788.90242015830813</v>
      </c>
      <c r="G59" s="103">
        <v>0</v>
      </c>
      <c r="H59" s="512">
        <v>0</v>
      </c>
      <c r="I59" s="76">
        <v>670.75699123876632</v>
      </c>
      <c r="J59" s="103">
        <v>0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0</v>
      </c>
      <c r="U59" s="76">
        <v>7392</v>
      </c>
      <c r="V59" s="76">
        <v>335</v>
      </c>
      <c r="W59" s="77">
        <v>7727</v>
      </c>
      <c r="X59" s="115">
        <v>7727</v>
      </c>
      <c r="Y59" s="103">
        <v>-19</v>
      </c>
      <c r="Z59" s="115">
        <v>7708</v>
      </c>
      <c r="AA59" s="76"/>
      <c r="AB59" s="115">
        <v>7708</v>
      </c>
      <c r="AC59" s="115">
        <v>0</v>
      </c>
      <c r="AD59" s="76">
        <v>7708</v>
      </c>
      <c r="AE59" s="115">
        <v>1927</v>
      </c>
      <c r="AF59" s="119">
        <v>7708</v>
      </c>
    </row>
    <row r="60" spans="1:32" ht="16.350000000000001" customHeight="1" x14ac:dyDescent="0.2">
      <c r="A60" s="74">
        <v>54</v>
      </c>
      <c r="B60" s="75" t="s">
        <v>59</v>
      </c>
      <c r="C60" s="476">
        <v>0</v>
      </c>
      <c r="D60" s="76">
        <v>9317.0185464422266</v>
      </c>
      <c r="E60" s="103">
        <v>0</v>
      </c>
      <c r="F60" s="103">
        <v>788.90242015830813</v>
      </c>
      <c r="G60" s="103">
        <v>0</v>
      </c>
      <c r="H60" s="512">
        <v>0</v>
      </c>
      <c r="I60" s="76">
        <v>620.65158021728973</v>
      </c>
      <c r="J60" s="103">
        <v>0</v>
      </c>
      <c r="K60" s="512">
        <v>0</v>
      </c>
      <c r="L60" s="76">
        <v>169.26861278653357</v>
      </c>
      <c r="M60" s="103">
        <v>0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0</v>
      </c>
      <c r="U60" s="76">
        <v>0</v>
      </c>
      <c r="V60" s="76">
        <v>0</v>
      </c>
      <c r="W60" s="77">
        <v>0</v>
      </c>
      <c r="X60" s="115">
        <v>0</v>
      </c>
      <c r="Y60" s="103">
        <v>0</v>
      </c>
      <c r="Z60" s="115">
        <v>0</v>
      </c>
      <c r="AA60" s="76"/>
      <c r="AB60" s="115">
        <v>0</v>
      </c>
      <c r="AC60" s="115">
        <v>0</v>
      </c>
      <c r="AD60" s="76">
        <v>0</v>
      </c>
      <c r="AE60" s="115">
        <v>0</v>
      </c>
      <c r="AF60" s="119">
        <v>0</v>
      </c>
    </row>
    <row r="61" spans="1:32" ht="16.350000000000001" customHeight="1" x14ac:dyDescent="0.2">
      <c r="A61" s="69">
        <v>55</v>
      </c>
      <c r="B61" s="70" t="s">
        <v>60</v>
      </c>
      <c r="C61" s="477">
        <v>0</v>
      </c>
      <c r="D61" s="71">
        <v>7262.1444425233221</v>
      </c>
      <c r="E61" s="108">
        <v>0</v>
      </c>
      <c r="F61" s="108">
        <v>788.90242015830813</v>
      </c>
      <c r="G61" s="108">
        <v>0</v>
      </c>
      <c r="H61" s="513">
        <v>0</v>
      </c>
      <c r="I61" s="71">
        <v>583.49927895778842</v>
      </c>
      <c r="J61" s="108">
        <v>0</v>
      </c>
      <c r="K61" s="513">
        <v>0</v>
      </c>
      <c r="L61" s="71">
        <v>159.13616698848776</v>
      </c>
      <c r="M61" s="108">
        <v>0</v>
      </c>
      <c r="N61" s="513">
        <v>0</v>
      </c>
      <c r="O61" s="71">
        <v>3978.4041747121942</v>
      </c>
      <c r="P61" s="108">
        <v>0</v>
      </c>
      <c r="Q61" s="513">
        <v>0</v>
      </c>
      <c r="R61" s="71">
        <v>1591.3616698848775</v>
      </c>
      <c r="S61" s="108">
        <v>0</v>
      </c>
      <c r="T61" s="116">
        <v>0</v>
      </c>
      <c r="U61" s="71">
        <v>0</v>
      </c>
      <c r="V61" s="71">
        <v>0</v>
      </c>
      <c r="W61" s="72">
        <v>0</v>
      </c>
      <c r="X61" s="116">
        <v>0</v>
      </c>
      <c r="Y61" s="108">
        <v>0</v>
      </c>
      <c r="Z61" s="116">
        <v>0</v>
      </c>
      <c r="AA61" s="71"/>
      <c r="AB61" s="116">
        <v>0</v>
      </c>
      <c r="AC61" s="116">
        <v>0</v>
      </c>
      <c r="AD61" s="71">
        <v>0</v>
      </c>
      <c r="AE61" s="117">
        <v>0</v>
      </c>
      <c r="AF61" s="117">
        <v>0</v>
      </c>
    </row>
    <row r="62" spans="1:32" ht="16.350000000000001" customHeight="1" x14ac:dyDescent="0.2">
      <c r="A62" s="78">
        <v>56</v>
      </c>
      <c r="B62" s="79" t="s">
        <v>61</v>
      </c>
      <c r="C62" s="475">
        <v>0</v>
      </c>
      <c r="D62" s="80">
        <v>8336.4616977138849</v>
      </c>
      <c r="E62" s="95">
        <v>0</v>
      </c>
      <c r="F62" s="95">
        <v>788.90242015830813</v>
      </c>
      <c r="G62" s="95">
        <v>0</v>
      </c>
      <c r="H62" s="511">
        <v>0</v>
      </c>
      <c r="I62" s="80">
        <v>658.80908240538008</v>
      </c>
      <c r="J62" s="95">
        <v>0</v>
      </c>
      <c r="K62" s="511">
        <v>0</v>
      </c>
      <c r="L62" s="80">
        <v>179.67520429237638</v>
      </c>
      <c r="M62" s="95">
        <v>0</v>
      </c>
      <c r="N62" s="511">
        <v>0</v>
      </c>
      <c r="O62" s="80">
        <v>4491.8801073094091</v>
      </c>
      <c r="P62" s="95">
        <v>0</v>
      </c>
      <c r="Q62" s="511">
        <v>0</v>
      </c>
      <c r="R62" s="80">
        <v>1796.7520429237636</v>
      </c>
      <c r="S62" s="95">
        <v>0</v>
      </c>
      <c r="T62" s="114">
        <v>0</v>
      </c>
      <c r="U62" s="80">
        <v>0</v>
      </c>
      <c r="V62" s="80">
        <v>0</v>
      </c>
      <c r="W62" s="81">
        <v>0</v>
      </c>
      <c r="X62" s="114">
        <v>0</v>
      </c>
      <c r="Y62" s="95">
        <v>0</v>
      </c>
      <c r="Z62" s="114">
        <v>0</v>
      </c>
      <c r="AA62" s="80"/>
      <c r="AB62" s="114">
        <v>0</v>
      </c>
      <c r="AC62" s="114">
        <v>0</v>
      </c>
      <c r="AD62" s="80">
        <v>0</v>
      </c>
      <c r="AE62" s="114">
        <v>0</v>
      </c>
      <c r="AF62" s="118">
        <v>0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788.90242015830813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115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788.90242015830813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0</v>
      </c>
      <c r="W64" s="77">
        <v>0</v>
      </c>
      <c r="X64" s="115">
        <v>0</v>
      </c>
      <c r="Y64" s="103">
        <v>0</v>
      </c>
      <c r="Z64" s="115">
        <v>0</v>
      </c>
      <c r="AA64" s="76"/>
      <c r="AB64" s="115">
        <v>0</v>
      </c>
      <c r="AC64" s="115">
        <v>0</v>
      </c>
      <c r="AD64" s="76">
        <v>0</v>
      </c>
      <c r="AE64" s="115">
        <v>0</v>
      </c>
      <c r="AF64" s="119">
        <v>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788.90242015830813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115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788.90242015830813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1">
        <v>0</v>
      </c>
      <c r="V66" s="71">
        <v>0</v>
      </c>
      <c r="W66" s="72">
        <v>0</v>
      </c>
      <c r="X66" s="116">
        <v>0</v>
      </c>
      <c r="Y66" s="108">
        <v>0</v>
      </c>
      <c r="Z66" s="116">
        <v>0</v>
      </c>
      <c r="AA66" s="71"/>
      <c r="AB66" s="116">
        <v>0</v>
      </c>
      <c r="AC66" s="116">
        <v>0</v>
      </c>
      <c r="AD66" s="71">
        <v>0</v>
      </c>
      <c r="AE66" s="117">
        <v>0</v>
      </c>
      <c r="AF66" s="117">
        <v>0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788.90242015830813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80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114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0</v>
      </c>
      <c r="D68" s="76">
        <v>6395.3128236762286</v>
      </c>
      <c r="E68" s="103">
        <v>0</v>
      </c>
      <c r="F68" s="103">
        <v>788.90242015830813</v>
      </c>
      <c r="G68" s="103">
        <v>0</v>
      </c>
      <c r="H68" s="512">
        <v>0</v>
      </c>
      <c r="I68" s="76">
        <v>730.05630799396977</v>
      </c>
      <c r="J68" s="103">
        <v>0</v>
      </c>
      <c r="K68" s="512">
        <v>0</v>
      </c>
      <c r="L68" s="76">
        <v>199.10626581653719</v>
      </c>
      <c r="M68" s="103">
        <v>0</v>
      </c>
      <c r="N68" s="512">
        <v>0</v>
      </c>
      <c r="O68" s="76">
        <v>4977.6566454134299</v>
      </c>
      <c r="P68" s="103">
        <v>0</v>
      </c>
      <c r="Q68" s="512">
        <v>0</v>
      </c>
      <c r="R68" s="76">
        <v>1991.0626581653717</v>
      </c>
      <c r="S68" s="103">
        <v>0</v>
      </c>
      <c r="T68" s="115">
        <v>0</v>
      </c>
      <c r="U68" s="76">
        <v>0</v>
      </c>
      <c r="V68" s="76">
        <v>0</v>
      </c>
      <c r="W68" s="77">
        <v>0</v>
      </c>
      <c r="X68" s="115">
        <v>0</v>
      </c>
      <c r="Y68" s="103">
        <v>0</v>
      </c>
      <c r="Z68" s="115">
        <v>0</v>
      </c>
      <c r="AA68" s="76"/>
      <c r="AB68" s="115">
        <v>0</v>
      </c>
      <c r="AC68" s="115">
        <v>0</v>
      </c>
      <c r="AD68" s="76">
        <v>0</v>
      </c>
      <c r="AE68" s="115">
        <v>0</v>
      </c>
      <c r="AF68" s="119">
        <v>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788.90242015830813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115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788.90242015830813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115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0</v>
      </c>
      <c r="D71" s="71">
        <v>9018.2228118607709</v>
      </c>
      <c r="E71" s="108">
        <v>0</v>
      </c>
      <c r="F71" s="108">
        <v>788.90242015830813</v>
      </c>
      <c r="G71" s="108">
        <v>0</v>
      </c>
      <c r="H71" s="513">
        <v>0</v>
      </c>
      <c r="I71" s="71">
        <v>563.93652537111063</v>
      </c>
      <c r="J71" s="108">
        <v>0</v>
      </c>
      <c r="K71" s="513">
        <v>0</v>
      </c>
      <c r="L71" s="71">
        <v>153.80087055575746</v>
      </c>
      <c r="M71" s="108">
        <v>0</v>
      </c>
      <c r="N71" s="513">
        <v>0</v>
      </c>
      <c r="O71" s="71">
        <v>3845.0217638939362</v>
      </c>
      <c r="P71" s="108">
        <v>0</v>
      </c>
      <c r="Q71" s="513">
        <v>0</v>
      </c>
      <c r="R71" s="71">
        <v>1538.0087055575743</v>
      </c>
      <c r="S71" s="108">
        <v>0</v>
      </c>
      <c r="T71" s="116">
        <v>0</v>
      </c>
      <c r="U71" s="71">
        <v>0</v>
      </c>
      <c r="V71" s="71">
        <v>0</v>
      </c>
      <c r="W71" s="72">
        <v>0</v>
      </c>
      <c r="X71" s="116">
        <v>0</v>
      </c>
      <c r="Y71" s="108">
        <v>0</v>
      </c>
      <c r="Z71" s="116">
        <v>0</v>
      </c>
      <c r="AA71" s="71"/>
      <c r="AB71" s="116">
        <v>0</v>
      </c>
      <c r="AC71" s="116">
        <v>0</v>
      </c>
      <c r="AD71" s="71">
        <v>0</v>
      </c>
      <c r="AE71" s="117">
        <v>0</v>
      </c>
      <c r="AF71" s="117">
        <v>0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788.90242015830813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80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114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788.90242015830813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115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788.90242015830813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115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788.90242015830813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115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974</v>
      </c>
      <c r="D76" s="455"/>
      <c r="E76" s="506">
        <v>10465976.282765571</v>
      </c>
      <c r="F76" s="506">
        <v>788.90242015830813</v>
      </c>
      <c r="G76" s="506">
        <v>768390.95723419217</v>
      </c>
      <c r="H76" s="514">
        <v>399</v>
      </c>
      <c r="I76" s="455"/>
      <c r="J76" s="506">
        <v>125138.92084260758</v>
      </c>
      <c r="K76" s="514">
        <v>640</v>
      </c>
      <c r="L76" s="455"/>
      <c r="M76" s="506">
        <v>54994.312795215803</v>
      </c>
      <c r="N76" s="514">
        <v>100</v>
      </c>
      <c r="O76" s="455"/>
      <c r="P76" s="506">
        <v>226055.8470007533</v>
      </c>
      <c r="Q76" s="514">
        <v>64</v>
      </c>
      <c r="R76" s="455"/>
      <c r="S76" s="506">
        <v>58120.137165097796</v>
      </c>
      <c r="T76" s="515">
        <v>11698676</v>
      </c>
      <c r="U76" s="455">
        <v>-215201</v>
      </c>
      <c r="V76" s="455">
        <v>-178349</v>
      </c>
      <c r="W76" s="516">
        <v>-393550</v>
      </c>
      <c r="X76" s="515">
        <v>11305126</v>
      </c>
      <c r="Y76" s="506">
        <v>-28263</v>
      </c>
      <c r="Z76" s="515">
        <v>11276863</v>
      </c>
      <c r="AA76" s="506">
        <v>0</v>
      </c>
      <c r="AB76" s="515">
        <v>11276863</v>
      </c>
      <c r="AC76" s="455">
        <v>7877977</v>
      </c>
      <c r="AD76" s="455">
        <v>3398886</v>
      </c>
      <c r="AE76" s="515">
        <v>849721</v>
      </c>
      <c r="AF76" s="452">
        <v>11276863</v>
      </c>
    </row>
    <row r="77" spans="1:32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0</v>
      </c>
      <c r="AC78" s="341">
        <v>0</v>
      </c>
      <c r="AD78" s="336">
        <v>0</v>
      </c>
      <c r="AE78" s="119">
        <v>0</v>
      </c>
      <c r="AF78" s="119">
        <v>0</v>
      </c>
    </row>
    <row r="79" spans="1:32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0</v>
      </c>
    </row>
    <row r="80" spans="1:32" ht="16.350000000000001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0</v>
      </c>
    </row>
    <row r="81" spans="1:32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12803</v>
      </c>
      <c r="AC82" s="73">
        <v>8536</v>
      </c>
      <c r="AD82" s="337">
        <v>4267</v>
      </c>
      <c r="AE82" s="117">
        <v>1067</v>
      </c>
      <c r="AF82" s="117">
        <v>12803</v>
      </c>
    </row>
    <row r="83" spans="1:32" s="223" customFormat="1" ht="16.350000000000001" customHeight="1" thickBot="1" x14ac:dyDescent="0.25">
      <c r="A83" s="1540" t="s">
        <v>614</v>
      </c>
      <c r="B83" s="1557"/>
      <c r="C83" s="451">
        <v>974</v>
      </c>
      <c r="D83" s="450"/>
      <c r="E83" s="478">
        <v>10465976.282765571</v>
      </c>
      <c r="F83" s="478"/>
      <c r="G83" s="478">
        <v>768390.95723419217</v>
      </c>
      <c r="H83" s="451">
        <v>399</v>
      </c>
      <c r="I83" s="450"/>
      <c r="J83" s="478">
        <v>125138.92084260758</v>
      </c>
      <c r="K83" s="451">
        <v>640</v>
      </c>
      <c r="L83" s="450"/>
      <c r="M83" s="478">
        <v>54994.312795215803</v>
      </c>
      <c r="N83" s="451">
        <v>100</v>
      </c>
      <c r="O83" s="450"/>
      <c r="P83" s="478">
        <v>226055.8470007533</v>
      </c>
      <c r="Q83" s="451">
        <v>64</v>
      </c>
      <c r="R83" s="450"/>
      <c r="S83" s="478">
        <v>58120.137165097796</v>
      </c>
      <c r="T83" s="450">
        <v>11698676</v>
      </c>
      <c r="U83" s="450">
        <v>-215201</v>
      </c>
      <c r="V83" s="450">
        <v>-178349</v>
      </c>
      <c r="W83" s="450">
        <v>-393550</v>
      </c>
      <c r="X83" s="450">
        <v>11305126</v>
      </c>
      <c r="Y83" s="450">
        <v>-28263</v>
      </c>
      <c r="Z83" s="450">
        <v>11276863</v>
      </c>
      <c r="AA83" s="478">
        <v>0</v>
      </c>
      <c r="AB83" s="452">
        <v>11289666</v>
      </c>
      <c r="AC83" s="450">
        <v>7886513</v>
      </c>
      <c r="AD83" s="450">
        <v>3403153</v>
      </c>
      <c r="AE83" s="452">
        <v>850788</v>
      </c>
      <c r="AF83" s="452">
        <v>11289666</v>
      </c>
    </row>
    <row r="84" spans="1:32" ht="8.4499999999999993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AA84" s="216"/>
      <c r="AB84" s="216"/>
      <c r="AC84" s="216"/>
      <c r="AD84" s="216"/>
      <c r="AE84" s="216"/>
      <c r="AF84" s="216"/>
    </row>
  </sheetData>
  <mergeCells count="30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3:B83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7" sqref="C17"/>
    </sheetView>
  </sheetViews>
  <sheetFormatPr defaultColWidth="8.85546875" defaultRowHeight="12.75" x14ac:dyDescent="0.2"/>
  <cols>
    <col min="1" max="1" width="5" style="133" customWidth="1"/>
    <col min="2" max="2" width="31" style="133" customWidth="1"/>
    <col min="3" max="3" width="12.140625" style="133" bestFit="1" customWidth="1"/>
    <col min="4" max="4" width="13.42578125" style="133" customWidth="1"/>
    <col min="5" max="5" width="12.28515625" style="133" customWidth="1"/>
    <col min="6" max="6" width="12.7109375" style="133" customWidth="1"/>
    <col min="7" max="7" width="12" style="133" customWidth="1"/>
    <col min="8" max="8" width="9.28515625" style="133" customWidth="1"/>
    <col min="9" max="9" width="10.85546875" style="133" customWidth="1"/>
    <col min="10" max="10" width="11.28515625" style="133" customWidth="1"/>
    <col min="11" max="11" width="11.42578125" style="133" customWidth="1"/>
    <col min="12" max="12" width="10.85546875" style="133" customWidth="1"/>
    <col min="13" max="13" width="11.28515625" style="133" customWidth="1"/>
    <col min="14" max="14" width="9.28515625" style="133" customWidth="1"/>
    <col min="15" max="15" width="10.85546875" style="133" customWidth="1"/>
    <col min="16" max="16" width="11.28515625" style="133" customWidth="1"/>
    <col min="17" max="17" width="9.28515625" style="133" customWidth="1"/>
    <col min="18" max="18" width="10.85546875" style="133" customWidth="1"/>
    <col min="19" max="19" width="11.28515625" style="133" customWidth="1"/>
    <col min="20" max="20" width="13.140625" style="133" customWidth="1"/>
    <col min="21" max="23" width="12.7109375" style="133" customWidth="1"/>
    <col min="24" max="24" width="13.42578125" style="133" customWidth="1"/>
    <col min="25" max="25" width="10.85546875" style="133" bestFit="1" customWidth="1"/>
    <col min="26" max="26" width="13.42578125" style="133" customWidth="1"/>
    <col min="27" max="27" width="15.28515625" style="133" customWidth="1"/>
    <col min="28" max="28" width="16.28515625" style="133" customWidth="1"/>
    <col min="29" max="30" width="11.7109375" style="133" customWidth="1"/>
    <col min="31" max="31" width="10.7109375" style="133" customWidth="1"/>
    <col min="32" max="32" width="15.28515625" style="133" customWidth="1"/>
    <col min="33" max="16384" width="8.85546875" style="133"/>
  </cols>
  <sheetData>
    <row r="1" spans="1:32" ht="20.100000000000001" customHeight="1" x14ac:dyDescent="0.2">
      <c r="A1" s="1564" t="s">
        <v>653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9"/>
      <c r="K1" s="1565" t="s">
        <v>399</v>
      </c>
      <c r="L1" s="1566"/>
      <c r="M1" s="1566"/>
      <c r="N1" s="1566"/>
      <c r="O1" s="1566"/>
      <c r="P1" s="1566"/>
      <c r="Q1" s="1566"/>
      <c r="R1" s="1566"/>
      <c r="S1" s="1566"/>
      <c r="T1" s="1567"/>
      <c r="U1" s="1537" t="s">
        <v>399</v>
      </c>
      <c r="V1" s="1538"/>
      <c r="W1" s="1538"/>
      <c r="X1" s="1538"/>
      <c r="Y1" s="1538"/>
      <c r="Z1" s="1538"/>
      <c r="AA1" s="1539"/>
      <c r="AB1" s="1537" t="s">
        <v>399</v>
      </c>
      <c r="AC1" s="1538"/>
      <c r="AD1" s="1538"/>
      <c r="AE1" s="1538"/>
      <c r="AF1" s="1539"/>
    </row>
    <row r="2" spans="1:32" ht="33" customHeight="1" x14ac:dyDescent="0.2">
      <c r="A2" s="1548"/>
      <c r="B2" s="1549"/>
      <c r="C2" s="1542" t="s">
        <v>980</v>
      </c>
      <c r="D2" s="1532" t="s">
        <v>948</v>
      </c>
      <c r="E2" s="1535"/>
      <c r="F2" s="1535"/>
      <c r="G2" s="1536"/>
      <c r="H2" s="1532" t="s">
        <v>951</v>
      </c>
      <c r="I2" s="1533"/>
      <c r="J2" s="1534"/>
      <c r="K2" s="1532" t="s">
        <v>916</v>
      </c>
      <c r="L2" s="1533"/>
      <c r="M2" s="1534"/>
      <c r="N2" s="1532" t="s">
        <v>952</v>
      </c>
      <c r="O2" s="1533"/>
      <c r="P2" s="1534"/>
      <c r="Q2" s="1532" t="s">
        <v>953</v>
      </c>
      <c r="R2" s="1533"/>
      <c r="S2" s="1534"/>
      <c r="T2" s="1542" t="s">
        <v>679</v>
      </c>
      <c r="U2" s="1545" t="s">
        <v>254</v>
      </c>
      <c r="V2" s="1545"/>
      <c r="W2" s="1545"/>
      <c r="X2" s="1542" t="s">
        <v>680</v>
      </c>
      <c r="Y2" s="1530" t="s">
        <v>605</v>
      </c>
      <c r="Z2" s="1530" t="s">
        <v>681</v>
      </c>
      <c r="AA2" s="1543" t="s">
        <v>1964</v>
      </c>
      <c r="AB2" s="1542" t="s">
        <v>957</v>
      </c>
      <c r="AC2" s="1542" t="s">
        <v>306</v>
      </c>
      <c r="AD2" s="1542" t="s">
        <v>307</v>
      </c>
      <c r="AE2" s="1542" t="s">
        <v>257</v>
      </c>
      <c r="AF2" s="1542" t="s">
        <v>683</v>
      </c>
    </row>
    <row r="3" spans="1:32" ht="89.45" customHeight="1" x14ac:dyDescent="0.2">
      <c r="A3" s="1550"/>
      <c r="B3" s="1551"/>
      <c r="C3" s="1552"/>
      <c r="D3" s="1096" t="s">
        <v>607</v>
      </c>
      <c r="E3" s="1096" t="s">
        <v>950</v>
      </c>
      <c r="F3" s="1096" t="s">
        <v>607</v>
      </c>
      <c r="G3" s="1096" t="s">
        <v>949</v>
      </c>
      <c r="H3" s="1096" t="s">
        <v>979</v>
      </c>
      <c r="I3" s="1096" t="s">
        <v>607</v>
      </c>
      <c r="J3" s="1096" t="s">
        <v>420</v>
      </c>
      <c r="K3" s="1096" t="s">
        <v>978</v>
      </c>
      <c r="L3" s="1096" t="s">
        <v>607</v>
      </c>
      <c r="M3" s="1096" t="s">
        <v>420</v>
      </c>
      <c r="N3" s="1096" t="s">
        <v>977</v>
      </c>
      <c r="O3" s="1096" t="s">
        <v>607</v>
      </c>
      <c r="P3" s="1096" t="s">
        <v>420</v>
      </c>
      <c r="Q3" s="1096" t="s">
        <v>977</v>
      </c>
      <c r="R3" s="1096" t="s">
        <v>607</v>
      </c>
      <c r="S3" s="1096" t="s">
        <v>420</v>
      </c>
      <c r="T3" s="1542"/>
      <c r="U3" s="1097" t="s">
        <v>975</v>
      </c>
      <c r="V3" s="1097" t="s">
        <v>976</v>
      </c>
      <c r="W3" s="1097" t="s">
        <v>256</v>
      </c>
      <c r="X3" s="1542"/>
      <c r="Y3" s="1531"/>
      <c r="Z3" s="1531"/>
      <c r="AA3" s="1544"/>
      <c r="AB3" s="1542"/>
      <c r="AC3" s="1542"/>
      <c r="AD3" s="1542"/>
      <c r="AE3" s="1542"/>
      <c r="AF3" s="1542"/>
    </row>
    <row r="4" spans="1:32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</row>
    <row r="5" spans="1:32" ht="38.25" hidden="1" x14ac:dyDescent="0.2">
      <c r="A5" s="507"/>
      <c r="B5" s="508"/>
      <c r="C5" s="1279" t="s">
        <v>1601</v>
      </c>
      <c r="D5" s="1279" t="s">
        <v>1535</v>
      </c>
      <c r="E5" s="1279" t="s">
        <v>1488</v>
      </c>
      <c r="F5" s="1279" t="s">
        <v>1311</v>
      </c>
      <c r="G5" s="1279" t="s">
        <v>1305</v>
      </c>
      <c r="H5" s="1279" t="s">
        <v>1890</v>
      </c>
      <c r="I5" s="1279" t="s">
        <v>1537</v>
      </c>
      <c r="J5" s="1279" t="s">
        <v>1538</v>
      </c>
      <c r="K5" s="1279" t="s">
        <v>1891</v>
      </c>
      <c r="L5" s="1279" t="s">
        <v>1540</v>
      </c>
      <c r="M5" s="1279" t="s">
        <v>1541</v>
      </c>
      <c r="N5" s="1279" t="s">
        <v>1892</v>
      </c>
      <c r="O5" s="1279" t="s">
        <v>1543</v>
      </c>
      <c r="P5" s="1279" t="s">
        <v>1544</v>
      </c>
      <c r="Q5" s="1279" t="s">
        <v>1893</v>
      </c>
      <c r="R5" s="1279" t="s">
        <v>1546</v>
      </c>
      <c r="S5" s="1279" t="s">
        <v>1547</v>
      </c>
      <c r="T5" s="1279" t="s">
        <v>1548</v>
      </c>
      <c r="U5" s="1279" t="s">
        <v>1549</v>
      </c>
      <c r="V5" s="1279" t="s">
        <v>1550</v>
      </c>
      <c r="W5" s="1279" t="s">
        <v>1551</v>
      </c>
      <c r="X5" s="1279" t="s">
        <v>1552</v>
      </c>
      <c r="Y5" s="1279" t="s">
        <v>1553</v>
      </c>
      <c r="Z5" s="1279" t="s">
        <v>1554</v>
      </c>
      <c r="AA5" s="1279"/>
      <c r="AB5" s="1279" t="s">
        <v>1555</v>
      </c>
      <c r="AC5" s="1279" t="s">
        <v>1556</v>
      </c>
      <c r="AD5" s="1279" t="s">
        <v>1557</v>
      </c>
      <c r="AE5" s="1279" t="s">
        <v>1561</v>
      </c>
      <c r="AF5" s="1279" t="s">
        <v>1558</v>
      </c>
    </row>
    <row r="6" spans="1:32" ht="51" hidden="1" x14ac:dyDescent="0.2">
      <c r="A6" s="510"/>
      <c r="B6" s="505"/>
      <c r="C6" s="1280" t="s">
        <v>1156</v>
      </c>
      <c r="D6" s="1280" t="s">
        <v>1156</v>
      </c>
      <c r="E6" s="1280" t="s">
        <v>1157</v>
      </c>
      <c r="F6" s="1280" t="s">
        <v>1318</v>
      </c>
      <c r="G6" s="1280" t="s">
        <v>1157</v>
      </c>
      <c r="H6" s="1280" t="s">
        <v>1290</v>
      </c>
      <c r="I6" s="1280" t="s">
        <v>1156</v>
      </c>
      <c r="J6" s="1280" t="s">
        <v>1157</v>
      </c>
      <c r="K6" s="1280" t="s">
        <v>1290</v>
      </c>
      <c r="L6" s="1280" t="s">
        <v>1156</v>
      </c>
      <c r="M6" s="1280" t="s">
        <v>1157</v>
      </c>
      <c r="N6" s="1280" t="s">
        <v>1290</v>
      </c>
      <c r="O6" s="1280" t="s">
        <v>1156</v>
      </c>
      <c r="P6" s="1280" t="s">
        <v>1157</v>
      </c>
      <c r="Q6" s="1280" t="s">
        <v>1290</v>
      </c>
      <c r="R6" s="1280" t="s">
        <v>1156</v>
      </c>
      <c r="S6" s="1280" t="s">
        <v>1157</v>
      </c>
      <c r="T6" s="1280" t="s">
        <v>1157</v>
      </c>
      <c r="U6" s="1280" t="s">
        <v>1500</v>
      </c>
      <c r="V6" s="1280" t="s">
        <v>1500</v>
      </c>
      <c r="W6" s="1280" t="s">
        <v>1157</v>
      </c>
      <c r="X6" s="1280" t="s">
        <v>1157</v>
      </c>
      <c r="Y6" s="1280" t="s">
        <v>1157</v>
      </c>
      <c r="Z6" s="1280" t="s">
        <v>1157</v>
      </c>
      <c r="AA6" s="1280" t="s">
        <v>1501</v>
      </c>
      <c r="AB6" s="1280" t="s">
        <v>1559</v>
      </c>
      <c r="AC6" s="1280" t="s">
        <v>1502</v>
      </c>
      <c r="AD6" s="1280" t="s">
        <v>1157</v>
      </c>
      <c r="AE6" s="1280" t="s">
        <v>1157</v>
      </c>
      <c r="AF6" s="1280" t="s">
        <v>1560</v>
      </c>
    </row>
    <row r="7" spans="1:32" ht="16.350000000000001" customHeight="1" x14ac:dyDescent="0.2">
      <c r="A7" s="78">
        <v>1</v>
      </c>
      <c r="B7" s="79" t="s">
        <v>7</v>
      </c>
      <c r="C7" s="475">
        <v>0</v>
      </c>
      <c r="D7" s="80">
        <v>6324.1252974948011</v>
      </c>
      <c r="E7" s="95">
        <v>0</v>
      </c>
      <c r="F7" s="95">
        <v>659.21180998497243</v>
      </c>
      <c r="G7" s="95">
        <v>0</v>
      </c>
      <c r="H7" s="511">
        <v>0</v>
      </c>
      <c r="I7" s="80">
        <v>660.27506544885637</v>
      </c>
      <c r="J7" s="95">
        <v>0</v>
      </c>
      <c r="K7" s="511">
        <v>0</v>
      </c>
      <c r="L7" s="80">
        <v>180.07501784968804</v>
      </c>
      <c r="M7" s="95">
        <v>0</v>
      </c>
      <c r="N7" s="511">
        <v>0</v>
      </c>
      <c r="O7" s="80">
        <v>4501.8754462422012</v>
      </c>
      <c r="P7" s="95">
        <v>0</v>
      </c>
      <c r="Q7" s="511">
        <v>0</v>
      </c>
      <c r="R7" s="80">
        <v>1800.7501784968806</v>
      </c>
      <c r="S7" s="95">
        <v>0</v>
      </c>
      <c r="T7" s="114">
        <v>0</v>
      </c>
      <c r="U7" s="80">
        <v>0</v>
      </c>
      <c r="V7" s="80">
        <v>0</v>
      </c>
      <c r="W7" s="81">
        <v>0</v>
      </c>
      <c r="X7" s="114">
        <v>0</v>
      </c>
      <c r="Y7" s="95">
        <v>0</v>
      </c>
      <c r="Z7" s="114">
        <v>0</v>
      </c>
      <c r="AA7" s="80"/>
      <c r="AB7" s="114">
        <v>0</v>
      </c>
      <c r="AC7" s="114">
        <v>0</v>
      </c>
      <c r="AD7" s="80">
        <v>0</v>
      </c>
      <c r="AE7" s="114">
        <v>0</v>
      </c>
      <c r="AF7" s="118">
        <v>0</v>
      </c>
    </row>
    <row r="8" spans="1:32" ht="16.350000000000001" customHeight="1" x14ac:dyDescent="0.2">
      <c r="A8" s="74">
        <v>2</v>
      </c>
      <c r="B8" s="75" t="s">
        <v>8</v>
      </c>
      <c r="C8" s="476">
        <v>0</v>
      </c>
      <c r="D8" s="76">
        <v>7853.3025025883462</v>
      </c>
      <c r="E8" s="103">
        <v>0</v>
      </c>
      <c r="F8" s="103">
        <v>659.21180998497243</v>
      </c>
      <c r="G8" s="103">
        <v>0</v>
      </c>
      <c r="H8" s="512">
        <v>0</v>
      </c>
      <c r="I8" s="76">
        <v>737.97405056943603</v>
      </c>
      <c r="J8" s="103">
        <v>0</v>
      </c>
      <c r="K8" s="512">
        <v>0</v>
      </c>
      <c r="L8" s="76">
        <v>201.26565015530076</v>
      </c>
      <c r="M8" s="103">
        <v>0</v>
      </c>
      <c r="N8" s="512">
        <v>0</v>
      </c>
      <c r="O8" s="76">
        <v>5031.6412538825189</v>
      </c>
      <c r="P8" s="103">
        <v>0</v>
      </c>
      <c r="Q8" s="512">
        <v>0</v>
      </c>
      <c r="R8" s="76">
        <v>2012.6565015530075</v>
      </c>
      <c r="S8" s="103">
        <v>0</v>
      </c>
      <c r="T8" s="115">
        <v>0</v>
      </c>
      <c r="U8" s="76">
        <v>0</v>
      </c>
      <c r="V8" s="76">
        <v>0</v>
      </c>
      <c r="W8" s="77">
        <v>0</v>
      </c>
      <c r="X8" s="115">
        <v>0</v>
      </c>
      <c r="Y8" s="103">
        <v>0</v>
      </c>
      <c r="Z8" s="115">
        <v>0</v>
      </c>
      <c r="AA8" s="76"/>
      <c r="AB8" s="115">
        <v>0</v>
      </c>
      <c r="AC8" s="115">
        <v>0</v>
      </c>
      <c r="AD8" s="76">
        <v>0</v>
      </c>
      <c r="AE8" s="115">
        <v>0</v>
      </c>
      <c r="AF8" s="119">
        <v>0</v>
      </c>
    </row>
    <row r="9" spans="1:32" ht="16.350000000000001" customHeight="1" x14ac:dyDescent="0.2">
      <c r="A9" s="74">
        <v>3</v>
      </c>
      <c r="B9" s="75" t="s">
        <v>9</v>
      </c>
      <c r="C9" s="476">
        <v>0</v>
      </c>
      <c r="D9" s="76">
        <v>9487.9497155039426</v>
      </c>
      <c r="E9" s="103">
        <v>0</v>
      </c>
      <c r="F9" s="103">
        <v>659.21180998497243</v>
      </c>
      <c r="G9" s="103">
        <v>0</v>
      </c>
      <c r="H9" s="512">
        <v>0</v>
      </c>
      <c r="I9" s="76">
        <v>519.87643235293092</v>
      </c>
      <c r="J9" s="103">
        <v>0</v>
      </c>
      <c r="K9" s="512">
        <v>0</v>
      </c>
      <c r="L9" s="76">
        <v>141.78448155079934</v>
      </c>
      <c r="M9" s="103">
        <v>0</v>
      </c>
      <c r="N9" s="512">
        <v>0</v>
      </c>
      <c r="O9" s="76">
        <v>3544.6120387699834</v>
      </c>
      <c r="P9" s="103">
        <v>0</v>
      </c>
      <c r="Q9" s="512">
        <v>0</v>
      </c>
      <c r="R9" s="76">
        <v>1417.8448155079934</v>
      </c>
      <c r="S9" s="103">
        <v>0</v>
      </c>
      <c r="T9" s="115">
        <v>0</v>
      </c>
      <c r="U9" s="76">
        <v>0</v>
      </c>
      <c r="V9" s="76">
        <v>0</v>
      </c>
      <c r="W9" s="77">
        <v>0</v>
      </c>
      <c r="X9" s="115">
        <v>0</v>
      </c>
      <c r="Y9" s="103">
        <v>0</v>
      </c>
      <c r="Z9" s="115">
        <v>0</v>
      </c>
      <c r="AA9" s="76"/>
      <c r="AB9" s="115">
        <v>0</v>
      </c>
      <c r="AC9" s="115">
        <v>0</v>
      </c>
      <c r="AD9" s="76">
        <v>0</v>
      </c>
      <c r="AE9" s="115">
        <v>0</v>
      </c>
      <c r="AF9" s="119">
        <v>0</v>
      </c>
    </row>
    <row r="10" spans="1:32" ht="16.350000000000001" customHeight="1" x14ac:dyDescent="0.2">
      <c r="A10" s="74">
        <v>4</v>
      </c>
      <c r="B10" s="75" t="s">
        <v>10</v>
      </c>
      <c r="C10" s="476">
        <v>5</v>
      </c>
      <c r="D10" s="76">
        <v>8368.3266049709582</v>
      </c>
      <c r="E10" s="103">
        <v>41841.633024854789</v>
      </c>
      <c r="F10" s="103">
        <v>659.21180998497243</v>
      </c>
      <c r="G10" s="103">
        <v>3296.0590499248619</v>
      </c>
      <c r="H10" s="512">
        <v>1</v>
      </c>
      <c r="I10" s="76">
        <v>678.13933677313605</v>
      </c>
      <c r="J10" s="103">
        <v>678.13933677313605</v>
      </c>
      <c r="K10" s="512">
        <v>0</v>
      </c>
      <c r="L10" s="76">
        <v>184.9470918472189</v>
      </c>
      <c r="M10" s="103">
        <v>0</v>
      </c>
      <c r="N10" s="512">
        <v>3</v>
      </c>
      <c r="O10" s="76">
        <v>4623.6772961804727</v>
      </c>
      <c r="P10" s="103">
        <v>13871.031888541418</v>
      </c>
      <c r="Q10" s="512">
        <v>0</v>
      </c>
      <c r="R10" s="76">
        <v>1849.4709184721889</v>
      </c>
      <c r="S10" s="103">
        <v>0</v>
      </c>
      <c r="T10" s="115">
        <v>59687</v>
      </c>
      <c r="U10" s="76">
        <v>10324</v>
      </c>
      <c r="V10" s="76">
        <v>-2312</v>
      </c>
      <c r="W10" s="77">
        <v>8012</v>
      </c>
      <c r="X10" s="115">
        <v>67699</v>
      </c>
      <c r="Y10" s="103">
        <v>-169</v>
      </c>
      <c r="Z10" s="115">
        <v>67530</v>
      </c>
      <c r="AA10" s="76"/>
      <c r="AB10" s="115">
        <v>67530</v>
      </c>
      <c r="AC10" s="115">
        <v>39096</v>
      </c>
      <c r="AD10" s="76">
        <v>28434</v>
      </c>
      <c r="AE10" s="115">
        <v>7109</v>
      </c>
      <c r="AF10" s="119">
        <v>67530</v>
      </c>
    </row>
    <row r="11" spans="1:32" ht="16.350000000000001" customHeight="1" x14ac:dyDescent="0.2">
      <c r="A11" s="69">
        <v>5</v>
      </c>
      <c r="B11" s="70" t="s">
        <v>11</v>
      </c>
      <c r="C11" s="477">
        <v>0</v>
      </c>
      <c r="D11" s="71">
        <v>6161.4776545853365</v>
      </c>
      <c r="E11" s="108">
        <v>0</v>
      </c>
      <c r="F11" s="108">
        <v>659.21180998497243</v>
      </c>
      <c r="G11" s="108">
        <v>0</v>
      </c>
      <c r="H11" s="513">
        <v>0</v>
      </c>
      <c r="I11" s="71">
        <v>704.13258400877407</v>
      </c>
      <c r="J11" s="108">
        <v>0</v>
      </c>
      <c r="K11" s="513">
        <v>0</v>
      </c>
      <c r="L11" s="71">
        <v>192.03615927512018</v>
      </c>
      <c r="M11" s="108">
        <v>0</v>
      </c>
      <c r="N11" s="513">
        <v>0</v>
      </c>
      <c r="O11" s="71">
        <v>4800.9039818780057</v>
      </c>
      <c r="P11" s="108">
        <v>0</v>
      </c>
      <c r="Q11" s="513">
        <v>0</v>
      </c>
      <c r="R11" s="71">
        <v>1920.3615927512021</v>
      </c>
      <c r="S11" s="108">
        <v>0</v>
      </c>
      <c r="T11" s="116">
        <v>0</v>
      </c>
      <c r="U11" s="71">
        <v>0</v>
      </c>
      <c r="V11" s="71">
        <v>0</v>
      </c>
      <c r="W11" s="72">
        <v>0</v>
      </c>
      <c r="X11" s="116">
        <v>0</v>
      </c>
      <c r="Y11" s="108">
        <v>0</v>
      </c>
      <c r="Z11" s="116">
        <v>0</v>
      </c>
      <c r="AA11" s="71"/>
      <c r="AB11" s="116">
        <v>0</v>
      </c>
      <c r="AC11" s="116">
        <v>0</v>
      </c>
      <c r="AD11" s="71">
        <v>0</v>
      </c>
      <c r="AE11" s="117">
        <v>0</v>
      </c>
      <c r="AF11" s="117">
        <v>0</v>
      </c>
    </row>
    <row r="12" spans="1:32" ht="16.350000000000001" customHeight="1" x14ac:dyDescent="0.2">
      <c r="A12" s="78">
        <v>6</v>
      </c>
      <c r="B12" s="79" t="s">
        <v>12</v>
      </c>
      <c r="C12" s="475">
        <v>0</v>
      </c>
      <c r="D12" s="80">
        <v>8012.0683913259018</v>
      </c>
      <c r="E12" s="95">
        <v>0</v>
      </c>
      <c r="F12" s="95">
        <v>659.21180998497243</v>
      </c>
      <c r="G12" s="95">
        <v>0</v>
      </c>
      <c r="H12" s="511">
        <v>0</v>
      </c>
      <c r="I12" s="80">
        <v>651.9025555127331</v>
      </c>
      <c r="J12" s="95">
        <v>0</v>
      </c>
      <c r="K12" s="511">
        <v>0</v>
      </c>
      <c r="L12" s="80">
        <v>177.79160604892721</v>
      </c>
      <c r="M12" s="95">
        <v>0</v>
      </c>
      <c r="N12" s="511">
        <v>0</v>
      </c>
      <c r="O12" s="80">
        <v>4444.7901512231792</v>
      </c>
      <c r="P12" s="95">
        <v>0</v>
      </c>
      <c r="Q12" s="511">
        <v>0</v>
      </c>
      <c r="R12" s="80">
        <v>1777.9160604892718</v>
      </c>
      <c r="S12" s="95">
        <v>0</v>
      </c>
      <c r="T12" s="114">
        <v>0</v>
      </c>
      <c r="U12" s="80">
        <v>0</v>
      </c>
      <c r="V12" s="80">
        <v>0</v>
      </c>
      <c r="W12" s="81">
        <v>0</v>
      </c>
      <c r="X12" s="114">
        <v>0</v>
      </c>
      <c r="Y12" s="95">
        <v>0</v>
      </c>
      <c r="Z12" s="114">
        <v>0</v>
      </c>
      <c r="AA12" s="80"/>
      <c r="AB12" s="114">
        <v>0</v>
      </c>
      <c r="AC12" s="114">
        <v>0</v>
      </c>
      <c r="AD12" s="80">
        <v>0</v>
      </c>
      <c r="AE12" s="114">
        <v>0</v>
      </c>
      <c r="AF12" s="118">
        <v>0</v>
      </c>
    </row>
    <row r="13" spans="1:32" ht="16.350000000000001" customHeight="1" x14ac:dyDescent="0.2">
      <c r="A13" s="74">
        <v>7</v>
      </c>
      <c r="B13" s="75" t="s">
        <v>13</v>
      </c>
      <c r="C13" s="476">
        <v>0</v>
      </c>
      <c r="D13" s="76">
        <v>12934.379609363419</v>
      </c>
      <c r="E13" s="103">
        <v>0</v>
      </c>
      <c r="F13" s="103">
        <v>659.21180998497243</v>
      </c>
      <c r="G13" s="103">
        <v>0</v>
      </c>
      <c r="H13" s="512">
        <v>0</v>
      </c>
      <c r="I13" s="76">
        <v>379.61103973688961</v>
      </c>
      <c r="J13" s="103">
        <v>0</v>
      </c>
      <c r="K13" s="512">
        <v>0</v>
      </c>
      <c r="L13" s="76">
        <v>103.53028356460624</v>
      </c>
      <c r="M13" s="103">
        <v>0</v>
      </c>
      <c r="N13" s="512">
        <v>0</v>
      </c>
      <c r="O13" s="76">
        <v>2588.2570891151563</v>
      </c>
      <c r="P13" s="103">
        <v>0</v>
      </c>
      <c r="Q13" s="512">
        <v>0</v>
      </c>
      <c r="R13" s="76">
        <v>1035.3028356460625</v>
      </c>
      <c r="S13" s="103">
        <v>0</v>
      </c>
      <c r="T13" s="115">
        <v>0</v>
      </c>
      <c r="U13" s="76">
        <v>0</v>
      </c>
      <c r="V13" s="76">
        <v>0</v>
      </c>
      <c r="W13" s="77">
        <v>0</v>
      </c>
      <c r="X13" s="115">
        <v>0</v>
      </c>
      <c r="Y13" s="103">
        <v>0</v>
      </c>
      <c r="Z13" s="115">
        <v>0</v>
      </c>
      <c r="AA13" s="76"/>
      <c r="AB13" s="115">
        <v>0</v>
      </c>
      <c r="AC13" s="115">
        <v>0</v>
      </c>
      <c r="AD13" s="76">
        <v>0</v>
      </c>
      <c r="AE13" s="115">
        <v>0</v>
      </c>
      <c r="AF13" s="119">
        <v>0</v>
      </c>
    </row>
    <row r="14" spans="1:32" ht="16.350000000000001" customHeight="1" x14ac:dyDescent="0.2">
      <c r="A14" s="74">
        <v>8</v>
      </c>
      <c r="B14" s="75" t="s">
        <v>14</v>
      </c>
      <c r="C14" s="476">
        <v>0</v>
      </c>
      <c r="D14" s="76">
        <v>8582.7422447662229</v>
      </c>
      <c r="E14" s="103">
        <v>0</v>
      </c>
      <c r="F14" s="103">
        <v>659.21180998497243</v>
      </c>
      <c r="G14" s="103">
        <v>0</v>
      </c>
      <c r="H14" s="512">
        <v>0</v>
      </c>
      <c r="I14" s="76">
        <v>616.63079384856906</v>
      </c>
      <c r="J14" s="103">
        <v>0</v>
      </c>
      <c r="K14" s="512">
        <v>0</v>
      </c>
      <c r="L14" s="76">
        <v>168.17203468597336</v>
      </c>
      <c r="M14" s="103">
        <v>0</v>
      </c>
      <c r="N14" s="512">
        <v>0</v>
      </c>
      <c r="O14" s="76">
        <v>4204.3008671493344</v>
      </c>
      <c r="P14" s="103">
        <v>0</v>
      </c>
      <c r="Q14" s="512">
        <v>0</v>
      </c>
      <c r="R14" s="76">
        <v>1681.720346859734</v>
      </c>
      <c r="S14" s="103">
        <v>0</v>
      </c>
      <c r="T14" s="115">
        <v>0</v>
      </c>
      <c r="U14" s="76">
        <v>0</v>
      </c>
      <c r="V14" s="76">
        <v>0</v>
      </c>
      <c r="W14" s="77">
        <v>0</v>
      </c>
      <c r="X14" s="115">
        <v>0</v>
      </c>
      <c r="Y14" s="103">
        <v>0</v>
      </c>
      <c r="Z14" s="115">
        <v>0</v>
      </c>
      <c r="AA14" s="76"/>
      <c r="AB14" s="115">
        <v>0</v>
      </c>
      <c r="AC14" s="115">
        <v>0</v>
      </c>
      <c r="AD14" s="76">
        <v>0</v>
      </c>
      <c r="AE14" s="115">
        <v>0</v>
      </c>
      <c r="AF14" s="119">
        <v>0</v>
      </c>
    </row>
    <row r="15" spans="1:32" ht="16.350000000000001" customHeight="1" x14ac:dyDescent="0.2">
      <c r="A15" s="74">
        <v>9</v>
      </c>
      <c r="B15" s="75" t="s">
        <v>15</v>
      </c>
      <c r="C15" s="476">
        <v>0</v>
      </c>
      <c r="D15" s="76">
        <v>8722.3377946661767</v>
      </c>
      <c r="E15" s="103">
        <v>0</v>
      </c>
      <c r="F15" s="103">
        <v>659.21180998497243</v>
      </c>
      <c r="G15" s="103">
        <v>0</v>
      </c>
      <c r="H15" s="512">
        <v>0</v>
      </c>
      <c r="I15" s="76">
        <v>598.0618141364539</v>
      </c>
      <c r="J15" s="103">
        <v>0</v>
      </c>
      <c r="K15" s="512">
        <v>0</v>
      </c>
      <c r="L15" s="76">
        <v>163.10776749176014</v>
      </c>
      <c r="M15" s="103">
        <v>0</v>
      </c>
      <c r="N15" s="512">
        <v>0</v>
      </c>
      <c r="O15" s="76">
        <v>4077.6941872940038</v>
      </c>
      <c r="P15" s="103">
        <v>0</v>
      </c>
      <c r="Q15" s="512">
        <v>0</v>
      </c>
      <c r="R15" s="76">
        <v>1631.0776749176016</v>
      </c>
      <c r="S15" s="103">
        <v>0</v>
      </c>
      <c r="T15" s="115">
        <v>0</v>
      </c>
      <c r="U15" s="76">
        <v>0</v>
      </c>
      <c r="V15" s="76">
        <v>4720</v>
      </c>
      <c r="W15" s="77">
        <v>4720</v>
      </c>
      <c r="X15" s="115">
        <v>4720</v>
      </c>
      <c r="Y15" s="103">
        <v>-12</v>
      </c>
      <c r="Z15" s="115">
        <v>4708</v>
      </c>
      <c r="AA15" s="76"/>
      <c r="AB15" s="115">
        <v>4708</v>
      </c>
      <c r="AC15" s="115">
        <v>0</v>
      </c>
      <c r="AD15" s="76">
        <v>4708</v>
      </c>
      <c r="AE15" s="115">
        <v>1177</v>
      </c>
      <c r="AF15" s="119">
        <v>4708</v>
      </c>
    </row>
    <row r="16" spans="1:32" ht="16.350000000000001" customHeight="1" x14ac:dyDescent="0.2">
      <c r="A16" s="69">
        <v>10</v>
      </c>
      <c r="B16" s="70" t="s">
        <v>16</v>
      </c>
      <c r="C16" s="477">
        <v>0</v>
      </c>
      <c r="D16" s="71">
        <v>9697.5205354621812</v>
      </c>
      <c r="E16" s="108">
        <v>0</v>
      </c>
      <c r="F16" s="108">
        <v>659.21180998497243</v>
      </c>
      <c r="G16" s="108">
        <v>0</v>
      </c>
      <c r="H16" s="513">
        <v>0</v>
      </c>
      <c r="I16" s="71">
        <v>504.38201780167986</v>
      </c>
      <c r="J16" s="108">
        <v>0</v>
      </c>
      <c r="K16" s="513">
        <v>0</v>
      </c>
      <c r="L16" s="71">
        <v>137.55873212773088</v>
      </c>
      <c r="M16" s="108">
        <v>0</v>
      </c>
      <c r="N16" s="513">
        <v>0</v>
      </c>
      <c r="O16" s="71">
        <v>3438.9683031932718</v>
      </c>
      <c r="P16" s="108">
        <v>0</v>
      </c>
      <c r="Q16" s="513">
        <v>0</v>
      </c>
      <c r="R16" s="71">
        <v>1375.5873212773085</v>
      </c>
      <c r="S16" s="108">
        <v>0</v>
      </c>
      <c r="T16" s="116">
        <v>0</v>
      </c>
      <c r="U16" s="71">
        <v>0</v>
      </c>
      <c r="V16" s="71">
        <v>0</v>
      </c>
      <c r="W16" s="72">
        <v>0</v>
      </c>
      <c r="X16" s="116">
        <v>0</v>
      </c>
      <c r="Y16" s="108">
        <v>0</v>
      </c>
      <c r="Z16" s="116">
        <v>0</v>
      </c>
      <c r="AA16" s="71"/>
      <c r="AB16" s="116">
        <v>0</v>
      </c>
      <c r="AC16" s="116">
        <v>0</v>
      </c>
      <c r="AD16" s="71">
        <v>0</v>
      </c>
      <c r="AE16" s="117">
        <v>0</v>
      </c>
      <c r="AF16" s="117">
        <v>0</v>
      </c>
    </row>
    <row r="17" spans="1:32" ht="16.350000000000001" customHeight="1" x14ac:dyDescent="0.2">
      <c r="A17" s="78">
        <v>11</v>
      </c>
      <c r="B17" s="79" t="s">
        <v>17</v>
      </c>
      <c r="C17" s="475">
        <v>0</v>
      </c>
      <c r="D17" s="80">
        <v>8386.938757823651</v>
      </c>
      <c r="E17" s="95">
        <v>0</v>
      </c>
      <c r="F17" s="95">
        <v>659.21180998497243</v>
      </c>
      <c r="G17" s="95">
        <v>0</v>
      </c>
      <c r="H17" s="511">
        <v>0</v>
      </c>
      <c r="I17" s="80">
        <v>715.89395674664854</v>
      </c>
      <c r="J17" s="95">
        <v>0</v>
      </c>
      <c r="K17" s="511">
        <v>0</v>
      </c>
      <c r="L17" s="80">
        <v>195.24380638544957</v>
      </c>
      <c r="M17" s="95">
        <v>0</v>
      </c>
      <c r="N17" s="511">
        <v>0</v>
      </c>
      <c r="O17" s="80">
        <v>4881.0951596362393</v>
      </c>
      <c r="P17" s="95">
        <v>0</v>
      </c>
      <c r="Q17" s="511">
        <v>0</v>
      </c>
      <c r="R17" s="80">
        <v>1952.4380638544958</v>
      </c>
      <c r="S17" s="95">
        <v>0</v>
      </c>
      <c r="T17" s="114">
        <v>0</v>
      </c>
      <c r="U17" s="80">
        <v>0</v>
      </c>
      <c r="V17" s="80">
        <v>0</v>
      </c>
      <c r="W17" s="81">
        <v>0</v>
      </c>
      <c r="X17" s="114">
        <v>0</v>
      </c>
      <c r="Y17" s="95">
        <v>0</v>
      </c>
      <c r="Z17" s="114">
        <v>0</v>
      </c>
      <c r="AA17" s="80"/>
      <c r="AB17" s="114">
        <v>0</v>
      </c>
      <c r="AC17" s="114">
        <v>0</v>
      </c>
      <c r="AD17" s="80">
        <v>0</v>
      </c>
      <c r="AE17" s="114">
        <v>0</v>
      </c>
      <c r="AF17" s="118">
        <v>0</v>
      </c>
    </row>
    <row r="18" spans="1:32" ht="16.350000000000001" customHeight="1" x14ac:dyDescent="0.2">
      <c r="A18" s="74">
        <v>12</v>
      </c>
      <c r="B18" s="75" t="s">
        <v>18</v>
      </c>
      <c r="C18" s="476">
        <v>0</v>
      </c>
      <c r="D18" s="76">
        <v>8354.8088169867333</v>
      </c>
      <c r="E18" s="103">
        <v>0</v>
      </c>
      <c r="F18" s="103">
        <v>659.21180998497243</v>
      </c>
      <c r="G18" s="103">
        <v>0</v>
      </c>
      <c r="H18" s="512">
        <v>0</v>
      </c>
      <c r="I18" s="76">
        <v>324.70537622668854</v>
      </c>
      <c r="J18" s="103">
        <v>0</v>
      </c>
      <c r="K18" s="512">
        <v>0</v>
      </c>
      <c r="L18" s="76">
        <v>88.556011698187788</v>
      </c>
      <c r="M18" s="103">
        <v>0</v>
      </c>
      <c r="N18" s="512">
        <v>0</v>
      </c>
      <c r="O18" s="76">
        <v>2213.9002924546944</v>
      </c>
      <c r="P18" s="103">
        <v>0</v>
      </c>
      <c r="Q18" s="512">
        <v>0</v>
      </c>
      <c r="R18" s="76">
        <v>885.56011698187785</v>
      </c>
      <c r="S18" s="103">
        <v>0</v>
      </c>
      <c r="T18" s="115">
        <v>0</v>
      </c>
      <c r="U18" s="76">
        <v>0</v>
      </c>
      <c r="V18" s="76">
        <v>0</v>
      </c>
      <c r="W18" s="77">
        <v>0</v>
      </c>
      <c r="X18" s="115">
        <v>0</v>
      </c>
      <c r="Y18" s="103">
        <v>0</v>
      </c>
      <c r="Z18" s="115">
        <v>0</v>
      </c>
      <c r="AA18" s="76"/>
      <c r="AB18" s="115">
        <v>0</v>
      </c>
      <c r="AC18" s="115">
        <v>0</v>
      </c>
      <c r="AD18" s="76">
        <v>0</v>
      </c>
      <c r="AE18" s="115">
        <v>0</v>
      </c>
      <c r="AF18" s="119">
        <v>0</v>
      </c>
    </row>
    <row r="19" spans="1:32" ht="16.350000000000001" customHeight="1" x14ac:dyDescent="0.2">
      <c r="A19" s="74">
        <v>13</v>
      </c>
      <c r="B19" s="75" t="s">
        <v>19</v>
      </c>
      <c r="C19" s="476">
        <v>0</v>
      </c>
      <c r="D19" s="76">
        <v>7556.4833536920569</v>
      </c>
      <c r="E19" s="103">
        <v>0</v>
      </c>
      <c r="F19" s="103">
        <v>659.21180998497243</v>
      </c>
      <c r="G19" s="103">
        <v>0</v>
      </c>
      <c r="H19" s="512">
        <v>0</v>
      </c>
      <c r="I19" s="76">
        <v>728.11387784136446</v>
      </c>
      <c r="J19" s="103">
        <v>0</v>
      </c>
      <c r="K19" s="512">
        <v>0</v>
      </c>
      <c r="L19" s="76">
        <v>198.57651213855397</v>
      </c>
      <c r="M19" s="103">
        <v>0</v>
      </c>
      <c r="N19" s="512">
        <v>0</v>
      </c>
      <c r="O19" s="76">
        <v>4964.4128034638488</v>
      </c>
      <c r="P19" s="103">
        <v>0</v>
      </c>
      <c r="Q19" s="512">
        <v>0</v>
      </c>
      <c r="R19" s="76">
        <v>1985.7651213855393</v>
      </c>
      <c r="S19" s="103">
        <v>0</v>
      </c>
      <c r="T19" s="115">
        <v>0</v>
      </c>
      <c r="U19" s="76">
        <v>0</v>
      </c>
      <c r="V19" s="76">
        <v>0</v>
      </c>
      <c r="W19" s="77">
        <v>0</v>
      </c>
      <c r="X19" s="115">
        <v>0</v>
      </c>
      <c r="Y19" s="103">
        <v>0</v>
      </c>
      <c r="Z19" s="115">
        <v>0</v>
      </c>
      <c r="AA19" s="76"/>
      <c r="AB19" s="115">
        <v>0</v>
      </c>
      <c r="AC19" s="115">
        <v>0</v>
      </c>
      <c r="AD19" s="76">
        <v>0</v>
      </c>
      <c r="AE19" s="115">
        <v>0</v>
      </c>
      <c r="AF19" s="119">
        <v>0</v>
      </c>
    </row>
    <row r="20" spans="1:32" ht="16.350000000000001" customHeight="1" x14ac:dyDescent="0.2">
      <c r="A20" s="74">
        <v>14</v>
      </c>
      <c r="B20" s="75" t="s">
        <v>20</v>
      </c>
      <c r="C20" s="476">
        <v>0</v>
      </c>
      <c r="D20" s="76">
        <v>7558.3718013636299</v>
      </c>
      <c r="E20" s="103">
        <v>0</v>
      </c>
      <c r="F20" s="103">
        <v>659.21180998497243</v>
      </c>
      <c r="G20" s="103">
        <v>0</v>
      </c>
      <c r="H20" s="512">
        <v>0</v>
      </c>
      <c r="I20" s="76">
        <v>622.92934304220819</v>
      </c>
      <c r="J20" s="103">
        <v>0</v>
      </c>
      <c r="K20" s="512">
        <v>0</v>
      </c>
      <c r="L20" s="76">
        <v>169.88982082969315</v>
      </c>
      <c r="M20" s="103">
        <v>0</v>
      </c>
      <c r="N20" s="512">
        <v>0</v>
      </c>
      <c r="O20" s="76">
        <v>4247.2455207423291</v>
      </c>
      <c r="P20" s="103">
        <v>0</v>
      </c>
      <c r="Q20" s="512">
        <v>0</v>
      </c>
      <c r="R20" s="76">
        <v>1698.8982082969312</v>
      </c>
      <c r="S20" s="103">
        <v>0</v>
      </c>
      <c r="T20" s="115">
        <v>0</v>
      </c>
      <c r="U20" s="76">
        <v>0</v>
      </c>
      <c r="V20" s="76">
        <v>0</v>
      </c>
      <c r="W20" s="77">
        <v>0</v>
      </c>
      <c r="X20" s="115">
        <v>0</v>
      </c>
      <c r="Y20" s="103">
        <v>0</v>
      </c>
      <c r="Z20" s="115">
        <v>0</v>
      </c>
      <c r="AA20" s="76"/>
      <c r="AB20" s="115">
        <v>0</v>
      </c>
      <c r="AC20" s="115">
        <v>0</v>
      </c>
      <c r="AD20" s="76">
        <v>0</v>
      </c>
      <c r="AE20" s="115">
        <v>0</v>
      </c>
      <c r="AF20" s="119">
        <v>0</v>
      </c>
    </row>
    <row r="21" spans="1:32" ht="16.350000000000001" customHeight="1" x14ac:dyDescent="0.2">
      <c r="A21" s="69">
        <v>15</v>
      </c>
      <c r="B21" s="70" t="s">
        <v>21</v>
      </c>
      <c r="C21" s="477">
        <v>0</v>
      </c>
      <c r="D21" s="71">
        <v>7439.922473695171</v>
      </c>
      <c r="E21" s="108">
        <v>0</v>
      </c>
      <c r="F21" s="108">
        <v>659.21180998497243</v>
      </c>
      <c r="G21" s="108">
        <v>0</v>
      </c>
      <c r="H21" s="513">
        <v>0</v>
      </c>
      <c r="I21" s="71">
        <v>700.90294421293754</v>
      </c>
      <c r="J21" s="108">
        <v>0</v>
      </c>
      <c r="K21" s="513">
        <v>0</v>
      </c>
      <c r="L21" s="71">
        <v>191.15534842171024</v>
      </c>
      <c r="M21" s="108">
        <v>0</v>
      </c>
      <c r="N21" s="513">
        <v>0</v>
      </c>
      <c r="O21" s="71">
        <v>4778.8837105427565</v>
      </c>
      <c r="P21" s="108">
        <v>0</v>
      </c>
      <c r="Q21" s="513">
        <v>0</v>
      </c>
      <c r="R21" s="71">
        <v>1911.5534842171023</v>
      </c>
      <c r="S21" s="108">
        <v>0</v>
      </c>
      <c r="T21" s="116">
        <v>0</v>
      </c>
      <c r="U21" s="71">
        <v>0</v>
      </c>
      <c r="V21" s="71">
        <v>0</v>
      </c>
      <c r="W21" s="72">
        <v>0</v>
      </c>
      <c r="X21" s="116">
        <v>0</v>
      </c>
      <c r="Y21" s="108">
        <v>0</v>
      </c>
      <c r="Z21" s="116">
        <v>0</v>
      </c>
      <c r="AA21" s="71"/>
      <c r="AB21" s="116">
        <v>0</v>
      </c>
      <c r="AC21" s="116">
        <v>0</v>
      </c>
      <c r="AD21" s="71">
        <v>0</v>
      </c>
      <c r="AE21" s="117">
        <v>0</v>
      </c>
      <c r="AF21" s="117">
        <v>0</v>
      </c>
    </row>
    <row r="22" spans="1:32" ht="16.350000000000001" customHeight="1" x14ac:dyDescent="0.2">
      <c r="A22" s="78">
        <v>16</v>
      </c>
      <c r="B22" s="79" t="s">
        <v>22</v>
      </c>
      <c r="C22" s="475">
        <v>0</v>
      </c>
      <c r="D22" s="80">
        <v>13452.163022353412</v>
      </c>
      <c r="E22" s="95">
        <v>0</v>
      </c>
      <c r="F22" s="95">
        <v>659.21180998497243</v>
      </c>
      <c r="G22" s="95">
        <v>0</v>
      </c>
      <c r="H22" s="511">
        <v>0</v>
      </c>
      <c r="I22" s="80">
        <v>328.74335379765381</v>
      </c>
      <c r="J22" s="95">
        <v>0</v>
      </c>
      <c r="K22" s="511">
        <v>0</v>
      </c>
      <c r="L22" s="80">
        <v>89.657278308451026</v>
      </c>
      <c r="M22" s="95">
        <v>0</v>
      </c>
      <c r="N22" s="511">
        <v>0</v>
      </c>
      <c r="O22" s="80">
        <v>2241.431957711276</v>
      </c>
      <c r="P22" s="95">
        <v>0</v>
      </c>
      <c r="Q22" s="511">
        <v>0</v>
      </c>
      <c r="R22" s="80">
        <v>896.57278308451032</v>
      </c>
      <c r="S22" s="95">
        <v>0</v>
      </c>
      <c r="T22" s="114">
        <v>0</v>
      </c>
      <c r="U22" s="80">
        <v>0</v>
      </c>
      <c r="V22" s="80">
        <v>0</v>
      </c>
      <c r="W22" s="81">
        <v>0</v>
      </c>
      <c r="X22" s="114">
        <v>0</v>
      </c>
      <c r="Y22" s="95">
        <v>0</v>
      </c>
      <c r="Z22" s="114">
        <v>0</v>
      </c>
      <c r="AA22" s="80"/>
      <c r="AB22" s="114">
        <v>0</v>
      </c>
      <c r="AC22" s="114">
        <v>0</v>
      </c>
      <c r="AD22" s="80">
        <v>0</v>
      </c>
      <c r="AE22" s="114">
        <v>0</v>
      </c>
      <c r="AF22" s="118">
        <v>0</v>
      </c>
    </row>
    <row r="23" spans="1:32" ht="16.350000000000001" customHeight="1" x14ac:dyDescent="0.2">
      <c r="A23" s="74">
        <v>17</v>
      </c>
      <c r="B23" s="75" t="s">
        <v>23</v>
      </c>
      <c r="C23" s="476">
        <v>0</v>
      </c>
      <c r="D23" s="76">
        <v>10383.431732412033</v>
      </c>
      <c r="E23" s="103">
        <v>0</v>
      </c>
      <c r="F23" s="103">
        <v>659.21180998497243</v>
      </c>
      <c r="G23" s="103">
        <v>0</v>
      </c>
      <c r="H23" s="512">
        <v>0</v>
      </c>
      <c r="I23" s="76">
        <v>428.28380395142239</v>
      </c>
      <c r="J23" s="103">
        <v>0</v>
      </c>
      <c r="K23" s="512">
        <v>0</v>
      </c>
      <c r="L23" s="76">
        <v>116.80467380493337</v>
      </c>
      <c r="M23" s="103">
        <v>0</v>
      </c>
      <c r="N23" s="512">
        <v>0</v>
      </c>
      <c r="O23" s="76">
        <v>2920.1168451233348</v>
      </c>
      <c r="P23" s="103">
        <v>0</v>
      </c>
      <c r="Q23" s="512">
        <v>0</v>
      </c>
      <c r="R23" s="76">
        <v>1168.046738049334</v>
      </c>
      <c r="S23" s="103">
        <v>0</v>
      </c>
      <c r="T23" s="115">
        <v>0</v>
      </c>
      <c r="U23" s="76">
        <v>0</v>
      </c>
      <c r="V23" s="76">
        <v>0</v>
      </c>
      <c r="W23" s="77">
        <v>0</v>
      </c>
      <c r="X23" s="115">
        <v>0</v>
      </c>
      <c r="Y23" s="103">
        <v>0</v>
      </c>
      <c r="Z23" s="115">
        <v>0</v>
      </c>
      <c r="AA23" s="76"/>
      <c r="AB23" s="115">
        <v>0</v>
      </c>
      <c r="AC23" s="115">
        <v>0</v>
      </c>
      <c r="AD23" s="76">
        <v>0</v>
      </c>
      <c r="AE23" s="115">
        <v>0</v>
      </c>
      <c r="AF23" s="119">
        <v>0</v>
      </c>
    </row>
    <row r="24" spans="1:32" ht="16.350000000000001" customHeight="1" x14ac:dyDescent="0.2">
      <c r="A24" s="74">
        <v>18</v>
      </c>
      <c r="B24" s="75" t="s">
        <v>24</v>
      </c>
      <c r="C24" s="476">
        <v>0</v>
      </c>
      <c r="D24" s="76">
        <v>6964.6507925970482</v>
      </c>
      <c r="E24" s="103">
        <v>0</v>
      </c>
      <c r="F24" s="103">
        <v>659.21180998497243</v>
      </c>
      <c r="G24" s="103">
        <v>0</v>
      </c>
      <c r="H24" s="512">
        <v>0</v>
      </c>
      <c r="I24" s="76">
        <v>679.75056392958356</v>
      </c>
      <c r="J24" s="103">
        <v>0</v>
      </c>
      <c r="K24" s="512">
        <v>0</v>
      </c>
      <c r="L24" s="76">
        <v>185.38651743534101</v>
      </c>
      <c r="M24" s="103">
        <v>0</v>
      </c>
      <c r="N24" s="512">
        <v>0</v>
      </c>
      <c r="O24" s="76">
        <v>4634.6629358835253</v>
      </c>
      <c r="P24" s="103">
        <v>0</v>
      </c>
      <c r="Q24" s="512">
        <v>0</v>
      </c>
      <c r="R24" s="76">
        <v>1853.8651743534099</v>
      </c>
      <c r="S24" s="103">
        <v>0</v>
      </c>
      <c r="T24" s="115">
        <v>0</v>
      </c>
      <c r="U24" s="76">
        <v>0</v>
      </c>
      <c r="V24" s="76">
        <v>0</v>
      </c>
      <c r="W24" s="77">
        <v>0</v>
      </c>
      <c r="X24" s="115">
        <v>0</v>
      </c>
      <c r="Y24" s="103">
        <v>0</v>
      </c>
      <c r="Z24" s="115">
        <v>0</v>
      </c>
      <c r="AA24" s="76"/>
      <c r="AB24" s="115">
        <v>0</v>
      </c>
      <c r="AC24" s="115">
        <v>0</v>
      </c>
      <c r="AD24" s="76">
        <v>0</v>
      </c>
      <c r="AE24" s="115">
        <v>0</v>
      </c>
      <c r="AF24" s="119">
        <v>0</v>
      </c>
    </row>
    <row r="25" spans="1:32" ht="16.350000000000001" customHeight="1" x14ac:dyDescent="0.2">
      <c r="A25" s="74">
        <v>19</v>
      </c>
      <c r="B25" s="75" t="s">
        <v>25</v>
      </c>
      <c r="C25" s="476">
        <v>0</v>
      </c>
      <c r="D25" s="76">
        <v>6867.4055730398213</v>
      </c>
      <c r="E25" s="103">
        <v>0</v>
      </c>
      <c r="F25" s="103">
        <v>659.21180998497243</v>
      </c>
      <c r="G25" s="103">
        <v>0</v>
      </c>
      <c r="H25" s="512">
        <v>0</v>
      </c>
      <c r="I25" s="76">
        <v>605.33669792137073</v>
      </c>
      <c r="J25" s="103">
        <v>0</v>
      </c>
      <c r="K25" s="512">
        <v>0</v>
      </c>
      <c r="L25" s="76">
        <v>165.0918267058284</v>
      </c>
      <c r="M25" s="103">
        <v>0</v>
      </c>
      <c r="N25" s="512">
        <v>0</v>
      </c>
      <c r="O25" s="76">
        <v>4127.2956676457097</v>
      </c>
      <c r="P25" s="103">
        <v>0</v>
      </c>
      <c r="Q25" s="512">
        <v>0</v>
      </c>
      <c r="R25" s="76">
        <v>1650.9182670582838</v>
      </c>
      <c r="S25" s="103">
        <v>0</v>
      </c>
      <c r="T25" s="115">
        <v>0</v>
      </c>
      <c r="U25" s="76">
        <v>0</v>
      </c>
      <c r="V25" s="76">
        <v>0</v>
      </c>
      <c r="W25" s="77">
        <v>0</v>
      </c>
      <c r="X25" s="115">
        <v>0</v>
      </c>
      <c r="Y25" s="103">
        <v>0</v>
      </c>
      <c r="Z25" s="115">
        <v>0</v>
      </c>
      <c r="AA25" s="76"/>
      <c r="AB25" s="115">
        <v>0</v>
      </c>
      <c r="AC25" s="115">
        <v>0</v>
      </c>
      <c r="AD25" s="76">
        <v>0</v>
      </c>
      <c r="AE25" s="115">
        <v>0</v>
      </c>
      <c r="AF25" s="119">
        <v>0</v>
      </c>
    </row>
    <row r="26" spans="1:32" ht="16.350000000000001" customHeight="1" x14ac:dyDescent="0.2">
      <c r="A26" s="69">
        <v>20</v>
      </c>
      <c r="B26" s="70" t="s">
        <v>26</v>
      </c>
      <c r="C26" s="477">
        <v>0</v>
      </c>
      <c r="D26" s="71">
        <v>6676.1330283912885</v>
      </c>
      <c r="E26" s="108">
        <v>0</v>
      </c>
      <c r="F26" s="108">
        <v>659.21180998497243</v>
      </c>
      <c r="G26" s="108">
        <v>0</v>
      </c>
      <c r="H26" s="513">
        <v>0</v>
      </c>
      <c r="I26" s="71">
        <v>693.90926624608369</v>
      </c>
      <c r="J26" s="108">
        <v>0</v>
      </c>
      <c r="K26" s="513">
        <v>0</v>
      </c>
      <c r="L26" s="71">
        <v>189.24798170347736</v>
      </c>
      <c r="M26" s="108">
        <v>0</v>
      </c>
      <c r="N26" s="513">
        <v>0</v>
      </c>
      <c r="O26" s="71">
        <v>4731.1995425869345</v>
      </c>
      <c r="P26" s="108">
        <v>0</v>
      </c>
      <c r="Q26" s="513">
        <v>0</v>
      </c>
      <c r="R26" s="71">
        <v>1892.4798170347733</v>
      </c>
      <c r="S26" s="108">
        <v>0</v>
      </c>
      <c r="T26" s="116">
        <v>0</v>
      </c>
      <c r="U26" s="71">
        <v>0</v>
      </c>
      <c r="V26" s="71">
        <v>0</v>
      </c>
      <c r="W26" s="72">
        <v>0</v>
      </c>
      <c r="X26" s="116">
        <v>0</v>
      </c>
      <c r="Y26" s="108">
        <v>0</v>
      </c>
      <c r="Z26" s="116">
        <v>0</v>
      </c>
      <c r="AA26" s="71"/>
      <c r="AB26" s="116">
        <v>0</v>
      </c>
      <c r="AC26" s="116">
        <v>0</v>
      </c>
      <c r="AD26" s="71">
        <v>0</v>
      </c>
      <c r="AE26" s="117">
        <v>0</v>
      </c>
      <c r="AF26" s="117">
        <v>0</v>
      </c>
    </row>
    <row r="27" spans="1:32" ht="16.350000000000001" customHeight="1" x14ac:dyDescent="0.2">
      <c r="A27" s="78">
        <v>21</v>
      </c>
      <c r="B27" s="79" t="s">
        <v>27</v>
      </c>
      <c r="C27" s="475">
        <v>0</v>
      </c>
      <c r="D27" s="80">
        <v>6911.8957135694618</v>
      </c>
      <c r="E27" s="95">
        <v>0</v>
      </c>
      <c r="F27" s="95">
        <v>659.21180998497243</v>
      </c>
      <c r="G27" s="95">
        <v>0</v>
      </c>
      <c r="H27" s="511">
        <v>0</v>
      </c>
      <c r="I27" s="80">
        <v>715.00455698528151</v>
      </c>
      <c r="J27" s="95">
        <v>0</v>
      </c>
      <c r="K27" s="511">
        <v>0</v>
      </c>
      <c r="L27" s="80">
        <v>195.00124281416768</v>
      </c>
      <c r="M27" s="95">
        <v>0</v>
      </c>
      <c r="N27" s="511">
        <v>0</v>
      </c>
      <c r="O27" s="80">
        <v>4875.0310703541918</v>
      </c>
      <c r="P27" s="95">
        <v>0</v>
      </c>
      <c r="Q27" s="511">
        <v>0</v>
      </c>
      <c r="R27" s="80">
        <v>1950.0124281416765</v>
      </c>
      <c r="S27" s="95">
        <v>0</v>
      </c>
      <c r="T27" s="114">
        <v>0</v>
      </c>
      <c r="U27" s="80">
        <v>0</v>
      </c>
      <c r="V27" s="80">
        <v>0</v>
      </c>
      <c r="W27" s="81">
        <v>0</v>
      </c>
      <c r="X27" s="114">
        <v>0</v>
      </c>
      <c r="Y27" s="95">
        <v>0</v>
      </c>
      <c r="Z27" s="114">
        <v>0</v>
      </c>
      <c r="AA27" s="80"/>
      <c r="AB27" s="114">
        <v>0</v>
      </c>
      <c r="AC27" s="114">
        <v>0</v>
      </c>
      <c r="AD27" s="80">
        <v>0</v>
      </c>
      <c r="AE27" s="114">
        <v>0</v>
      </c>
      <c r="AF27" s="118">
        <v>0</v>
      </c>
    </row>
    <row r="28" spans="1:32" ht="16.350000000000001" customHeight="1" x14ac:dyDescent="0.2">
      <c r="A28" s="74">
        <v>22</v>
      </c>
      <c r="B28" s="75" t="s">
        <v>28</v>
      </c>
      <c r="C28" s="476">
        <v>0</v>
      </c>
      <c r="D28" s="76">
        <v>6711.6866178199198</v>
      </c>
      <c r="E28" s="103">
        <v>0</v>
      </c>
      <c r="F28" s="103">
        <v>659.21180998497243</v>
      </c>
      <c r="G28" s="103">
        <v>0</v>
      </c>
      <c r="H28" s="512">
        <v>0</v>
      </c>
      <c r="I28" s="76">
        <v>767.09852837447238</v>
      </c>
      <c r="J28" s="103">
        <v>0</v>
      </c>
      <c r="K28" s="512">
        <v>0</v>
      </c>
      <c r="L28" s="76">
        <v>209.20868955667427</v>
      </c>
      <c r="M28" s="103">
        <v>0</v>
      </c>
      <c r="N28" s="512">
        <v>0</v>
      </c>
      <c r="O28" s="76">
        <v>5230.2172389168572</v>
      </c>
      <c r="P28" s="103">
        <v>0</v>
      </c>
      <c r="Q28" s="512">
        <v>0</v>
      </c>
      <c r="R28" s="76">
        <v>2092.0868955667429</v>
      </c>
      <c r="S28" s="103">
        <v>0</v>
      </c>
      <c r="T28" s="115">
        <v>0</v>
      </c>
      <c r="U28" s="76">
        <v>0</v>
      </c>
      <c r="V28" s="76">
        <v>0</v>
      </c>
      <c r="W28" s="77">
        <v>0</v>
      </c>
      <c r="X28" s="115">
        <v>0</v>
      </c>
      <c r="Y28" s="103">
        <v>0</v>
      </c>
      <c r="Z28" s="115">
        <v>0</v>
      </c>
      <c r="AA28" s="76"/>
      <c r="AB28" s="115">
        <v>0</v>
      </c>
      <c r="AC28" s="115">
        <v>0</v>
      </c>
      <c r="AD28" s="76">
        <v>0</v>
      </c>
      <c r="AE28" s="115">
        <v>0</v>
      </c>
      <c r="AF28" s="119">
        <v>0</v>
      </c>
    </row>
    <row r="29" spans="1:32" ht="16.350000000000001" customHeight="1" x14ac:dyDescent="0.2">
      <c r="A29" s="74">
        <v>23</v>
      </c>
      <c r="B29" s="75" t="s">
        <v>29</v>
      </c>
      <c r="C29" s="476">
        <v>0</v>
      </c>
      <c r="D29" s="76">
        <v>7374.8922953709352</v>
      </c>
      <c r="E29" s="103">
        <v>0</v>
      </c>
      <c r="F29" s="103">
        <v>659.21180998497243</v>
      </c>
      <c r="G29" s="103">
        <v>0</v>
      </c>
      <c r="H29" s="512">
        <v>0</v>
      </c>
      <c r="I29" s="76">
        <v>629.6438092156319</v>
      </c>
      <c r="J29" s="103">
        <v>0</v>
      </c>
      <c r="K29" s="512">
        <v>0</v>
      </c>
      <c r="L29" s="76">
        <v>171.72103887699049</v>
      </c>
      <c r="M29" s="103">
        <v>0</v>
      </c>
      <c r="N29" s="512">
        <v>0</v>
      </c>
      <c r="O29" s="76">
        <v>4293.0259719247633</v>
      </c>
      <c r="P29" s="103">
        <v>0</v>
      </c>
      <c r="Q29" s="512">
        <v>0</v>
      </c>
      <c r="R29" s="76">
        <v>1717.210388769905</v>
      </c>
      <c r="S29" s="103">
        <v>0</v>
      </c>
      <c r="T29" s="115">
        <v>0</v>
      </c>
      <c r="U29" s="76">
        <v>0</v>
      </c>
      <c r="V29" s="76">
        <v>0</v>
      </c>
      <c r="W29" s="77">
        <v>0</v>
      </c>
      <c r="X29" s="115">
        <v>0</v>
      </c>
      <c r="Y29" s="103">
        <v>0</v>
      </c>
      <c r="Z29" s="115">
        <v>0</v>
      </c>
      <c r="AA29" s="76"/>
      <c r="AB29" s="115">
        <v>0</v>
      </c>
      <c r="AC29" s="115">
        <v>0</v>
      </c>
      <c r="AD29" s="76">
        <v>0</v>
      </c>
      <c r="AE29" s="115">
        <v>0</v>
      </c>
      <c r="AF29" s="119">
        <v>0</v>
      </c>
    </row>
    <row r="30" spans="1:32" ht="16.350000000000001" customHeight="1" x14ac:dyDescent="0.2">
      <c r="A30" s="74">
        <v>24</v>
      </c>
      <c r="B30" s="75" t="s">
        <v>30</v>
      </c>
      <c r="C30" s="476">
        <v>0</v>
      </c>
      <c r="D30" s="76">
        <v>15304.332780425353</v>
      </c>
      <c r="E30" s="103">
        <v>0</v>
      </c>
      <c r="F30" s="103">
        <v>659.21180998497243</v>
      </c>
      <c r="G30" s="103">
        <v>0</v>
      </c>
      <c r="H30" s="512">
        <v>0</v>
      </c>
      <c r="I30" s="76">
        <v>278.69860832068554</v>
      </c>
      <c r="J30" s="103">
        <v>0</v>
      </c>
      <c r="K30" s="512">
        <v>0</v>
      </c>
      <c r="L30" s="76">
        <v>76.008711360186965</v>
      </c>
      <c r="M30" s="103">
        <v>0</v>
      </c>
      <c r="N30" s="512">
        <v>0</v>
      </c>
      <c r="O30" s="76">
        <v>1900.2177840046741</v>
      </c>
      <c r="P30" s="103">
        <v>0</v>
      </c>
      <c r="Q30" s="512">
        <v>0</v>
      </c>
      <c r="R30" s="76">
        <v>760.08711360186965</v>
      </c>
      <c r="S30" s="103">
        <v>0</v>
      </c>
      <c r="T30" s="115">
        <v>0</v>
      </c>
      <c r="U30" s="76">
        <v>0</v>
      </c>
      <c r="V30" s="76">
        <v>0</v>
      </c>
      <c r="W30" s="77">
        <v>0</v>
      </c>
      <c r="X30" s="115">
        <v>0</v>
      </c>
      <c r="Y30" s="103">
        <v>0</v>
      </c>
      <c r="Z30" s="115">
        <v>0</v>
      </c>
      <c r="AA30" s="76"/>
      <c r="AB30" s="115">
        <v>0</v>
      </c>
      <c r="AC30" s="115">
        <v>0</v>
      </c>
      <c r="AD30" s="76">
        <v>0</v>
      </c>
      <c r="AE30" s="115">
        <v>0</v>
      </c>
      <c r="AF30" s="119">
        <v>0</v>
      </c>
    </row>
    <row r="31" spans="1:32" ht="16.350000000000001" customHeight="1" x14ac:dyDescent="0.2">
      <c r="A31" s="69">
        <v>25</v>
      </c>
      <c r="B31" s="70" t="s">
        <v>31</v>
      </c>
      <c r="C31" s="477">
        <v>0</v>
      </c>
      <c r="D31" s="71">
        <v>8424.1028441616691</v>
      </c>
      <c r="E31" s="108">
        <v>0</v>
      </c>
      <c r="F31" s="108">
        <v>659.21180998497243</v>
      </c>
      <c r="G31" s="108">
        <v>0</v>
      </c>
      <c r="H31" s="513">
        <v>0</v>
      </c>
      <c r="I31" s="71">
        <v>521.23013835924507</v>
      </c>
      <c r="J31" s="108">
        <v>0</v>
      </c>
      <c r="K31" s="513">
        <v>0</v>
      </c>
      <c r="L31" s="71">
        <v>142.15367409797594</v>
      </c>
      <c r="M31" s="108">
        <v>0</v>
      </c>
      <c r="N31" s="513">
        <v>0</v>
      </c>
      <c r="O31" s="71">
        <v>3553.8418524493986</v>
      </c>
      <c r="P31" s="108">
        <v>0</v>
      </c>
      <c r="Q31" s="513">
        <v>0</v>
      </c>
      <c r="R31" s="71">
        <v>1421.5367409797593</v>
      </c>
      <c r="S31" s="108">
        <v>0</v>
      </c>
      <c r="T31" s="116">
        <v>0</v>
      </c>
      <c r="U31" s="71">
        <v>0</v>
      </c>
      <c r="V31" s="71">
        <v>0</v>
      </c>
      <c r="W31" s="72">
        <v>0</v>
      </c>
      <c r="X31" s="116">
        <v>0</v>
      </c>
      <c r="Y31" s="108">
        <v>0</v>
      </c>
      <c r="Z31" s="116">
        <v>0</v>
      </c>
      <c r="AA31" s="71"/>
      <c r="AB31" s="116">
        <v>0</v>
      </c>
      <c r="AC31" s="116">
        <v>0</v>
      </c>
      <c r="AD31" s="71">
        <v>0</v>
      </c>
      <c r="AE31" s="117">
        <v>0</v>
      </c>
      <c r="AF31" s="117">
        <v>0</v>
      </c>
    </row>
    <row r="32" spans="1:32" ht="16.350000000000001" customHeight="1" x14ac:dyDescent="0.2">
      <c r="A32" s="78">
        <v>26</v>
      </c>
      <c r="B32" s="79" t="s">
        <v>32</v>
      </c>
      <c r="C32" s="475">
        <v>0</v>
      </c>
      <c r="D32" s="80">
        <v>8105.0160988028038</v>
      </c>
      <c r="E32" s="95">
        <v>0</v>
      </c>
      <c r="F32" s="95">
        <v>659.21180998497243</v>
      </c>
      <c r="G32" s="95">
        <v>0</v>
      </c>
      <c r="H32" s="511">
        <v>0</v>
      </c>
      <c r="I32" s="80">
        <v>465.11914076262406</v>
      </c>
      <c r="J32" s="95">
        <v>0</v>
      </c>
      <c r="K32" s="511">
        <v>0</v>
      </c>
      <c r="L32" s="80">
        <v>126.85067475344293</v>
      </c>
      <c r="M32" s="95">
        <v>0</v>
      </c>
      <c r="N32" s="511">
        <v>0</v>
      </c>
      <c r="O32" s="80">
        <v>3171.2668688360727</v>
      </c>
      <c r="P32" s="95">
        <v>0</v>
      </c>
      <c r="Q32" s="511">
        <v>0</v>
      </c>
      <c r="R32" s="80">
        <v>1268.5067475344292</v>
      </c>
      <c r="S32" s="95">
        <v>0</v>
      </c>
      <c r="T32" s="114">
        <v>0</v>
      </c>
      <c r="U32" s="80">
        <v>0</v>
      </c>
      <c r="V32" s="80">
        <v>0</v>
      </c>
      <c r="W32" s="81">
        <v>0</v>
      </c>
      <c r="X32" s="114">
        <v>0</v>
      </c>
      <c r="Y32" s="95">
        <v>0</v>
      </c>
      <c r="Z32" s="114">
        <v>0</v>
      </c>
      <c r="AA32" s="80"/>
      <c r="AB32" s="114">
        <v>0</v>
      </c>
      <c r="AC32" s="114">
        <v>0</v>
      </c>
      <c r="AD32" s="80">
        <v>0</v>
      </c>
      <c r="AE32" s="114">
        <v>0</v>
      </c>
      <c r="AF32" s="118">
        <v>0</v>
      </c>
    </row>
    <row r="33" spans="1:32" ht="16.350000000000001" customHeight="1" x14ac:dyDescent="0.2">
      <c r="A33" s="74">
        <v>27</v>
      </c>
      <c r="B33" s="75" t="s">
        <v>33</v>
      </c>
      <c r="C33" s="476">
        <v>0</v>
      </c>
      <c r="D33" s="76">
        <v>7824.9860137636188</v>
      </c>
      <c r="E33" s="103">
        <v>0</v>
      </c>
      <c r="F33" s="103">
        <v>659.21180998497243</v>
      </c>
      <c r="G33" s="103">
        <v>0</v>
      </c>
      <c r="H33" s="512">
        <v>0</v>
      </c>
      <c r="I33" s="76">
        <v>685.32440348286468</v>
      </c>
      <c r="J33" s="103">
        <v>0</v>
      </c>
      <c r="K33" s="512">
        <v>0</v>
      </c>
      <c r="L33" s="76">
        <v>186.9066554953267</v>
      </c>
      <c r="M33" s="103">
        <v>0</v>
      </c>
      <c r="N33" s="512">
        <v>0</v>
      </c>
      <c r="O33" s="76">
        <v>4672.6663873831676</v>
      </c>
      <c r="P33" s="103">
        <v>0</v>
      </c>
      <c r="Q33" s="512">
        <v>0</v>
      </c>
      <c r="R33" s="76">
        <v>1869.0665549532673</v>
      </c>
      <c r="S33" s="103">
        <v>0</v>
      </c>
      <c r="T33" s="115">
        <v>0</v>
      </c>
      <c r="U33" s="76">
        <v>0</v>
      </c>
      <c r="V33" s="76">
        <v>0</v>
      </c>
      <c r="W33" s="77">
        <v>0</v>
      </c>
      <c r="X33" s="115">
        <v>0</v>
      </c>
      <c r="Y33" s="103">
        <v>0</v>
      </c>
      <c r="Z33" s="115">
        <v>0</v>
      </c>
      <c r="AA33" s="76"/>
      <c r="AB33" s="115">
        <v>0</v>
      </c>
      <c r="AC33" s="115">
        <v>0</v>
      </c>
      <c r="AD33" s="76">
        <v>0</v>
      </c>
      <c r="AE33" s="115">
        <v>0</v>
      </c>
      <c r="AF33" s="119">
        <v>0</v>
      </c>
    </row>
    <row r="34" spans="1:32" ht="16.350000000000001" customHeight="1" x14ac:dyDescent="0.2">
      <c r="A34" s="74">
        <v>28</v>
      </c>
      <c r="B34" s="75" t="s">
        <v>34</v>
      </c>
      <c r="C34" s="476">
        <v>0</v>
      </c>
      <c r="D34" s="76">
        <v>8536.9513881018211</v>
      </c>
      <c r="E34" s="103">
        <v>0</v>
      </c>
      <c r="F34" s="103">
        <v>659.21180998497243</v>
      </c>
      <c r="G34" s="103">
        <v>0</v>
      </c>
      <c r="H34" s="512">
        <v>0</v>
      </c>
      <c r="I34" s="76">
        <v>470.96667859436434</v>
      </c>
      <c r="J34" s="103">
        <v>0</v>
      </c>
      <c r="K34" s="512">
        <v>0</v>
      </c>
      <c r="L34" s="76">
        <v>128.445457798463</v>
      </c>
      <c r="M34" s="103">
        <v>0</v>
      </c>
      <c r="N34" s="512">
        <v>0</v>
      </c>
      <c r="O34" s="76">
        <v>3211.1364449615749</v>
      </c>
      <c r="P34" s="103">
        <v>0</v>
      </c>
      <c r="Q34" s="512">
        <v>0</v>
      </c>
      <c r="R34" s="76">
        <v>1284.4545779846301</v>
      </c>
      <c r="S34" s="103">
        <v>0</v>
      </c>
      <c r="T34" s="115">
        <v>0</v>
      </c>
      <c r="U34" s="76">
        <v>0</v>
      </c>
      <c r="V34" s="76">
        <v>0</v>
      </c>
      <c r="W34" s="77">
        <v>0</v>
      </c>
      <c r="X34" s="115">
        <v>0</v>
      </c>
      <c r="Y34" s="103">
        <v>0</v>
      </c>
      <c r="Z34" s="115">
        <v>0</v>
      </c>
      <c r="AA34" s="76"/>
      <c r="AB34" s="115">
        <v>0</v>
      </c>
      <c r="AC34" s="115">
        <v>0</v>
      </c>
      <c r="AD34" s="76">
        <v>0</v>
      </c>
      <c r="AE34" s="115">
        <v>0</v>
      </c>
      <c r="AF34" s="119">
        <v>0</v>
      </c>
    </row>
    <row r="35" spans="1:32" ht="16.350000000000001" customHeight="1" x14ac:dyDescent="0.2">
      <c r="A35" s="74">
        <v>29</v>
      </c>
      <c r="B35" s="75" t="s">
        <v>35</v>
      </c>
      <c r="C35" s="476">
        <v>60</v>
      </c>
      <c r="D35" s="76">
        <v>8249.7655932773141</v>
      </c>
      <c r="E35" s="103">
        <v>494985.93559663882</v>
      </c>
      <c r="F35" s="103">
        <v>659.21180998497243</v>
      </c>
      <c r="G35" s="103">
        <v>39552.708599098347</v>
      </c>
      <c r="H35" s="512">
        <v>28</v>
      </c>
      <c r="I35" s="76">
        <v>537.21593444789767</v>
      </c>
      <c r="J35" s="103">
        <v>15042.046164541134</v>
      </c>
      <c r="K35" s="512">
        <v>0</v>
      </c>
      <c r="L35" s="76">
        <v>146.51343666760843</v>
      </c>
      <c r="M35" s="103">
        <v>0</v>
      </c>
      <c r="N35" s="512">
        <v>10</v>
      </c>
      <c r="O35" s="76">
        <v>3662.8359166902114</v>
      </c>
      <c r="P35" s="103">
        <v>36628.359166902112</v>
      </c>
      <c r="Q35" s="512">
        <v>0</v>
      </c>
      <c r="R35" s="76">
        <v>1465.1343666760843</v>
      </c>
      <c r="S35" s="103">
        <v>0</v>
      </c>
      <c r="T35" s="115">
        <v>586209</v>
      </c>
      <c r="U35" s="76">
        <v>22282</v>
      </c>
      <c r="V35" s="76">
        <v>-12972</v>
      </c>
      <c r="W35" s="77">
        <v>9310</v>
      </c>
      <c r="X35" s="115">
        <v>595519</v>
      </c>
      <c r="Y35" s="103">
        <v>-1489</v>
      </c>
      <c r="Z35" s="115">
        <v>594030</v>
      </c>
      <c r="AA35" s="76"/>
      <c r="AB35" s="115">
        <v>594030</v>
      </c>
      <c r="AC35" s="115">
        <v>395096</v>
      </c>
      <c r="AD35" s="76">
        <v>198934</v>
      </c>
      <c r="AE35" s="115">
        <v>49734</v>
      </c>
      <c r="AF35" s="119">
        <v>594030</v>
      </c>
    </row>
    <row r="36" spans="1:32" ht="16.350000000000001" customHeight="1" x14ac:dyDescent="0.2">
      <c r="A36" s="69">
        <v>30</v>
      </c>
      <c r="B36" s="70" t="s">
        <v>36</v>
      </c>
      <c r="C36" s="477">
        <v>0</v>
      </c>
      <c r="D36" s="71">
        <v>8524.8460364762159</v>
      </c>
      <c r="E36" s="108">
        <v>0</v>
      </c>
      <c r="F36" s="108">
        <v>659.21180998497243</v>
      </c>
      <c r="G36" s="108">
        <v>0</v>
      </c>
      <c r="H36" s="513">
        <v>0</v>
      </c>
      <c r="I36" s="71">
        <v>702.23365022008625</v>
      </c>
      <c r="J36" s="108">
        <v>0</v>
      </c>
      <c r="K36" s="513">
        <v>0</v>
      </c>
      <c r="L36" s="71">
        <v>191.5182682418417</v>
      </c>
      <c r="M36" s="108">
        <v>0</v>
      </c>
      <c r="N36" s="513">
        <v>0</v>
      </c>
      <c r="O36" s="71">
        <v>4787.9567060460422</v>
      </c>
      <c r="P36" s="108">
        <v>0</v>
      </c>
      <c r="Q36" s="513">
        <v>0</v>
      </c>
      <c r="R36" s="71">
        <v>1915.182682418417</v>
      </c>
      <c r="S36" s="108">
        <v>0</v>
      </c>
      <c r="T36" s="116">
        <v>0</v>
      </c>
      <c r="U36" s="71">
        <v>-702</v>
      </c>
      <c r="V36" s="71">
        <v>0</v>
      </c>
      <c r="W36" s="72">
        <v>-702</v>
      </c>
      <c r="X36" s="116">
        <v>-702</v>
      </c>
      <c r="Y36" s="108">
        <v>2</v>
      </c>
      <c r="Z36" s="116">
        <v>-700</v>
      </c>
      <c r="AA36" s="71"/>
      <c r="AB36" s="116">
        <v>-700</v>
      </c>
      <c r="AC36" s="116">
        <v>0</v>
      </c>
      <c r="AD36" s="71">
        <v>-700</v>
      </c>
      <c r="AE36" s="117">
        <v>-175</v>
      </c>
      <c r="AF36" s="117">
        <v>-700</v>
      </c>
    </row>
    <row r="37" spans="1:32" ht="16.350000000000001" customHeight="1" x14ac:dyDescent="0.2">
      <c r="A37" s="78">
        <v>31</v>
      </c>
      <c r="B37" s="79" t="s">
        <v>37</v>
      </c>
      <c r="C37" s="475">
        <v>0</v>
      </c>
      <c r="D37" s="80">
        <v>9194.183742616111</v>
      </c>
      <c r="E37" s="95">
        <v>0</v>
      </c>
      <c r="F37" s="95">
        <v>659.21180998497243</v>
      </c>
      <c r="G37" s="95">
        <v>0</v>
      </c>
      <c r="H37" s="511">
        <v>0</v>
      </c>
      <c r="I37" s="80">
        <v>512.00790593737077</v>
      </c>
      <c r="J37" s="95">
        <v>0</v>
      </c>
      <c r="K37" s="511">
        <v>0</v>
      </c>
      <c r="L37" s="80">
        <v>139.63851980110113</v>
      </c>
      <c r="M37" s="95">
        <v>0</v>
      </c>
      <c r="N37" s="511">
        <v>0</v>
      </c>
      <c r="O37" s="80">
        <v>3490.962995027528</v>
      </c>
      <c r="P37" s="95">
        <v>0</v>
      </c>
      <c r="Q37" s="511">
        <v>0</v>
      </c>
      <c r="R37" s="80">
        <v>1396.3851980110112</v>
      </c>
      <c r="S37" s="95">
        <v>0</v>
      </c>
      <c r="T37" s="114">
        <v>0</v>
      </c>
      <c r="U37" s="80">
        <v>0</v>
      </c>
      <c r="V37" s="80">
        <v>0</v>
      </c>
      <c r="W37" s="81">
        <v>0</v>
      </c>
      <c r="X37" s="114">
        <v>0</v>
      </c>
      <c r="Y37" s="95">
        <v>0</v>
      </c>
      <c r="Z37" s="114">
        <v>0</v>
      </c>
      <c r="AA37" s="80"/>
      <c r="AB37" s="114">
        <v>0</v>
      </c>
      <c r="AC37" s="114">
        <v>0</v>
      </c>
      <c r="AD37" s="80">
        <v>0</v>
      </c>
      <c r="AE37" s="114">
        <v>0</v>
      </c>
      <c r="AF37" s="118">
        <v>0</v>
      </c>
    </row>
    <row r="38" spans="1:32" ht="16.350000000000001" customHeight="1" x14ac:dyDescent="0.2">
      <c r="A38" s="74">
        <v>32</v>
      </c>
      <c r="B38" s="75" t="s">
        <v>38</v>
      </c>
      <c r="C38" s="476">
        <v>0</v>
      </c>
      <c r="D38" s="76">
        <v>7590.9112609377908</v>
      </c>
      <c r="E38" s="103">
        <v>0</v>
      </c>
      <c r="F38" s="103">
        <v>659.21180998497243</v>
      </c>
      <c r="G38" s="103">
        <v>0</v>
      </c>
      <c r="H38" s="512">
        <v>0</v>
      </c>
      <c r="I38" s="76">
        <v>724.24797850671018</v>
      </c>
      <c r="J38" s="103">
        <v>0</v>
      </c>
      <c r="K38" s="512">
        <v>0</v>
      </c>
      <c r="L38" s="76">
        <v>197.52217595637546</v>
      </c>
      <c r="M38" s="103">
        <v>0</v>
      </c>
      <c r="N38" s="512">
        <v>0</v>
      </c>
      <c r="O38" s="76">
        <v>4938.0543989093867</v>
      </c>
      <c r="P38" s="103">
        <v>0</v>
      </c>
      <c r="Q38" s="512">
        <v>0</v>
      </c>
      <c r="R38" s="76">
        <v>1975.2217595637549</v>
      </c>
      <c r="S38" s="103">
        <v>0</v>
      </c>
      <c r="T38" s="115">
        <v>0</v>
      </c>
      <c r="U38" s="76">
        <v>0</v>
      </c>
      <c r="V38" s="76">
        <v>0</v>
      </c>
      <c r="W38" s="77">
        <v>0</v>
      </c>
      <c r="X38" s="115">
        <v>0</v>
      </c>
      <c r="Y38" s="103">
        <v>0</v>
      </c>
      <c r="Z38" s="115">
        <v>0</v>
      </c>
      <c r="AA38" s="76"/>
      <c r="AB38" s="115">
        <v>0</v>
      </c>
      <c r="AC38" s="115">
        <v>0</v>
      </c>
      <c r="AD38" s="76">
        <v>0</v>
      </c>
      <c r="AE38" s="115">
        <v>0</v>
      </c>
      <c r="AF38" s="119">
        <v>0</v>
      </c>
    </row>
    <row r="39" spans="1:32" ht="16.350000000000001" customHeight="1" x14ac:dyDescent="0.2">
      <c r="A39" s="74">
        <v>33</v>
      </c>
      <c r="B39" s="75" t="s">
        <v>39</v>
      </c>
      <c r="C39" s="476">
        <v>0</v>
      </c>
      <c r="D39" s="76">
        <v>7660.2319804611543</v>
      </c>
      <c r="E39" s="103">
        <v>0</v>
      </c>
      <c r="F39" s="103">
        <v>659.21180998497243</v>
      </c>
      <c r="G39" s="103">
        <v>0</v>
      </c>
      <c r="H39" s="512">
        <v>0</v>
      </c>
      <c r="I39" s="76">
        <v>622.67855264538491</v>
      </c>
      <c r="J39" s="103">
        <v>0</v>
      </c>
      <c r="K39" s="512">
        <v>0</v>
      </c>
      <c r="L39" s="76">
        <v>169.82142344874134</v>
      </c>
      <c r="M39" s="103">
        <v>0</v>
      </c>
      <c r="N39" s="512">
        <v>0</v>
      </c>
      <c r="O39" s="76">
        <v>4245.5355862185334</v>
      </c>
      <c r="P39" s="103">
        <v>0</v>
      </c>
      <c r="Q39" s="512">
        <v>0</v>
      </c>
      <c r="R39" s="76">
        <v>1698.2142344874135</v>
      </c>
      <c r="S39" s="103">
        <v>0</v>
      </c>
      <c r="T39" s="115">
        <v>0</v>
      </c>
      <c r="U39" s="76">
        <v>0</v>
      </c>
      <c r="V39" s="76">
        <v>0</v>
      </c>
      <c r="W39" s="77">
        <v>0</v>
      </c>
      <c r="X39" s="115">
        <v>0</v>
      </c>
      <c r="Y39" s="103">
        <v>0</v>
      </c>
      <c r="Z39" s="115">
        <v>0</v>
      </c>
      <c r="AA39" s="76"/>
      <c r="AB39" s="115">
        <v>0</v>
      </c>
      <c r="AC39" s="115">
        <v>0</v>
      </c>
      <c r="AD39" s="76">
        <v>0</v>
      </c>
      <c r="AE39" s="115">
        <v>0</v>
      </c>
      <c r="AF39" s="119">
        <v>0</v>
      </c>
    </row>
    <row r="40" spans="1:32" ht="16.350000000000001" customHeight="1" x14ac:dyDescent="0.2">
      <c r="A40" s="74">
        <v>34</v>
      </c>
      <c r="B40" s="75" t="s">
        <v>40</v>
      </c>
      <c r="C40" s="476">
        <v>0</v>
      </c>
      <c r="D40" s="76">
        <v>7684.1425039312107</v>
      </c>
      <c r="E40" s="103">
        <v>0</v>
      </c>
      <c r="F40" s="103">
        <v>659.21180998497243</v>
      </c>
      <c r="G40" s="103">
        <v>0</v>
      </c>
      <c r="H40" s="512">
        <v>0</v>
      </c>
      <c r="I40" s="76">
        <v>699.87887150534686</v>
      </c>
      <c r="J40" s="103">
        <v>0</v>
      </c>
      <c r="K40" s="512">
        <v>0</v>
      </c>
      <c r="L40" s="76">
        <v>190.87605586509457</v>
      </c>
      <c r="M40" s="103">
        <v>0</v>
      </c>
      <c r="N40" s="512">
        <v>0</v>
      </c>
      <c r="O40" s="76">
        <v>4771.9013966273642</v>
      </c>
      <c r="P40" s="103">
        <v>0</v>
      </c>
      <c r="Q40" s="512">
        <v>0</v>
      </c>
      <c r="R40" s="76">
        <v>1908.7605586509458</v>
      </c>
      <c r="S40" s="103">
        <v>0</v>
      </c>
      <c r="T40" s="115">
        <v>0</v>
      </c>
      <c r="U40" s="76">
        <v>0</v>
      </c>
      <c r="V40" s="76">
        <v>0</v>
      </c>
      <c r="W40" s="77">
        <v>0</v>
      </c>
      <c r="X40" s="115">
        <v>0</v>
      </c>
      <c r="Y40" s="103">
        <v>0</v>
      </c>
      <c r="Z40" s="115">
        <v>0</v>
      </c>
      <c r="AA40" s="76"/>
      <c r="AB40" s="115">
        <v>0</v>
      </c>
      <c r="AC40" s="115">
        <v>0</v>
      </c>
      <c r="AD40" s="76">
        <v>0</v>
      </c>
      <c r="AE40" s="115">
        <v>0</v>
      </c>
      <c r="AF40" s="119">
        <v>0</v>
      </c>
    </row>
    <row r="41" spans="1:32" ht="16.350000000000001" customHeight="1" x14ac:dyDescent="0.2">
      <c r="A41" s="69">
        <v>35</v>
      </c>
      <c r="B41" s="70" t="s">
        <v>41</v>
      </c>
      <c r="C41" s="477">
        <v>0</v>
      </c>
      <c r="D41" s="71">
        <v>7269.0314607821892</v>
      </c>
      <c r="E41" s="108">
        <v>0</v>
      </c>
      <c r="F41" s="108">
        <v>659.21180998497243</v>
      </c>
      <c r="G41" s="108">
        <v>0</v>
      </c>
      <c r="H41" s="513">
        <v>0</v>
      </c>
      <c r="I41" s="71">
        <v>604.59443500168697</v>
      </c>
      <c r="J41" s="108">
        <v>0</v>
      </c>
      <c r="K41" s="513">
        <v>0</v>
      </c>
      <c r="L41" s="71">
        <v>164.88939136409644</v>
      </c>
      <c r="M41" s="108">
        <v>0</v>
      </c>
      <c r="N41" s="513">
        <v>0</v>
      </c>
      <c r="O41" s="71">
        <v>4122.2347841024102</v>
      </c>
      <c r="P41" s="108">
        <v>0</v>
      </c>
      <c r="Q41" s="513">
        <v>0</v>
      </c>
      <c r="R41" s="71">
        <v>1648.8939136409647</v>
      </c>
      <c r="S41" s="108">
        <v>0</v>
      </c>
      <c r="T41" s="116">
        <v>0</v>
      </c>
      <c r="U41" s="71">
        <v>0</v>
      </c>
      <c r="V41" s="71">
        <v>0</v>
      </c>
      <c r="W41" s="72">
        <v>0</v>
      </c>
      <c r="X41" s="116">
        <v>0</v>
      </c>
      <c r="Y41" s="108">
        <v>0</v>
      </c>
      <c r="Z41" s="116">
        <v>0</v>
      </c>
      <c r="AA41" s="71"/>
      <c r="AB41" s="116">
        <v>0</v>
      </c>
      <c r="AC41" s="116">
        <v>0</v>
      </c>
      <c r="AD41" s="71">
        <v>0</v>
      </c>
      <c r="AE41" s="117">
        <v>0</v>
      </c>
      <c r="AF41" s="117">
        <v>0</v>
      </c>
    </row>
    <row r="42" spans="1:32" ht="16.350000000000001" customHeight="1" x14ac:dyDescent="0.2">
      <c r="A42" s="78">
        <v>36</v>
      </c>
      <c r="B42" s="79" t="s">
        <v>42</v>
      </c>
      <c r="C42" s="475">
        <v>0</v>
      </c>
      <c r="D42" s="80">
        <v>8787.1410595096095</v>
      </c>
      <c r="E42" s="95">
        <v>0</v>
      </c>
      <c r="F42" s="95">
        <v>659.21180998497243</v>
      </c>
      <c r="G42" s="95">
        <v>0</v>
      </c>
      <c r="H42" s="511">
        <v>0</v>
      </c>
      <c r="I42" s="80">
        <v>460.95853066984711</v>
      </c>
      <c r="J42" s="95">
        <v>0</v>
      </c>
      <c r="K42" s="511">
        <v>0</v>
      </c>
      <c r="L42" s="80">
        <v>125.71596290995829</v>
      </c>
      <c r="M42" s="95">
        <v>0</v>
      </c>
      <c r="N42" s="511">
        <v>0</v>
      </c>
      <c r="O42" s="80">
        <v>3142.8990727489572</v>
      </c>
      <c r="P42" s="95">
        <v>0</v>
      </c>
      <c r="Q42" s="511">
        <v>0</v>
      </c>
      <c r="R42" s="80">
        <v>1257.1596290995828</v>
      </c>
      <c r="S42" s="95">
        <v>0</v>
      </c>
      <c r="T42" s="114">
        <v>0</v>
      </c>
      <c r="U42" s="80">
        <v>0</v>
      </c>
      <c r="V42" s="80">
        <v>0</v>
      </c>
      <c r="W42" s="81">
        <v>0</v>
      </c>
      <c r="X42" s="114">
        <v>0</v>
      </c>
      <c r="Y42" s="95">
        <v>0</v>
      </c>
      <c r="Z42" s="114">
        <v>0</v>
      </c>
      <c r="AA42" s="80"/>
      <c r="AB42" s="114">
        <v>0</v>
      </c>
      <c r="AC42" s="114">
        <v>0</v>
      </c>
      <c r="AD42" s="80">
        <v>0</v>
      </c>
      <c r="AE42" s="114">
        <v>0</v>
      </c>
      <c r="AF42" s="118">
        <v>0</v>
      </c>
    </row>
    <row r="43" spans="1:32" ht="16.350000000000001" customHeight="1" x14ac:dyDescent="0.2">
      <c r="A43" s="74">
        <v>37</v>
      </c>
      <c r="B43" s="75" t="s">
        <v>43</v>
      </c>
      <c r="C43" s="476">
        <v>0</v>
      </c>
      <c r="D43" s="76">
        <v>8284.0362475109214</v>
      </c>
      <c r="E43" s="103">
        <v>0</v>
      </c>
      <c r="F43" s="103">
        <v>659.21180998497243</v>
      </c>
      <c r="G43" s="103">
        <v>0</v>
      </c>
      <c r="H43" s="512">
        <v>0</v>
      </c>
      <c r="I43" s="76">
        <v>680.49546870767756</v>
      </c>
      <c r="J43" s="103">
        <v>0</v>
      </c>
      <c r="K43" s="512">
        <v>0</v>
      </c>
      <c r="L43" s="76">
        <v>185.58967328391205</v>
      </c>
      <c r="M43" s="103">
        <v>0</v>
      </c>
      <c r="N43" s="512">
        <v>0</v>
      </c>
      <c r="O43" s="76">
        <v>4639.7418320978013</v>
      </c>
      <c r="P43" s="103">
        <v>0</v>
      </c>
      <c r="Q43" s="512">
        <v>0</v>
      </c>
      <c r="R43" s="76">
        <v>1855.8967328391207</v>
      </c>
      <c r="S43" s="103">
        <v>0</v>
      </c>
      <c r="T43" s="115">
        <v>0</v>
      </c>
      <c r="U43" s="76">
        <v>0</v>
      </c>
      <c r="V43" s="76">
        <v>0</v>
      </c>
      <c r="W43" s="77">
        <v>0</v>
      </c>
      <c r="X43" s="115">
        <v>0</v>
      </c>
      <c r="Y43" s="103">
        <v>0</v>
      </c>
      <c r="Z43" s="115">
        <v>0</v>
      </c>
      <c r="AA43" s="76"/>
      <c r="AB43" s="115">
        <v>0</v>
      </c>
      <c r="AC43" s="115">
        <v>0</v>
      </c>
      <c r="AD43" s="76">
        <v>0</v>
      </c>
      <c r="AE43" s="115">
        <v>0</v>
      </c>
      <c r="AF43" s="119">
        <v>0</v>
      </c>
    </row>
    <row r="44" spans="1:32" ht="16.350000000000001" customHeight="1" x14ac:dyDescent="0.2">
      <c r="A44" s="74">
        <v>38</v>
      </c>
      <c r="B44" s="75" t="s">
        <v>44</v>
      </c>
      <c r="C44" s="476">
        <v>0</v>
      </c>
      <c r="D44" s="76">
        <v>12409.572324024064</v>
      </c>
      <c r="E44" s="103">
        <v>0</v>
      </c>
      <c r="F44" s="103">
        <v>659.21180998497243</v>
      </c>
      <c r="G44" s="103">
        <v>0</v>
      </c>
      <c r="H44" s="512">
        <v>0</v>
      </c>
      <c r="I44" s="76">
        <v>217.85500172854296</v>
      </c>
      <c r="J44" s="103">
        <v>0</v>
      </c>
      <c r="K44" s="512">
        <v>0</v>
      </c>
      <c r="L44" s="76">
        <v>59.415000471420811</v>
      </c>
      <c r="M44" s="103">
        <v>0</v>
      </c>
      <c r="N44" s="512">
        <v>0</v>
      </c>
      <c r="O44" s="76">
        <v>1485.3750117855204</v>
      </c>
      <c r="P44" s="103">
        <v>0</v>
      </c>
      <c r="Q44" s="512">
        <v>0</v>
      </c>
      <c r="R44" s="76">
        <v>594.15000471420819</v>
      </c>
      <c r="S44" s="103">
        <v>0</v>
      </c>
      <c r="T44" s="115">
        <v>0</v>
      </c>
      <c r="U44" s="76">
        <v>0</v>
      </c>
      <c r="V44" s="76">
        <v>0</v>
      </c>
      <c r="W44" s="77">
        <v>0</v>
      </c>
      <c r="X44" s="115">
        <v>0</v>
      </c>
      <c r="Y44" s="103">
        <v>0</v>
      </c>
      <c r="Z44" s="115">
        <v>0</v>
      </c>
      <c r="AA44" s="76"/>
      <c r="AB44" s="115">
        <v>0</v>
      </c>
      <c r="AC44" s="115">
        <v>0</v>
      </c>
      <c r="AD44" s="76">
        <v>0</v>
      </c>
      <c r="AE44" s="115">
        <v>0</v>
      </c>
      <c r="AF44" s="119">
        <v>0</v>
      </c>
    </row>
    <row r="45" spans="1:32" ht="16.350000000000001" customHeight="1" x14ac:dyDescent="0.2">
      <c r="A45" s="74">
        <v>39</v>
      </c>
      <c r="B45" s="75" t="s">
        <v>45</v>
      </c>
      <c r="C45" s="476">
        <v>0</v>
      </c>
      <c r="D45" s="76">
        <v>7709.4310988380075</v>
      </c>
      <c r="E45" s="103">
        <v>0</v>
      </c>
      <c r="F45" s="103">
        <v>659.21180998497243</v>
      </c>
      <c r="G45" s="103">
        <v>0</v>
      </c>
      <c r="H45" s="512">
        <v>0</v>
      </c>
      <c r="I45" s="76">
        <v>410.18277539023251</v>
      </c>
      <c r="J45" s="103">
        <v>0</v>
      </c>
      <c r="K45" s="512">
        <v>0</v>
      </c>
      <c r="L45" s="76">
        <v>111.86802965188157</v>
      </c>
      <c r="M45" s="103">
        <v>0</v>
      </c>
      <c r="N45" s="512">
        <v>0</v>
      </c>
      <c r="O45" s="76">
        <v>2796.7007412970393</v>
      </c>
      <c r="P45" s="103">
        <v>0</v>
      </c>
      <c r="Q45" s="512">
        <v>0</v>
      </c>
      <c r="R45" s="76">
        <v>1118.6802965188158</v>
      </c>
      <c r="S45" s="103">
        <v>0</v>
      </c>
      <c r="T45" s="115">
        <v>0</v>
      </c>
      <c r="U45" s="76">
        <v>0</v>
      </c>
      <c r="V45" s="76">
        <v>0</v>
      </c>
      <c r="W45" s="77">
        <v>0</v>
      </c>
      <c r="X45" s="115">
        <v>0</v>
      </c>
      <c r="Y45" s="103">
        <v>0</v>
      </c>
      <c r="Z45" s="115">
        <v>0</v>
      </c>
      <c r="AA45" s="76"/>
      <c r="AB45" s="115">
        <v>0</v>
      </c>
      <c r="AC45" s="115">
        <v>0</v>
      </c>
      <c r="AD45" s="76">
        <v>0</v>
      </c>
      <c r="AE45" s="115">
        <v>0</v>
      </c>
      <c r="AF45" s="119">
        <v>0</v>
      </c>
    </row>
    <row r="46" spans="1:32" ht="16.350000000000001" customHeight="1" x14ac:dyDescent="0.2">
      <c r="A46" s="69">
        <v>40</v>
      </c>
      <c r="B46" s="70" t="s">
        <v>46</v>
      </c>
      <c r="C46" s="477">
        <v>0</v>
      </c>
      <c r="D46" s="71">
        <v>8148.7093962063973</v>
      </c>
      <c r="E46" s="108">
        <v>0</v>
      </c>
      <c r="F46" s="108">
        <v>659.21180998497243</v>
      </c>
      <c r="G46" s="108">
        <v>0</v>
      </c>
      <c r="H46" s="513">
        <v>0</v>
      </c>
      <c r="I46" s="71">
        <v>644.12356470411692</v>
      </c>
      <c r="J46" s="108">
        <v>0</v>
      </c>
      <c r="K46" s="513">
        <v>0</v>
      </c>
      <c r="L46" s="71">
        <v>175.67006310112279</v>
      </c>
      <c r="M46" s="108">
        <v>0</v>
      </c>
      <c r="N46" s="513">
        <v>0</v>
      </c>
      <c r="O46" s="71">
        <v>4391.751577528069</v>
      </c>
      <c r="P46" s="108">
        <v>0</v>
      </c>
      <c r="Q46" s="513">
        <v>0</v>
      </c>
      <c r="R46" s="71">
        <v>1756.7006310112276</v>
      </c>
      <c r="S46" s="108">
        <v>0</v>
      </c>
      <c r="T46" s="116">
        <v>0</v>
      </c>
      <c r="U46" s="71">
        <v>0</v>
      </c>
      <c r="V46" s="71">
        <v>0</v>
      </c>
      <c r="W46" s="72">
        <v>0</v>
      </c>
      <c r="X46" s="116">
        <v>0</v>
      </c>
      <c r="Y46" s="108">
        <v>0</v>
      </c>
      <c r="Z46" s="116">
        <v>0</v>
      </c>
      <c r="AA46" s="71"/>
      <c r="AB46" s="116">
        <v>0</v>
      </c>
      <c r="AC46" s="116">
        <v>0</v>
      </c>
      <c r="AD46" s="71">
        <v>0</v>
      </c>
      <c r="AE46" s="117">
        <v>0</v>
      </c>
      <c r="AF46" s="117">
        <v>0</v>
      </c>
    </row>
    <row r="47" spans="1:32" ht="16.350000000000001" customHeight="1" x14ac:dyDescent="0.2">
      <c r="A47" s="78">
        <v>41</v>
      </c>
      <c r="B47" s="79" t="s">
        <v>47</v>
      </c>
      <c r="C47" s="475">
        <v>0</v>
      </c>
      <c r="D47" s="80">
        <v>11833.587086374155</v>
      </c>
      <c r="E47" s="95">
        <v>0</v>
      </c>
      <c r="F47" s="95">
        <v>659.21180998497243</v>
      </c>
      <c r="G47" s="95">
        <v>0</v>
      </c>
      <c r="H47" s="511">
        <v>0</v>
      </c>
      <c r="I47" s="80">
        <v>358.5366779026578</v>
      </c>
      <c r="J47" s="95">
        <v>0</v>
      </c>
      <c r="K47" s="511">
        <v>0</v>
      </c>
      <c r="L47" s="80">
        <v>97.782730337088481</v>
      </c>
      <c r="M47" s="95">
        <v>0</v>
      </c>
      <c r="N47" s="511">
        <v>0</v>
      </c>
      <c r="O47" s="80">
        <v>2444.5682584272122</v>
      </c>
      <c r="P47" s="95">
        <v>0</v>
      </c>
      <c r="Q47" s="511">
        <v>0</v>
      </c>
      <c r="R47" s="80">
        <v>977.82730337088469</v>
      </c>
      <c r="S47" s="95">
        <v>0</v>
      </c>
      <c r="T47" s="114">
        <v>0</v>
      </c>
      <c r="U47" s="80">
        <v>0</v>
      </c>
      <c r="V47" s="80">
        <v>0</v>
      </c>
      <c r="W47" s="81">
        <v>0</v>
      </c>
      <c r="X47" s="114">
        <v>0</v>
      </c>
      <c r="Y47" s="95">
        <v>0</v>
      </c>
      <c r="Z47" s="114">
        <v>0</v>
      </c>
      <c r="AA47" s="80"/>
      <c r="AB47" s="114">
        <v>0</v>
      </c>
      <c r="AC47" s="114">
        <v>0</v>
      </c>
      <c r="AD47" s="80">
        <v>0</v>
      </c>
      <c r="AE47" s="114">
        <v>0</v>
      </c>
      <c r="AF47" s="118">
        <v>0</v>
      </c>
    </row>
    <row r="48" spans="1:32" ht="16.350000000000001" customHeight="1" x14ac:dyDescent="0.2">
      <c r="A48" s="74">
        <v>42</v>
      </c>
      <c r="B48" s="75" t="s">
        <v>48</v>
      </c>
      <c r="C48" s="476">
        <v>0</v>
      </c>
      <c r="D48" s="76">
        <v>8075.5755319800646</v>
      </c>
      <c r="E48" s="103">
        <v>0</v>
      </c>
      <c r="F48" s="103">
        <v>659.21180998497243</v>
      </c>
      <c r="G48" s="103">
        <v>0</v>
      </c>
      <c r="H48" s="512">
        <v>0</v>
      </c>
      <c r="I48" s="76">
        <v>589.53408911683243</v>
      </c>
      <c r="J48" s="103">
        <v>0</v>
      </c>
      <c r="K48" s="512">
        <v>0</v>
      </c>
      <c r="L48" s="76">
        <v>160.78202430459066</v>
      </c>
      <c r="M48" s="103">
        <v>0</v>
      </c>
      <c r="N48" s="512">
        <v>0</v>
      </c>
      <c r="O48" s="76">
        <v>4019.5506076147672</v>
      </c>
      <c r="P48" s="103">
        <v>0</v>
      </c>
      <c r="Q48" s="512">
        <v>0</v>
      </c>
      <c r="R48" s="76">
        <v>1607.8202430459064</v>
      </c>
      <c r="S48" s="103">
        <v>0</v>
      </c>
      <c r="T48" s="115">
        <v>0</v>
      </c>
      <c r="U48" s="76">
        <v>0</v>
      </c>
      <c r="V48" s="76">
        <v>0</v>
      </c>
      <c r="W48" s="77">
        <v>0</v>
      </c>
      <c r="X48" s="115">
        <v>0</v>
      </c>
      <c r="Y48" s="103">
        <v>0</v>
      </c>
      <c r="Z48" s="115">
        <v>0</v>
      </c>
      <c r="AA48" s="76"/>
      <c r="AB48" s="115">
        <v>0</v>
      </c>
      <c r="AC48" s="115">
        <v>0</v>
      </c>
      <c r="AD48" s="76">
        <v>0</v>
      </c>
      <c r="AE48" s="115">
        <v>0</v>
      </c>
      <c r="AF48" s="119">
        <v>0</v>
      </c>
    </row>
    <row r="49" spans="1:32" ht="16.350000000000001" customHeight="1" x14ac:dyDescent="0.2">
      <c r="A49" s="74">
        <v>43</v>
      </c>
      <c r="B49" s="75" t="s">
        <v>49</v>
      </c>
      <c r="C49" s="476">
        <v>0</v>
      </c>
      <c r="D49" s="76">
        <v>7892.102554947156</v>
      </c>
      <c r="E49" s="103">
        <v>0</v>
      </c>
      <c r="F49" s="103">
        <v>659.21180998497243</v>
      </c>
      <c r="G49" s="103">
        <v>0</v>
      </c>
      <c r="H49" s="512">
        <v>0</v>
      </c>
      <c r="I49" s="76">
        <v>675.23004866719316</v>
      </c>
      <c r="J49" s="103">
        <v>0</v>
      </c>
      <c r="K49" s="512">
        <v>0</v>
      </c>
      <c r="L49" s="76">
        <v>184.1536496365072</v>
      </c>
      <c r="M49" s="103">
        <v>0</v>
      </c>
      <c r="N49" s="512">
        <v>0</v>
      </c>
      <c r="O49" s="76">
        <v>4603.8412409126804</v>
      </c>
      <c r="P49" s="103">
        <v>0</v>
      </c>
      <c r="Q49" s="512">
        <v>0</v>
      </c>
      <c r="R49" s="76">
        <v>1841.5364963650723</v>
      </c>
      <c r="S49" s="103">
        <v>0</v>
      </c>
      <c r="T49" s="115">
        <v>0</v>
      </c>
      <c r="U49" s="76">
        <v>0</v>
      </c>
      <c r="V49" s="76">
        <v>0</v>
      </c>
      <c r="W49" s="77">
        <v>0</v>
      </c>
      <c r="X49" s="115">
        <v>0</v>
      </c>
      <c r="Y49" s="103">
        <v>0</v>
      </c>
      <c r="Z49" s="115">
        <v>0</v>
      </c>
      <c r="AA49" s="76"/>
      <c r="AB49" s="115">
        <v>0</v>
      </c>
      <c r="AC49" s="115">
        <v>0</v>
      </c>
      <c r="AD49" s="76">
        <v>0</v>
      </c>
      <c r="AE49" s="115">
        <v>0</v>
      </c>
      <c r="AF49" s="119">
        <v>0</v>
      </c>
    </row>
    <row r="50" spans="1:32" ht="16.350000000000001" customHeight="1" x14ac:dyDescent="0.2">
      <c r="A50" s="74">
        <v>44</v>
      </c>
      <c r="B50" s="75" t="s">
        <v>50</v>
      </c>
      <c r="C50" s="476">
        <v>0</v>
      </c>
      <c r="D50" s="76">
        <v>7958.028841550461</v>
      </c>
      <c r="E50" s="103">
        <v>0</v>
      </c>
      <c r="F50" s="103">
        <v>659.21180998497243</v>
      </c>
      <c r="G50" s="103">
        <v>0</v>
      </c>
      <c r="H50" s="512">
        <v>0</v>
      </c>
      <c r="I50" s="76">
        <v>646.39385673306424</v>
      </c>
      <c r="J50" s="103">
        <v>0</v>
      </c>
      <c r="K50" s="512">
        <v>0</v>
      </c>
      <c r="L50" s="76">
        <v>176.28923365447204</v>
      </c>
      <c r="M50" s="103">
        <v>0</v>
      </c>
      <c r="N50" s="512">
        <v>0</v>
      </c>
      <c r="O50" s="76">
        <v>4407.2308413618011</v>
      </c>
      <c r="P50" s="103">
        <v>0</v>
      </c>
      <c r="Q50" s="512">
        <v>0</v>
      </c>
      <c r="R50" s="76">
        <v>1762.8923365447201</v>
      </c>
      <c r="S50" s="103">
        <v>0</v>
      </c>
      <c r="T50" s="115">
        <v>0</v>
      </c>
      <c r="U50" s="76">
        <v>0</v>
      </c>
      <c r="V50" s="76">
        <v>0</v>
      </c>
      <c r="W50" s="77">
        <v>0</v>
      </c>
      <c r="X50" s="115">
        <v>0</v>
      </c>
      <c r="Y50" s="103">
        <v>0</v>
      </c>
      <c r="Z50" s="115">
        <v>0</v>
      </c>
      <c r="AA50" s="76"/>
      <c r="AB50" s="115">
        <v>0</v>
      </c>
      <c r="AC50" s="115">
        <v>0</v>
      </c>
      <c r="AD50" s="76">
        <v>0</v>
      </c>
      <c r="AE50" s="115">
        <v>0</v>
      </c>
      <c r="AF50" s="119">
        <v>0</v>
      </c>
    </row>
    <row r="51" spans="1:32" ht="16.350000000000001" customHeight="1" x14ac:dyDescent="0.2">
      <c r="A51" s="69">
        <v>45</v>
      </c>
      <c r="B51" s="70" t="s">
        <v>51</v>
      </c>
      <c r="C51" s="477">
        <v>4</v>
      </c>
      <c r="D51" s="71">
        <v>14407.075932993754</v>
      </c>
      <c r="E51" s="108">
        <v>57628.303731975015</v>
      </c>
      <c r="F51" s="108">
        <v>659.21180998497243</v>
      </c>
      <c r="G51" s="108">
        <v>2636.8472399398897</v>
      </c>
      <c r="H51" s="513">
        <v>0</v>
      </c>
      <c r="I51" s="71">
        <v>329.15633675300165</v>
      </c>
      <c r="J51" s="108">
        <v>0</v>
      </c>
      <c r="K51" s="513">
        <v>0</v>
      </c>
      <c r="L51" s="71">
        <v>89.769910023545904</v>
      </c>
      <c r="M51" s="108">
        <v>0</v>
      </c>
      <c r="N51" s="513">
        <v>1</v>
      </c>
      <c r="O51" s="71">
        <v>2244.2477505886482</v>
      </c>
      <c r="P51" s="108">
        <v>2244.2477505886482</v>
      </c>
      <c r="Q51" s="513">
        <v>0</v>
      </c>
      <c r="R51" s="71">
        <v>897.69910023545913</v>
      </c>
      <c r="S51" s="108">
        <v>0</v>
      </c>
      <c r="T51" s="116">
        <v>62509</v>
      </c>
      <c r="U51" s="71">
        <v>-14910</v>
      </c>
      <c r="V51" s="71">
        <v>0</v>
      </c>
      <c r="W51" s="72">
        <v>-14910</v>
      </c>
      <c r="X51" s="116">
        <v>47599</v>
      </c>
      <c r="Y51" s="108">
        <v>-119</v>
      </c>
      <c r="Z51" s="116">
        <v>47480</v>
      </c>
      <c r="AA51" s="71"/>
      <c r="AB51" s="116">
        <v>47480</v>
      </c>
      <c r="AC51" s="116">
        <v>41152</v>
      </c>
      <c r="AD51" s="71">
        <v>6328</v>
      </c>
      <c r="AE51" s="117">
        <v>1582</v>
      </c>
      <c r="AF51" s="117">
        <v>47480</v>
      </c>
    </row>
    <row r="52" spans="1:32" ht="16.350000000000001" customHeight="1" x14ac:dyDescent="0.2">
      <c r="A52" s="78">
        <v>46</v>
      </c>
      <c r="B52" s="79" t="s">
        <v>52</v>
      </c>
      <c r="C52" s="475">
        <v>0</v>
      </c>
      <c r="D52" s="80">
        <v>7902.4397985100013</v>
      </c>
      <c r="E52" s="95">
        <v>0</v>
      </c>
      <c r="F52" s="95">
        <v>659.21180998497243</v>
      </c>
      <c r="G52" s="95">
        <v>0</v>
      </c>
      <c r="H52" s="511">
        <v>0</v>
      </c>
      <c r="I52" s="80">
        <v>718.86423277461483</v>
      </c>
      <c r="J52" s="95">
        <v>0</v>
      </c>
      <c r="K52" s="511">
        <v>0</v>
      </c>
      <c r="L52" s="80">
        <v>196.05388166580403</v>
      </c>
      <c r="M52" s="95">
        <v>0</v>
      </c>
      <c r="N52" s="511">
        <v>0</v>
      </c>
      <c r="O52" s="80">
        <v>4901.3470416451009</v>
      </c>
      <c r="P52" s="95">
        <v>0</v>
      </c>
      <c r="Q52" s="511">
        <v>0</v>
      </c>
      <c r="R52" s="80">
        <v>1960.5388166580406</v>
      </c>
      <c r="S52" s="95">
        <v>0</v>
      </c>
      <c r="T52" s="114">
        <v>0</v>
      </c>
      <c r="U52" s="80">
        <v>0</v>
      </c>
      <c r="V52" s="80">
        <v>0</v>
      </c>
      <c r="W52" s="81">
        <v>0</v>
      </c>
      <c r="X52" s="114">
        <v>0</v>
      </c>
      <c r="Y52" s="95">
        <v>0</v>
      </c>
      <c r="Z52" s="114">
        <v>0</v>
      </c>
      <c r="AA52" s="80"/>
      <c r="AB52" s="114">
        <v>0</v>
      </c>
      <c r="AC52" s="114">
        <v>0</v>
      </c>
      <c r="AD52" s="80">
        <v>0</v>
      </c>
      <c r="AE52" s="114">
        <v>0</v>
      </c>
      <c r="AF52" s="118">
        <v>0</v>
      </c>
    </row>
    <row r="53" spans="1:32" ht="16.350000000000001" customHeight="1" x14ac:dyDescent="0.2">
      <c r="A53" s="74">
        <v>47</v>
      </c>
      <c r="B53" s="75" t="s">
        <v>53</v>
      </c>
      <c r="C53" s="476">
        <v>3</v>
      </c>
      <c r="D53" s="76">
        <v>13254.313466854646</v>
      </c>
      <c r="E53" s="103">
        <v>39762.940400563937</v>
      </c>
      <c r="F53" s="103">
        <v>659.21180998497243</v>
      </c>
      <c r="G53" s="103">
        <v>1977.6354299549173</v>
      </c>
      <c r="H53" s="512">
        <v>1</v>
      </c>
      <c r="I53" s="76">
        <v>313.98499428696971</v>
      </c>
      <c r="J53" s="103">
        <v>313.98499428696971</v>
      </c>
      <c r="K53" s="512">
        <v>0</v>
      </c>
      <c r="L53" s="76">
        <v>85.632271169173563</v>
      </c>
      <c r="M53" s="103">
        <v>0</v>
      </c>
      <c r="N53" s="512">
        <v>1</v>
      </c>
      <c r="O53" s="76">
        <v>2140.8067792293396</v>
      </c>
      <c r="P53" s="103">
        <v>2140.8067792293396</v>
      </c>
      <c r="Q53" s="512">
        <v>0</v>
      </c>
      <c r="R53" s="76">
        <v>856.32271169173555</v>
      </c>
      <c r="S53" s="103">
        <v>0</v>
      </c>
      <c r="T53" s="115">
        <v>44195</v>
      </c>
      <c r="U53" s="76">
        <v>-11889</v>
      </c>
      <c r="V53" s="76">
        <v>0</v>
      </c>
      <c r="W53" s="77">
        <v>-11889</v>
      </c>
      <c r="X53" s="115">
        <v>32306</v>
      </c>
      <c r="Y53" s="103">
        <v>-81</v>
      </c>
      <c r="Z53" s="115">
        <v>32225</v>
      </c>
      <c r="AA53" s="76"/>
      <c r="AB53" s="115">
        <v>32225</v>
      </c>
      <c r="AC53" s="115">
        <v>25976</v>
      </c>
      <c r="AD53" s="76">
        <v>6249</v>
      </c>
      <c r="AE53" s="115">
        <v>1562</v>
      </c>
      <c r="AF53" s="119">
        <v>32225</v>
      </c>
    </row>
    <row r="54" spans="1:32" ht="16.350000000000001" customHeight="1" x14ac:dyDescent="0.2">
      <c r="A54" s="74">
        <v>48</v>
      </c>
      <c r="B54" s="75" t="s">
        <v>91</v>
      </c>
      <c r="C54" s="476">
        <v>4</v>
      </c>
      <c r="D54" s="76">
        <v>9528.4815786721738</v>
      </c>
      <c r="E54" s="103">
        <v>38113.926314688695</v>
      </c>
      <c r="F54" s="103">
        <v>659.21180998497243</v>
      </c>
      <c r="G54" s="103">
        <v>2636.8472399398897</v>
      </c>
      <c r="H54" s="512">
        <v>2</v>
      </c>
      <c r="I54" s="76">
        <v>489.19342868905647</v>
      </c>
      <c r="J54" s="103">
        <v>978.38685737811295</v>
      </c>
      <c r="K54" s="512">
        <v>0</v>
      </c>
      <c r="L54" s="76">
        <v>133.41638964246997</v>
      </c>
      <c r="M54" s="103">
        <v>0</v>
      </c>
      <c r="N54" s="512">
        <v>1</v>
      </c>
      <c r="O54" s="76">
        <v>3335.4097410617492</v>
      </c>
      <c r="P54" s="103">
        <v>3335.4097410617492</v>
      </c>
      <c r="Q54" s="512">
        <v>0</v>
      </c>
      <c r="R54" s="76">
        <v>1334.1638964246997</v>
      </c>
      <c r="S54" s="103">
        <v>0</v>
      </c>
      <c r="T54" s="115">
        <v>45065</v>
      </c>
      <c r="U54" s="76">
        <v>-978</v>
      </c>
      <c r="V54" s="76">
        <v>-245</v>
      </c>
      <c r="W54" s="77">
        <v>-1223</v>
      </c>
      <c r="X54" s="115">
        <v>43842</v>
      </c>
      <c r="Y54" s="103">
        <v>-110</v>
      </c>
      <c r="Z54" s="115">
        <v>43732</v>
      </c>
      <c r="AA54" s="76"/>
      <c r="AB54" s="115">
        <v>43732</v>
      </c>
      <c r="AC54" s="115">
        <v>30353</v>
      </c>
      <c r="AD54" s="76">
        <v>13379</v>
      </c>
      <c r="AE54" s="115">
        <v>3345</v>
      </c>
      <c r="AF54" s="119">
        <v>43732</v>
      </c>
    </row>
    <row r="55" spans="1:32" ht="16.350000000000001" customHeight="1" x14ac:dyDescent="0.2">
      <c r="A55" s="74">
        <v>49</v>
      </c>
      <c r="B55" s="75" t="s">
        <v>54</v>
      </c>
      <c r="C55" s="476">
        <v>0</v>
      </c>
      <c r="D55" s="76">
        <v>6515.3938635291033</v>
      </c>
      <c r="E55" s="103">
        <v>0</v>
      </c>
      <c r="F55" s="103">
        <v>659.21180998497243</v>
      </c>
      <c r="G55" s="103">
        <v>0</v>
      </c>
      <c r="H55" s="512">
        <v>0</v>
      </c>
      <c r="I55" s="76">
        <v>662.09414206273357</v>
      </c>
      <c r="J55" s="103">
        <v>0</v>
      </c>
      <c r="K55" s="512">
        <v>0</v>
      </c>
      <c r="L55" s="76">
        <v>180.57112965347275</v>
      </c>
      <c r="M55" s="103">
        <v>0</v>
      </c>
      <c r="N55" s="512">
        <v>0</v>
      </c>
      <c r="O55" s="76">
        <v>4514.2782413368204</v>
      </c>
      <c r="P55" s="103">
        <v>0</v>
      </c>
      <c r="Q55" s="512">
        <v>0</v>
      </c>
      <c r="R55" s="76">
        <v>1805.7112965347276</v>
      </c>
      <c r="S55" s="103">
        <v>0</v>
      </c>
      <c r="T55" s="115">
        <v>0</v>
      </c>
      <c r="U55" s="76">
        <v>0</v>
      </c>
      <c r="V55" s="76">
        <v>0</v>
      </c>
      <c r="W55" s="77">
        <v>0</v>
      </c>
      <c r="X55" s="115">
        <v>0</v>
      </c>
      <c r="Y55" s="103">
        <v>0</v>
      </c>
      <c r="Z55" s="115">
        <v>0</v>
      </c>
      <c r="AA55" s="76"/>
      <c r="AB55" s="115">
        <v>0</v>
      </c>
      <c r="AC55" s="115">
        <v>0</v>
      </c>
      <c r="AD55" s="76">
        <v>0</v>
      </c>
      <c r="AE55" s="115">
        <v>0</v>
      </c>
      <c r="AF55" s="119">
        <v>0</v>
      </c>
    </row>
    <row r="56" spans="1:32" ht="16.350000000000001" customHeight="1" x14ac:dyDescent="0.2">
      <c r="A56" s="69">
        <v>50</v>
      </c>
      <c r="B56" s="70" t="s">
        <v>55</v>
      </c>
      <c r="C56" s="477">
        <v>0</v>
      </c>
      <c r="D56" s="71">
        <v>7529.349339774446</v>
      </c>
      <c r="E56" s="108">
        <v>0</v>
      </c>
      <c r="F56" s="108">
        <v>659.21180998497243</v>
      </c>
      <c r="G56" s="108">
        <v>0</v>
      </c>
      <c r="H56" s="513">
        <v>0</v>
      </c>
      <c r="I56" s="71">
        <v>639.20435820906255</v>
      </c>
      <c r="J56" s="108">
        <v>0</v>
      </c>
      <c r="K56" s="513">
        <v>0</v>
      </c>
      <c r="L56" s="71">
        <v>174.3284613297443</v>
      </c>
      <c r="M56" s="108">
        <v>0</v>
      </c>
      <c r="N56" s="513">
        <v>0</v>
      </c>
      <c r="O56" s="71">
        <v>4358.2115332436078</v>
      </c>
      <c r="P56" s="108">
        <v>0</v>
      </c>
      <c r="Q56" s="513">
        <v>0</v>
      </c>
      <c r="R56" s="71">
        <v>1743.2846132974432</v>
      </c>
      <c r="S56" s="108">
        <v>0</v>
      </c>
      <c r="T56" s="116">
        <v>0</v>
      </c>
      <c r="U56" s="71">
        <v>0</v>
      </c>
      <c r="V56" s="71">
        <v>0</v>
      </c>
      <c r="W56" s="72">
        <v>0</v>
      </c>
      <c r="X56" s="116">
        <v>0</v>
      </c>
      <c r="Y56" s="108">
        <v>0</v>
      </c>
      <c r="Z56" s="116">
        <v>0</v>
      </c>
      <c r="AA56" s="71"/>
      <c r="AB56" s="116">
        <v>0</v>
      </c>
      <c r="AC56" s="116">
        <v>0</v>
      </c>
      <c r="AD56" s="71">
        <v>0</v>
      </c>
      <c r="AE56" s="117">
        <v>0</v>
      </c>
      <c r="AF56" s="117">
        <v>0</v>
      </c>
    </row>
    <row r="57" spans="1:32" ht="16.350000000000001" customHeight="1" x14ac:dyDescent="0.2">
      <c r="A57" s="78">
        <v>51</v>
      </c>
      <c r="B57" s="79" t="s">
        <v>56</v>
      </c>
      <c r="C57" s="475">
        <v>2</v>
      </c>
      <c r="D57" s="80">
        <v>8156.6702726554695</v>
      </c>
      <c r="E57" s="95">
        <v>16313.340545310939</v>
      </c>
      <c r="F57" s="95">
        <v>659.21180998497243</v>
      </c>
      <c r="G57" s="95">
        <v>1318.4236199699449</v>
      </c>
      <c r="H57" s="511">
        <v>1</v>
      </c>
      <c r="I57" s="80">
        <v>576.7949567201083</v>
      </c>
      <c r="J57" s="95">
        <v>576.7949567201083</v>
      </c>
      <c r="K57" s="511">
        <v>0</v>
      </c>
      <c r="L57" s="80">
        <v>157.30771546912041</v>
      </c>
      <c r="M57" s="95">
        <v>0</v>
      </c>
      <c r="N57" s="511">
        <v>0</v>
      </c>
      <c r="O57" s="80">
        <v>3932.6928867280103</v>
      </c>
      <c r="P57" s="95">
        <v>0</v>
      </c>
      <c r="Q57" s="511">
        <v>0</v>
      </c>
      <c r="R57" s="80">
        <v>1573.0771546912044</v>
      </c>
      <c r="S57" s="95">
        <v>0</v>
      </c>
      <c r="T57" s="114">
        <v>18209</v>
      </c>
      <c r="U57" s="80">
        <v>-8442</v>
      </c>
      <c r="V57" s="80">
        <v>-288</v>
      </c>
      <c r="W57" s="81">
        <v>-8730</v>
      </c>
      <c r="X57" s="114">
        <v>9479</v>
      </c>
      <c r="Y57" s="95">
        <v>-24</v>
      </c>
      <c r="Z57" s="114">
        <v>9455</v>
      </c>
      <c r="AA57" s="80"/>
      <c r="AB57" s="114">
        <v>9455</v>
      </c>
      <c r="AC57" s="114">
        <v>11938</v>
      </c>
      <c r="AD57" s="80">
        <v>-2483</v>
      </c>
      <c r="AE57" s="114">
        <v>-621</v>
      </c>
      <c r="AF57" s="118">
        <v>9455</v>
      </c>
    </row>
    <row r="58" spans="1:32" ht="16.350000000000001" customHeight="1" x14ac:dyDescent="0.2">
      <c r="A58" s="74">
        <v>52</v>
      </c>
      <c r="B58" s="75" t="s">
        <v>57</v>
      </c>
      <c r="C58" s="476">
        <v>0</v>
      </c>
      <c r="D58" s="76">
        <v>9727.5438479689619</v>
      </c>
      <c r="E58" s="103">
        <v>0</v>
      </c>
      <c r="F58" s="103">
        <v>659.21180998497243</v>
      </c>
      <c r="G58" s="103">
        <v>0</v>
      </c>
      <c r="H58" s="512">
        <v>0</v>
      </c>
      <c r="I58" s="76">
        <v>605.36714727748495</v>
      </c>
      <c r="J58" s="103">
        <v>0</v>
      </c>
      <c r="K58" s="512">
        <v>0</v>
      </c>
      <c r="L58" s="76">
        <v>165.10013107567772</v>
      </c>
      <c r="M58" s="103">
        <v>0</v>
      </c>
      <c r="N58" s="512">
        <v>0</v>
      </c>
      <c r="O58" s="76">
        <v>4127.5032768919427</v>
      </c>
      <c r="P58" s="103">
        <v>0</v>
      </c>
      <c r="Q58" s="512">
        <v>0</v>
      </c>
      <c r="R58" s="76">
        <v>1651.0013107567772</v>
      </c>
      <c r="S58" s="103">
        <v>0</v>
      </c>
      <c r="T58" s="115">
        <v>0</v>
      </c>
      <c r="U58" s="76">
        <v>0</v>
      </c>
      <c r="V58" s="76">
        <v>0</v>
      </c>
      <c r="W58" s="77">
        <v>0</v>
      </c>
      <c r="X58" s="115">
        <v>0</v>
      </c>
      <c r="Y58" s="103">
        <v>0</v>
      </c>
      <c r="Z58" s="115">
        <v>0</v>
      </c>
      <c r="AA58" s="76"/>
      <c r="AB58" s="115">
        <v>0</v>
      </c>
      <c r="AC58" s="115">
        <v>0</v>
      </c>
      <c r="AD58" s="76">
        <v>0</v>
      </c>
      <c r="AE58" s="115">
        <v>0</v>
      </c>
      <c r="AF58" s="119">
        <v>0</v>
      </c>
    </row>
    <row r="59" spans="1:32" ht="16.350000000000001" customHeight="1" x14ac:dyDescent="0.2">
      <c r="A59" s="74">
        <v>53</v>
      </c>
      <c r="B59" s="75" t="s">
        <v>58</v>
      </c>
      <c r="C59" s="476">
        <v>0</v>
      </c>
      <c r="D59" s="76">
        <v>6637.7704409106445</v>
      </c>
      <c r="E59" s="103">
        <v>0</v>
      </c>
      <c r="F59" s="103">
        <v>659.21180998497243</v>
      </c>
      <c r="G59" s="103">
        <v>0</v>
      </c>
      <c r="H59" s="512">
        <v>0</v>
      </c>
      <c r="I59" s="76">
        <v>670.75699123876632</v>
      </c>
      <c r="J59" s="103">
        <v>0</v>
      </c>
      <c r="K59" s="512">
        <v>0</v>
      </c>
      <c r="L59" s="76">
        <v>182.9337248832999</v>
      </c>
      <c r="M59" s="103">
        <v>0</v>
      </c>
      <c r="N59" s="512">
        <v>0</v>
      </c>
      <c r="O59" s="76">
        <v>4573.3431220824978</v>
      </c>
      <c r="P59" s="103">
        <v>0</v>
      </c>
      <c r="Q59" s="512">
        <v>0</v>
      </c>
      <c r="R59" s="76">
        <v>1829.3372488329987</v>
      </c>
      <c r="S59" s="103">
        <v>0</v>
      </c>
      <c r="T59" s="115">
        <v>0</v>
      </c>
      <c r="U59" s="76">
        <v>0</v>
      </c>
      <c r="V59" s="76">
        <v>0</v>
      </c>
      <c r="W59" s="77">
        <v>0</v>
      </c>
      <c r="X59" s="115">
        <v>0</v>
      </c>
      <c r="Y59" s="103">
        <v>0</v>
      </c>
      <c r="Z59" s="115">
        <v>0</v>
      </c>
      <c r="AA59" s="76"/>
      <c r="AB59" s="115">
        <v>0</v>
      </c>
      <c r="AC59" s="115">
        <v>0</v>
      </c>
      <c r="AD59" s="76">
        <v>0</v>
      </c>
      <c r="AE59" s="115">
        <v>0</v>
      </c>
      <c r="AF59" s="119">
        <v>0</v>
      </c>
    </row>
    <row r="60" spans="1:32" ht="16.350000000000001" customHeight="1" x14ac:dyDescent="0.2">
      <c r="A60" s="74">
        <v>54</v>
      </c>
      <c r="B60" s="75" t="s">
        <v>59</v>
      </c>
      <c r="C60" s="476">
        <v>0</v>
      </c>
      <c r="D60" s="76">
        <v>9317.0185464422266</v>
      </c>
      <c r="E60" s="103">
        <v>0</v>
      </c>
      <c r="F60" s="103">
        <v>659.21180998497243</v>
      </c>
      <c r="G60" s="103">
        <v>0</v>
      </c>
      <c r="H60" s="512">
        <v>0</v>
      </c>
      <c r="I60" s="76">
        <v>620.65158021728973</v>
      </c>
      <c r="J60" s="103">
        <v>0</v>
      </c>
      <c r="K60" s="512">
        <v>0</v>
      </c>
      <c r="L60" s="76">
        <v>169.26861278653357</v>
      </c>
      <c r="M60" s="103">
        <v>0</v>
      </c>
      <c r="N60" s="512">
        <v>0</v>
      </c>
      <c r="O60" s="76">
        <v>4231.7153196633399</v>
      </c>
      <c r="P60" s="103">
        <v>0</v>
      </c>
      <c r="Q60" s="512">
        <v>0</v>
      </c>
      <c r="R60" s="76">
        <v>1692.6861278653357</v>
      </c>
      <c r="S60" s="103">
        <v>0</v>
      </c>
      <c r="T60" s="115">
        <v>0</v>
      </c>
      <c r="U60" s="76">
        <v>0</v>
      </c>
      <c r="V60" s="76">
        <v>0</v>
      </c>
      <c r="W60" s="77">
        <v>0</v>
      </c>
      <c r="X60" s="115">
        <v>0</v>
      </c>
      <c r="Y60" s="103">
        <v>0</v>
      </c>
      <c r="Z60" s="115">
        <v>0</v>
      </c>
      <c r="AA60" s="76"/>
      <c r="AB60" s="115">
        <v>0</v>
      </c>
      <c r="AC60" s="115">
        <v>0</v>
      </c>
      <c r="AD60" s="76">
        <v>0</v>
      </c>
      <c r="AE60" s="115">
        <v>0</v>
      </c>
      <c r="AF60" s="119">
        <v>0</v>
      </c>
    </row>
    <row r="61" spans="1:32" ht="16.350000000000001" customHeight="1" x14ac:dyDescent="0.2">
      <c r="A61" s="69">
        <v>55</v>
      </c>
      <c r="B61" s="70" t="s">
        <v>60</v>
      </c>
      <c r="C61" s="477">
        <v>41</v>
      </c>
      <c r="D61" s="71">
        <v>7262.1444425233221</v>
      </c>
      <c r="E61" s="108">
        <v>297747.92214345624</v>
      </c>
      <c r="F61" s="108">
        <v>659.21180998497243</v>
      </c>
      <c r="G61" s="108">
        <v>27027.684209383871</v>
      </c>
      <c r="H61" s="513">
        <v>24</v>
      </c>
      <c r="I61" s="71">
        <v>583.49927895778842</v>
      </c>
      <c r="J61" s="108">
        <v>14003.982694986922</v>
      </c>
      <c r="K61" s="513">
        <v>0</v>
      </c>
      <c r="L61" s="71">
        <v>159.13616698848776</v>
      </c>
      <c r="M61" s="108">
        <v>0</v>
      </c>
      <c r="N61" s="513">
        <v>11</v>
      </c>
      <c r="O61" s="71">
        <v>3978.4041747121942</v>
      </c>
      <c r="P61" s="108">
        <v>43762.445921834136</v>
      </c>
      <c r="Q61" s="513">
        <v>0</v>
      </c>
      <c r="R61" s="71">
        <v>1591.3616698848775</v>
      </c>
      <c r="S61" s="108">
        <v>0</v>
      </c>
      <c r="T61" s="116">
        <v>382542</v>
      </c>
      <c r="U61" s="71">
        <v>-2023</v>
      </c>
      <c r="V61" s="71">
        <v>875</v>
      </c>
      <c r="W61" s="72">
        <v>-1148</v>
      </c>
      <c r="X61" s="116">
        <v>381394</v>
      </c>
      <c r="Y61" s="108">
        <v>-953</v>
      </c>
      <c r="Z61" s="116">
        <v>380441</v>
      </c>
      <c r="AA61" s="71"/>
      <c r="AB61" s="116">
        <v>380441</v>
      </c>
      <c r="AC61" s="116">
        <v>251638</v>
      </c>
      <c r="AD61" s="71">
        <v>128803</v>
      </c>
      <c r="AE61" s="117">
        <v>32201</v>
      </c>
      <c r="AF61" s="117">
        <v>380441</v>
      </c>
    </row>
    <row r="62" spans="1:32" ht="16.350000000000001" customHeight="1" x14ac:dyDescent="0.2">
      <c r="A62" s="78">
        <v>56</v>
      </c>
      <c r="B62" s="79" t="s">
        <v>61</v>
      </c>
      <c r="C62" s="475">
        <v>0</v>
      </c>
      <c r="D62" s="80">
        <v>8336.4616977138849</v>
      </c>
      <c r="E62" s="95">
        <v>0</v>
      </c>
      <c r="F62" s="95">
        <v>659.21180998497243</v>
      </c>
      <c r="G62" s="95">
        <v>0</v>
      </c>
      <c r="H62" s="511">
        <v>0</v>
      </c>
      <c r="I62" s="80">
        <v>658.80908240538008</v>
      </c>
      <c r="J62" s="95">
        <v>0</v>
      </c>
      <c r="K62" s="511">
        <v>0</v>
      </c>
      <c r="L62" s="80">
        <v>179.67520429237638</v>
      </c>
      <c r="M62" s="95">
        <v>0</v>
      </c>
      <c r="N62" s="511">
        <v>0</v>
      </c>
      <c r="O62" s="80">
        <v>4491.8801073094091</v>
      </c>
      <c r="P62" s="95">
        <v>0</v>
      </c>
      <c r="Q62" s="511">
        <v>0</v>
      </c>
      <c r="R62" s="80">
        <v>1796.7520429237636</v>
      </c>
      <c r="S62" s="95">
        <v>0</v>
      </c>
      <c r="T62" s="114">
        <v>0</v>
      </c>
      <c r="U62" s="80">
        <v>0</v>
      </c>
      <c r="V62" s="80">
        <v>0</v>
      </c>
      <c r="W62" s="81">
        <v>0</v>
      </c>
      <c r="X62" s="114">
        <v>0</v>
      </c>
      <c r="Y62" s="95">
        <v>0</v>
      </c>
      <c r="Z62" s="114">
        <v>0</v>
      </c>
      <c r="AA62" s="80"/>
      <c r="AB62" s="114">
        <v>0</v>
      </c>
      <c r="AC62" s="114">
        <v>0</v>
      </c>
      <c r="AD62" s="80">
        <v>0</v>
      </c>
      <c r="AE62" s="114">
        <v>0</v>
      </c>
      <c r="AF62" s="118">
        <v>0</v>
      </c>
    </row>
    <row r="63" spans="1:32" ht="16.350000000000001" customHeight="1" x14ac:dyDescent="0.2">
      <c r="A63" s="74">
        <v>57</v>
      </c>
      <c r="B63" s="75" t="s">
        <v>62</v>
      </c>
      <c r="C63" s="476">
        <v>0</v>
      </c>
      <c r="D63" s="76">
        <v>6670.1411416389728</v>
      </c>
      <c r="E63" s="103">
        <v>0</v>
      </c>
      <c r="F63" s="103">
        <v>659.21180998497243</v>
      </c>
      <c r="G63" s="103">
        <v>0</v>
      </c>
      <c r="H63" s="512">
        <v>0</v>
      </c>
      <c r="I63" s="76">
        <v>642.67854821277683</v>
      </c>
      <c r="J63" s="103">
        <v>0</v>
      </c>
      <c r="K63" s="512">
        <v>0</v>
      </c>
      <c r="L63" s="76">
        <v>175.27596769439367</v>
      </c>
      <c r="M63" s="103">
        <v>0</v>
      </c>
      <c r="N63" s="512">
        <v>0</v>
      </c>
      <c r="O63" s="76">
        <v>4381.8991923598423</v>
      </c>
      <c r="P63" s="103">
        <v>0</v>
      </c>
      <c r="Q63" s="512">
        <v>0</v>
      </c>
      <c r="R63" s="76">
        <v>1752.7596769439372</v>
      </c>
      <c r="S63" s="103">
        <v>0</v>
      </c>
      <c r="T63" s="115">
        <v>0</v>
      </c>
      <c r="U63" s="76">
        <v>0</v>
      </c>
      <c r="V63" s="76">
        <v>0</v>
      </c>
      <c r="W63" s="77">
        <v>0</v>
      </c>
      <c r="X63" s="115">
        <v>0</v>
      </c>
      <c r="Y63" s="103">
        <v>0</v>
      </c>
      <c r="Z63" s="115">
        <v>0</v>
      </c>
      <c r="AA63" s="76"/>
      <c r="AB63" s="115">
        <v>0</v>
      </c>
      <c r="AC63" s="115">
        <v>0</v>
      </c>
      <c r="AD63" s="76">
        <v>0</v>
      </c>
      <c r="AE63" s="115">
        <v>0</v>
      </c>
      <c r="AF63" s="119">
        <v>0</v>
      </c>
    </row>
    <row r="64" spans="1:32" ht="16.350000000000001" customHeight="1" x14ac:dyDescent="0.2">
      <c r="A64" s="74">
        <v>58</v>
      </c>
      <c r="B64" s="75" t="s">
        <v>63</v>
      </c>
      <c r="C64" s="476">
        <v>0</v>
      </c>
      <c r="D64" s="76">
        <v>6866.3055036680189</v>
      </c>
      <c r="E64" s="103">
        <v>0</v>
      </c>
      <c r="F64" s="103">
        <v>659.21180998497243</v>
      </c>
      <c r="G64" s="103">
        <v>0</v>
      </c>
      <c r="H64" s="512">
        <v>0</v>
      </c>
      <c r="I64" s="76">
        <v>734.23470421065804</v>
      </c>
      <c r="J64" s="103">
        <v>0</v>
      </c>
      <c r="K64" s="512">
        <v>0</v>
      </c>
      <c r="L64" s="76">
        <v>200.24582842108859</v>
      </c>
      <c r="M64" s="103">
        <v>0</v>
      </c>
      <c r="N64" s="512">
        <v>0</v>
      </c>
      <c r="O64" s="76">
        <v>5006.1457105272139</v>
      </c>
      <c r="P64" s="103">
        <v>0</v>
      </c>
      <c r="Q64" s="512">
        <v>0</v>
      </c>
      <c r="R64" s="76">
        <v>2002.4582842108862</v>
      </c>
      <c r="S64" s="103">
        <v>0</v>
      </c>
      <c r="T64" s="115">
        <v>0</v>
      </c>
      <c r="U64" s="76">
        <v>0</v>
      </c>
      <c r="V64" s="76">
        <v>6276</v>
      </c>
      <c r="W64" s="77">
        <v>6276</v>
      </c>
      <c r="X64" s="115">
        <v>6276</v>
      </c>
      <c r="Y64" s="103">
        <v>-16</v>
      </c>
      <c r="Z64" s="115">
        <v>6260</v>
      </c>
      <c r="AA64" s="76"/>
      <c r="AB64" s="115">
        <v>6260</v>
      </c>
      <c r="AC64" s="115">
        <v>0</v>
      </c>
      <c r="AD64" s="76">
        <v>6260</v>
      </c>
      <c r="AE64" s="115">
        <v>1565</v>
      </c>
      <c r="AF64" s="119">
        <v>6260</v>
      </c>
    </row>
    <row r="65" spans="1:32" ht="16.350000000000001" customHeight="1" x14ac:dyDescent="0.2">
      <c r="A65" s="74">
        <v>59</v>
      </c>
      <c r="B65" s="75" t="s">
        <v>64</v>
      </c>
      <c r="C65" s="476">
        <v>0</v>
      </c>
      <c r="D65" s="76">
        <v>5972.3923097717916</v>
      </c>
      <c r="E65" s="103">
        <v>0</v>
      </c>
      <c r="F65" s="103">
        <v>659.21180998497243</v>
      </c>
      <c r="G65" s="103">
        <v>0</v>
      </c>
      <c r="H65" s="512">
        <v>0</v>
      </c>
      <c r="I65" s="76">
        <v>780.89379248622868</v>
      </c>
      <c r="J65" s="103">
        <v>0</v>
      </c>
      <c r="K65" s="512">
        <v>0</v>
      </c>
      <c r="L65" s="76">
        <v>212.97103431442596</v>
      </c>
      <c r="M65" s="103">
        <v>0</v>
      </c>
      <c r="N65" s="512">
        <v>0</v>
      </c>
      <c r="O65" s="76">
        <v>5324.2758578606499</v>
      </c>
      <c r="P65" s="103">
        <v>0</v>
      </c>
      <c r="Q65" s="512">
        <v>0</v>
      </c>
      <c r="R65" s="76">
        <v>2129.7103431442597</v>
      </c>
      <c r="S65" s="103">
        <v>0</v>
      </c>
      <c r="T65" s="115">
        <v>0</v>
      </c>
      <c r="U65" s="76">
        <v>0</v>
      </c>
      <c r="V65" s="76">
        <v>0</v>
      </c>
      <c r="W65" s="77">
        <v>0</v>
      </c>
      <c r="X65" s="115">
        <v>0</v>
      </c>
      <c r="Y65" s="103">
        <v>0</v>
      </c>
      <c r="Z65" s="115">
        <v>0</v>
      </c>
      <c r="AA65" s="76"/>
      <c r="AB65" s="115">
        <v>0</v>
      </c>
      <c r="AC65" s="115">
        <v>0</v>
      </c>
      <c r="AD65" s="76">
        <v>0</v>
      </c>
      <c r="AE65" s="115">
        <v>0</v>
      </c>
      <c r="AF65" s="119">
        <v>0</v>
      </c>
    </row>
    <row r="66" spans="1:32" ht="16.350000000000001" customHeight="1" x14ac:dyDescent="0.2">
      <c r="A66" s="69">
        <v>60</v>
      </c>
      <c r="B66" s="70" t="s">
        <v>65</v>
      </c>
      <c r="C66" s="477">
        <v>0</v>
      </c>
      <c r="D66" s="71">
        <v>8218.861123387429</v>
      </c>
      <c r="E66" s="108">
        <v>0</v>
      </c>
      <c r="F66" s="108">
        <v>659.21180998497243</v>
      </c>
      <c r="G66" s="108">
        <v>0</v>
      </c>
      <c r="H66" s="513">
        <v>0</v>
      </c>
      <c r="I66" s="71">
        <v>650.75695606511772</v>
      </c>
      <c r="J66" s="108">
        <v>0</v>
      </c>
      <c r="K66" s="513">
        <v>0</v>
      </c>
      <c r="L66" s="71">
        <v>177.47916983594118</v>
      </c>
      <c r="M66" s="108">
        <v>0</v>
      </c>
      <c r="N66" s="513">
        <v>0</v>
      </c>
      <c r="O66" s="71">
        <v>4436.9792458985303</v>
      </c>
      <c r="P66" s="108">
        <v>0</v>
      </c>
      <c r="Q66" s="513">
        <v>0</v>
      </c>
      <c r="R66" s="71">
        <v>1774.7916983594121</v>
      </c>
      <c r="S66" s="108">
        <v>0</v>
      </c>
      <c r="T66" s="116">
        <v>0</v>
      </c>
      <c r="U66" s="71">
        <v>0</v>
      </c>
      <c r="V66" s="71">
        <v>0</v>
      </c>
      <c r="W66" s="72">
        <v>0</v>
      </c>
      <c r="X66" s="116">
        <v>0</v>
      </c>
      <c r="Y66" s="108">
        <v>0</v>
      </c>
      <c r="Z66" s="116">
        <v>0</v>
      </c>
      <c r="AA66" s="71"/>
      <c r="AB66" s="116">
        <v>0</v>
      </c>
      <c r="AC66" s="116">
        <v>0</v>
      </c>
      <c r="AD66" s="71">
        <v>0</v>
      </c>
      <c r="AE66" s="117">
        <v>0</v>
      </c>
      <c r="AF66" s="117">
        <v>0</v>
      </c>
    </row>
    <row r="67" spans="1:32" ht="16.350000000000001" customHeight="1" x14ac:dyDescent="0.2">
      <c r="A67" s="78">
        <v>61</v>
      </c>
      <c r="B67" s="79" t="s">
        <v>66</v>
      </c>
      <c r="C67" s="475">
        <v>0</v>
      </c>
      <c r="D67" s="80">
        <v>9467.9904491560446</v>
      </c>
      <c r="E67" s="95">
        <v>0</v>
      </c>
      <c r="F67" s="95">
        <v>659.21180998497243</v>
      </c>
      <c r="G67" s="95">
        <v>0</v>
      </c>
      <c r="H67" s="511">
        <v>0</v>
      </c>
      <c r="I67" s="80">
        <v>359.72537631637493</v>
      </c>
      <c r="J67" s="95">
        <v>0</v>
      </c>
      <c r="K67" s="511">
        <v>0</v>
      </c>
      <c r="L67" s="80">
        <v>98.106920813556769</v>
      </c>
      <c r="M67" s="95">
        <v>0</v>
      </c>
      <c r="N67" s="511">
        <v>0</v>
      </c>
      <c r="O67" s="80">
        <v>2452.6730203389193</v>
      </c>
      <c r="P67" s="95">
        <v>0</v>
      </c>
      <c r="Q67" s="511">
        <v>0</v>
      </c>
      <c r="R67" s="80">
        <v>981.06920813556781</v>
      </c>
      <c r="S67" s="95">
        <v>0</v>
      </c>
      <c r="T67" s="114">
        <v>0</v>
      </c>
      <c r="U67" s="80">
        <v>0</v>
      </c>
      <c r="V67" s="80">
        <v>0</v>
      </c>
      <c r="W67" s="81">
        <v>0</v>
      </c>
      <c r="X67" s="114">
        <v>0</v>
      </c>
      <c r="Y67" s="95">
        <v>0</v>
      </c>
      <c r="Z67" s="114">
        <v>0</v>
      </c>
      <c r="AA67" s="80"/>
      <c r="AB67" s="114">
        <v>0</v>
      </c>
      <c r="AC67" s="114">
        <v>0</v>
      </c>
      <c r="AD67" s="80">
        <v>0</v>
      </c>
      <c r="AE67" s="114">
        <v>0</v>
      </c>
      <c r="AF67" s="118">
        <v>0</v>
      </c>
    </row>
    <row r="68" spans="1:32" ht="16.350000000000001" customHeight="1" x14ac:dyDescent="0.2">
      <c r="A68" s="74">
        <v>62</v>
      </c>
      <c r="B68" s="75" t="s">
        <v>67</v>
      </c>
      <c r="C68" s="476">
        <v>0</v>
      </c>
      <c r="D68" s="76">
        <v>6395.3128236762286</v>
      </c>
      <c r="E68" s="103">
        <v>0</v>
      </c>
      <c r="F68" s="103">
        <v>659.21180998497243</v>
      </c>
      <c r="G68" s="103">
        <v>0</v>
      </c>
      <c r="H68" s="512">
        <v>0</v>
      </c>
      <c r="I68" s="76">
        <v>730.05630799396977</v>
      </c>
      <c r="J68" s="103">
        <v>0</v>
      </c>
      <c r="K68" s="512">
        <v>0</v>
      </c>
      <c r="L68" s="76">
        <v>199.10626581653719</v>
      </c>
      <c r="M68" s="103">
        <v>0</v>
      </c>
      <c r="N68" s="512">
        <v>0</v>
      </c>
      <c r="O68" s="76">
        <v>4977.6566454134299</v>
      </c>
      <c r="P68" s="103">
        <v>0</v>
      </c>
      <c r="Q68" s="512">
        <v>0</v>
      </c>
      <c r="R68" s="76">
        <v>1991.0626581653717</v>
      </c>
      <c r="S68" s="103">
        <v>0</v>
      </c>
      <c r="T68" s="115">
        <v>0</v>
      </c>
      <c r="U68" s="76">
        <v>0</v>
      </c>
      <c r="V68" s="76">
        <v>0</v>
      </c>
      <c r="W68" s="77">
        <v>0</v>
      </c>
      <c r="X68" s="115">
        <v>0</v>
      </c>
      <c r="Y68" s="103">
        <v>0</v>
      </c>
      <c r="Z68" s="115">
        <v>0</v>
      </c>
      <c r="AA68" s="76"/>
      <c r="AB68" s="115">
        <v>0</v>
      </c>
      <c r="AC68" s="115">
        <v>0</v>
      </c>
      <c r="AD68" s="76">
        <v>0</v>
      </c>
      <c r="AE68" s="115">
        <v>0</v>
      </c>
      <c r="AF68" s="119">
        <v>0</v>
      </c>
    </row>
    <row r="69" spans="1:32" ht="16.350000000000001" customHeight="1" x14ac:dyDescent="0.2">
      <c r="A69" s="74">
        <v>63</v>
      </c>
      <c r="B69" s="75" t="s">
        <v>68</v>
      </c>
      <c r="C69" s="476">
        <v>0</v>
      </c>
      <c r="D69" s="76">
        <v>11171.093280527544</v>
      </c>
      <c r="E69" s="103">
        <v>0</v>
      </c>
      <c r="F69" s="103">
        <v>659.21180998497243</v>
      </c>
      <c r="G69" s="103">
        <v>0</v>
      </c>
      <c r="H69" s="512">
        <v>0</v>
      </c>
      <c r="I69" s="76">
        <v>469.04625845476306</v>
      </c>
      <c r="J69" s="103">
        <v>0</v>
      </c>
      <c r="K69" s="512">
        <v>0</v>
      </c>
      <c r="L69" s="76">
        <v>127.92170685129902</v>
      </c>
      <c r="M69" s="103">
        <v>0</v>
      </c>
      <c r="N69" s="512">
        <v>0</v>
      </c>
      <c r="O69" s="76">
        <v>3198.0426712824756</v>
      </c>
      <c r="P69" s="103">
        <v>0</v>
      </c>
      <c r="Q69" s="512">
        <v>0</v>
      </c>
      <c r="R69" s="76">
        <v>1279.21706851299</v>
      </c>
      <c r="S69" s="103">
        <v>0</v>
      </c>
      <c r="T69" s="115">
        <v>0</v>
      </c>
      <c r="U69" s="76">
        <v>0</v>
      </c>
      <c r="V69" s="76">
        <v>0</v>
      </c>
      <c r="W69" s="77">
        <v>0</v>
      </c>
      <c r="X69" s="115">
        <v>0</v>
      </c>
      <c r="Y69" s="103">
        <v>0</v>
      </c>
      <c r="Z69" s="115">
        <v>0</v>
      </c>
      <c r="AA69" s="76"/>
      <c r="AB69" s="115">
        <v>0</v>
      </c>
      <c r="AC69" s="115">
        <v>0</v>
      </c>
      <c r="AD69" s="76">
        <v>0</v>
      </c>
      <c r="AE69" s="115">
        <v>0</v>
      </c>
      <c r="AF69" s="119">
        <v>0</v>
      </c>
    </row>
    <row r="70" spans="1:32" ht="16.350000000000001" customHeight="1" x14ac:dyDescent="0.2">
      <c r="A70" s="74">
        <v>64</v>
      </c>
      <c r="B70" s="75" t="s">
        <v>69</v>
      </c>
      <c r="C70" s="476">
        <v>0</v>
      </c>
      <c r="D70" s="76">
        <v>7640.9016093346527</v>
      </c>
      <c r="E70" s="103">
        <v>0</v>
      </c>
      <c r="F70" s="103">
        <v>659.21180998497243</v>
      </c>
      <c r="G70" s="103">
        <v>0</v>
      </c>
      <c r="H70" s="512">
        <v>0</v>
      </c>
      <c r="I70" s="76">
        <v>705.98584212303786</v>
      </c>
      <c r="J70" s="103">
        <v>0</v>
      </c>
      <c r="K70" s="512">
        <v>0</v>
      </c>
      <c r="L70" s="76">
        <v>192.54159330628306</v>
      </c>
      <c r="M70" s="103">
        <v>0</v>
      </c>
      <c r="N70" s="512">
        <v>0</v>
      </c>
      <c r="O70" s="76">
        <v>4813.5398326570767</v>
      </c>
      <c r="P70" s="103">
        <v>0</v>
      </c>
      <c r="Q70" s="512">
        <v>0</v>
      </c>
      <c r="R70" s="76">
        <v>1925.4159330628302</v>
      </c>
      <c r="S70" s="103">
        <v>0</v>
      </c>
      <c r="T70" s="115">
        <v>0</v>
      </c>
      <c r="U70" s="76">
        <v>0</v>
      </c>
      <c r="V70" s="76">
        <v>0</v>
      </c>
      <c r="W70" s="77">
        <v>0</v>
      </c>
      <c r="X70" s="115">
        <v>0</v>
      </c>
      <c r="Y70" s="103">
        <v>0</v>
      </c>
      <c r="Z70" s="115">
        <v>0</v>
      </c>
      <c r="AA70" s="76"/>
      <c r="AB70" s="115">
        <v>0</v>
      </c>
      <c r="AC70" s="115">
        <v>0</v>
      </c>
      <c r="AD70" s="76">
        <v>0</v>
      </c>
      <c r="AE70" s="115">
        <v>0</v>
      </c>
      <c r="AF70" s="119">
        <v>0</v>
      </c>
    </row>
    <row r="71" spans="1:32" ht="16.350000000000001" customHeight="1" x14ac:dyDescent="0.2">
      <c r="A71" s="69">
        <v>65</v>
      </c>
      <c r="B71" s="70" t="s">
        <v>70</v>
      </c>
      <c r="C71" s="477">
        <v>0</v>
      </c>
      <c r="D71" s="71">
        <v>9018.2228118607709</v>
      </c>
      <c r="E71" s="108">
        <v>0</v>
      </c>
      <c r="F71" s="108">
        <v>659.21180998497243</v>
      </c>
      <c r="G71" s="108">
        <v>0</v>
      </c>
      <c r="H71" s="513">
        <v>0</v>
      </c>
      <c r="I71" s="71">
        <v>563.93652537111063</v>
      </c>
      <c r="J71" s="108">
        <v>0</v>
      </c>
      <c r="K71" s="513">
        <v>0</v>
      </c>
      <c r="L71" s="71">
        <v>153.80087055575746</v>
      </c>
      <c r="M71" s="108">
        <v>0</v>
      </c>
      <c r="N71" s="513">
        <v>0</v>
      </c>
      <c r="O71" s="71">
        <v>3845.0217638939362</v>
      </c>
      <c r="P71" s="108">
        <v>0</v>
      </c>
      <c r="Q71" s="513">
        <v>0</v>
      </c>
      <c r="R71" s="71">
        <v>1538.0087055575743</v>
      </c>
      <c r="S71" s="108">
        <v>0</v>
      </c>
      <c r="T71" s="116">
        <v>0</v>
      </c>
      <c r="U71" s="71">
        <v>0</v>
      </c>
      <c r="V71" s="71">
        <v>0</v>
      </c>
      <c r="W71" s="72">
        <v>0</v>
      </c>
      <c r="X71" s="116">
        <v>0</v>
      </c>
      <c r="Y71" s="108">
        <v>0</v>
      </c>
      <c r="Z71" s="116">
        <v>0</v>
      </c>
      <c r="AA71" s="71"/>
      <c r="AB71" s="116">
        <v>0</v>
      </c>
      <c r="AC71" s="116">
        <v>0</v>
      </c>
      <c r="AD71" s="71">
        <v>0</v>
      </c>
      <c r="AE71" s="117">
        <v>0</v>
      </c>
      <c r="AF71" s="117">
        <v>0</v>
      </c>
    </row>
    <row r="72" spans="1:32" ht="16.350000000000001" customHeight="1" x14ac:dyDescent="0.2">
      <c r="A72" s="78">
        <v>66</v>
      </c>
      <c r="B72" s="79" t="s">
        <v>71</v>
      </c>
      <c r="C72" s="475">
        <v>0</v>
      </c>
      <c r="D72" s="80">
        <v>8314.4300761738596</v>
      </c>
      <c r="E72" s="95">
        <v>0</v>
      </c>
      <c r="F72" s="95">
        <v>659.21180998497243</v>
      </c>
      <c r="G72" s="95">
        <v>0</v>
      </c>
      <c r="H72" s="511">
        <v>0</v>
      </c>
      <c r="I72" s="80">
        <v>645.38210238292231</v>
      </c>
      <c r="J72" s="95">
        <v>0</v>
      </c>
      <c r="K72" s="511">
        <v>0</v>
      </c>
      <c r="L72" s="80">
        <v>176.0133006498879</v>
      </c>
      <c r="M72" s="95">
        <v>0</v>
      </c>
      <c r="N72" s="511">
        <v>0</v>
      </c>
      <c r="O72" s="80">
        <v>4400.3325162471974</v>
      </c>
      <c r="P72" s="95">
        <v>0</v>
      </c>
      <c r="Q72" s="511">
        <v>0</v>
      </c>
      <c r="R72" s="80">
        <v>1760.133006498879</v>
      </c>
      <c r="S72" s="95">
        <v>0</v>
      </c>
      <c r="T72" s="114">
        <v>0</v>
      </c>
      <c r="U72" s="80">
        <v>0</v>
      </c>
      <c r="V72" s="80">
        <v>0</v>
      </c>
      <c r="W72" s="81">
        <v>0</v>
      </c>
      <c r="X72" s="114">
        <v>0</v>
      </c>
      <c r="Y72" s="95">
        <v>0</v>
      </c>
      <c r="Z72" s="114">
        <v>0</v>
      </c>
      <c r="AA72" s="80"/>
      <c r="AB72" s="114">
        <v>0</v>
      </c>
      <c r="AC72" s="114">
        <v>0</v>
      </c>
      <c r="AD72" s="80">
        <v>0</v>
      </c>
      <c r="AE72" s="114">
        <v>0</v>
      </c>
      <c r="AF72" s="118">
        <v>0</v>
      </c>
    </row>
    <row r="73" spans="1:32" ht="16.350000000000001" customHeight="1" x14ac:dyDescent="0.2">
      <c r="A73" s="74">
        <v>67</v>
      </c>
      <c r="B73" s="75" t="s">
        <v>4</v>
      </c>
      <c r="C73" s="476">
        <v>0</v>
      </c>
      <c r="D73" s="76">
        <v>9716.3163154174599</v>
      </c>
      <c r="E73" s="103">
        <v>0</v>
      </c>
      <c r="F73" s="103">
        <v>659.21180998497243</v>
      </c>
      <c r="G73" s="103">
        <v>0</v>
      </c>
      <c r="H73" s="512">
        <v>0</v>
      </c>
      <c r="I73" s="76">
        <v>646.45707391632061</v>
      </c>
      <c r="J73" s="103">
        <v>0</v>
      </c>
      <c r="K73" s="512">
        <v>0</v>
      </c>
      <c r="L73" s="76">
        <v>176.30647470445109</v>
      </c>
      <c r="M73" s="103">
        <v>0</v>
      </c>
      <c r="N73" s="512">
        <v>0</v>
      </c>
      <c r="O73" s="76">
        <v>4407.6618676112766</v>
      </c>
      <c r="P73" s="103">
        <v>0</v>
      </c>
      <c r="Q73" s="512">
        <v>0</v>
      </c>
      <c r="R73" s="76">
        <v>1763.0647470445106</v>
      </c>
      <c r="S73" s="103">
        <v>0</v>
      </c>
      <c r="T73" s="115">
        <v>0</v>
      </c>
      <c r="U73" s="76">
        <v>0</v>
      </c>
      <c r="V73" s="76">
        <v>0</v>
      </c>
      <c r="W73" s="77">
        <v>0</v>
      </c>
      <c r="X73" s="115">
        <v>0</v>
      </c>
      <c r="Y73" s="103">
        <v>0</v>
      </c>
      <c r="Z73" s="115">
        <v>0</v>
      </c>
      <c r="AA73" s="76"/>
      <c r="AB73" s="115">
        <v>0</v>
      </c>
      <c r="AC73" s="115">
        <v>0</v>
      </c>
      <c r="AD73" s="76">
        <v>0</v>
      </c>
      <c r="AE73" s="115">
        <v>0</v>
      </c>
      <c r="AF73" s="119">
        <v>0</v>
      </c>
    </row>
    <row r="74" spans="1:32" ht="16.350000000000001" customHeight="1" x14ac:dyDescent="0.2">
      <c r="A74" s="74">
        <v>68</v>
      </c>
      <c r="B74" s="75" t="s">
        <v>3</v>
      </c>
      <c r="C74" s="476">
        <v>0</v>
      </c>
      <c r="D74" s="76">
        <v>7618.4141003097429</v>
      </c>
      <c r="E74" s="103">
        <v>0</v>
      </c>
      <c r="F74" s="103">
        <v>659.21180998497243</v>
      </c>
      <c r="G74" s="103">
        <v>0</v>
      </c>
      <c r="H74" s="512">
        <v>0</v>
      </c>
      <c r="I74" s="76">
        <v>720.39861651901072</v>
      </c>
      <c r="J74" s="103">
        <v>0</v>
      </c>
      <c r="K74" s="512">
        <v>0</v>
      </c>
      <c r="L74" s="76">
        <v>196.47234995973014</v>
      </c>
      <c r="M74" s="103">
        <v>0</v>
      </c>
      <c r="N74" s="512">
        <v>0</v>
      </c>
      <c r="O74" s="76">
        <v>4911.8087489932541</v>
      </c>
      <c r="P74" s="103">
        <v>0</v>
      </c>
      <c r="Q74" s="512">
        <v>0</v>
      </c>
      <c r="R74" s="76">
        <v>1964.7234995973015</v>
      </c>
      <c r="S74" s="103">
        <v>0</v>
      </c>
      <c r="T74" s="115">
        <v>0</v>
      </c>
      <c r="U74" s="76">
        <v>0</v>
      </c>
      <c r="V74" s="76">
        <v>0</v>
      </c>
      <c r="W74" s="77">
        <v>0</v>
      </c>
      <c r="X74" s="115">
        <v>0</v>
      </c>
      <c r="Y74" s="103">
        <v>0</v>
      </c>
      <c r="Z74" s="115">
        <v>0</v>
      </c>
      <c r="AA74" s="76"/>
      <c r="AB74" s="115">
        <v>0</v>
      </c>
      <c r="AC74" s="115">
        <v>0</v>
      </c>
      <c r="AD74" s="76">
        <v>0</v>
      </c>
      <c r="AE74" s="115">
        <v>0</v>
      </c>
      <c r="AF74" s="119">
        <v>0</v>
      </c>
    </row>
    <row r="75" spans="1:32" ht="16.350000000000001" customHeight="1" x14ac:dyDescent="0.2">
      <c r="A75" s="74">
        <v>69</v>
      </c>
      <c r="B75" s="75" t="s">
        <v>93</v>
      </c>
      <c r="C75" s="476">
        <v>0</v>
      </c>
      <c r="D75" s="76">
        <v>8770.8385977037178</v>
      </c>
      <c r="E75" s="103">
        <v>0</v>
      </c>
      <c r="F75" s="103">
        <v>659.21180998497243</v>
      </c>
      <c r="G75" s="103">
        <v>0</v>
      </c>
      <c r="H75" s="512">
        <v>0</v>
      </c>
      <c r="I75" s="76">
        <v>718.29200349830955</v>
      </c>
      <c r="J75" s="103">
        <v>0</v>
      </c>
      <c r="K75" s="512">
        <v>0</v>
      </c>
      <c r="L75" s="76">
        <v>195.89781913590261</v>
      </c>
      <c r="M75" s="103">
        <v>0</v>
      </c>
      <c r="N75" s="512">
        <v>0</v>
      </c>
      <c r="O75" s="76">
        <v>4897.4454783975652</v>
      </c>
      <c r="P75" s="103">
        <v>0</v>
      </c>
      <c r="Q75" s="512">
        <v>0</v>
      </c>
      <c r="R75" s="76">
        <v>1958.9781913590259</v>
      </c>
      <c r="S75" s="103">
        <v>0</v>
      </c>
      <c r="T75" s="115">
        <v>0</v>
      </c>
      <c r="U75" s="76">
        <v>0</v>
      </c>
      <c r="V75" s="76">
        <v>0</v>
      </c>
      <c r="W75" s="77">
        <v>0</v>
      </c>
      <c r="X75" s="115">
        <v>0</v>
      </c>
      <c r="Y75" s="103">
        <v>0</v>
      </c>
      <c r="Z75" s="115">
        <v>0</v>
      </c>
      <c r="AA75" s="76"/>
      <c r="AB75" s="115">
        <v>0</v>
      </c>
      <c r="AC75" s="115">
        <v>0</v>
      </c>
      <c r="AD75" s="76">
        <v>0</v>
      </c>
      <c r="AE75" s="115">
        <v>0</v>
      </c>
      <c r="AF75" s="119">
        <v>0</v>
      </c>
    </row>
    <row r="76" spans="1:32" s="223" customFormat="1" ht="16.350000000000001" customHeight="1" thickBot="1" x14ac:dyDescent="0.25">
      <c r="A76" s="1540" t="s">
        <v>613</v>
      </c>
      <c r="B76" s="1541"/>
      <c r="C76" s="514">
        <v>119</v>
      </c>
      <c r="D76" s="455"/>
      <c r="E76" s="506">
        <v>986394.00175748859</v>
      </c>
      <c r="F76" s="506">
        <v>659.21180998497243</v>
      </c>
      <c r="G76" s="506">
        <v>78446.205388211732</v>
      </c>
      <c r="H76" s="514">
        <v>57</v>
      </c>
      <c r="I76" s="455"/>
      <c r="J76" s="506">
        <v>31593.335004686385</v>
      </c>
      <c r="K76" s="514">
        <v>0</v>
      </c>
      <c r="L76" s="455"/>
      <c r="M76" s="506">
        <v>0</v>
      </c>
      <c r="N76" s="514">
        <v>27</v>
      </c>
      <c r="O76" s="455"/>
      <c r="P76" s="506">
        <v>101982.3012481574</v>
      </c>
      <c r="Q76" s="514">
        <v>0</v>
      </c>
      <c r="R76" s="455"/>
      <c r="S76" s="506">
        <v>0</v>
      </c>
      <c r="T76" s="515">
        <v>1198416</v>
      </c>
      <c r="U76" s="455">
        <v>-6338</v>
      </c>
      <c r="V76" s="455">
        <v>-3946</v>
      </c>
      <c r="W76" s="516">
        <v>-10284</v>
      </c>
      <c r="X76" s="515">
        <v>1188132</v>
      </c>
      <c r="Y76" s="506">
        <v>-2971</v>
      </c>
      <c r="Z76" s="515">
        <v>1185161</v>
      </c>
      <c r="AA76" s="506">
        <v>4154</v>
      </c>
      <c r="AB76" s="515">
        <v>1185161</v>
      </c>
      <c r="AC76" s="455">
        <v>795249</v>
      </c>
      <c r="AD76" s="455">
        <v>389912</v>
      </c>
      <c r="AE76" s="515">
        <v>97479</v>
      </c>
      <c r="AF76" s="452">
        <v>1185161</v>
      </c>
    </row>
    <row r="77" spans="1:32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02"/>
      <c r="G77" s="502"/>
      <c r="H77" s="522"/>
      <c r="I77" s="502"/>
      <c r="J77" s="502"/>
      <c r="K77" s="522"/>
      <c r="L77" s="502"/>
      <c r="M77" s="502"/>
      <c r="N77" s="522"/>
      <c r="O77" s="502"/>
      <c r="P77" s="502"/>
      <c r="Q77" s="52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</row>
    <row r="78" spans="1:32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6"/>
      <c r="G78" s="336"/>
      <c r="H78" s="338"/>
      <c r="I78" s="336"/>
      <c r="J78" s="336"/>
      <c r="K78" s="338"/>
      <c r="L78" s="336"/>
      <c r="M78" s="336"/>
      <c r="N78" s="338"/>
      <c r="O78" s="336"/>
      <c r="P78" s="336"/>
      <c r="Q78" s="338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119">
        <v>0</v>
      </c>
      <c r="AC78" s="341">
        <v>0</v>
      </c>
      <c r="AD78" s="336">
        <v>0</v>
      </c>
      <c r="AE78" s="119">
        <v>0</v>
      </c>
      <c r="AF78" s="119">
        <v>0</v>
      </c>
    </row>
    <row r="79" spans="1:32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6"/>
      <c r="G79" s="336"/>
      <c r="H79" s="338"/>
      <c r="I79" s="336"/>
      <c r="J79" s="336"/>
      <c r="K79" s="338"/>
      <c r="L79" s="336"/>
      <c r="M79" s="336"/>
      <c r="N79" s="338"/>
      <c r="O79" s="336"/>
      <c r="P79" s="336"/>
      <c r="Q79" s="338"/>
      <c r="R79" s="336"/>
      <c r="S79" s="336"/>
      <c r="T79" s="336"/>
      <c r="U79" s="336"/>
      <c r="V79" s="336"/>
      <c r="W79" s="336"/>
      <c r="X79" s="336"/>
      <c r="Y79" s="336"/>
      <c r="Z79" s="336"/>
      <c r="AA79" s="336"/>
      <c r="AB79" s="340"/>
      <c r="AC79" s="341"/>
      <c r="AD79" s="336"/>
      <c r="AE79" s="340"/>
      <c r="AF79" s="119">
        <v>0</v>
      </c>
    </row>
    <row r="80" spans="1:32" ht="16.350000000000001" customHeight="1" x14ac:dyDescent="0.2">
      <c r="A80" s="1555" t="s">
        <v>697</v>
      </c>
      <c r="B80" s="1556"/>
      <c r="C80" s="338"/>
      <c r="D80" s="336"/>
      <c r="E80" s="336"/>
      <c r="F80" s="336"/>
      <c r="G80" s="336"/>
      <c r="H80" s="338"/>
      <c r="I80" s="336"/>
      <c r="J80" s="336"/>
      <c r="K80" s="338"/>
      <c r="L80" s="336"/>
      <c r="M80" s="336"/>
      <c r="N80" s="338"/>
      <c r="O80" s="336"/>
      <c r="P80" s="336"/>
      <c r="Q80" s="338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40"/>
      <c r="AC80" s="341"/>
      <c r="AD80" s="336"/>
      <c r="AE80" s="340"/>
      <c r="AF80" s="119">
        <v>0</v>
      </c>
    </row>
    <row r="81" spans="1:32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6"/>
      <c r="G81" s="336"/>
      <c r="H81" s="338"/>
      <c r="I81" s="336"/>
      <c r="J81" s="336"/>
      <c r="K81" s="338"/>
      <c r="L81" s="336"/>
      <c r="M81" s="336"/>
      <c r="N81" s="338"/>
      <c r="O81" s="336"/>
      <c r="P81" s="336"/>
      <c r="Q81" s="338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40"/>
      <c r="AC81" s="341"/>
      <c r="AD81" s="336"/>
      <c r="AE81" s="340"/>
      <c r="AF81" s="119">
        <v>0</v>
      </c>
    </row>
    <row r="82" spans="1:32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7"/>
      <c r="G82" s="337"/>
      <c r="H82" s="339"/>
      <c r="I82" s="337"/>
      <c r="J82" s="337"/>
      <c r="K82" s="339"/>
      <c r="L82" s="337"/>
      <c r="M82" s="337"/>
      <c r="N82" s="339"/>
      <c r="O82" s="337"/>
      <c r="P82" s="337"/>
      <c r="Q82" s="339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117">
        <v>1829</v>
      </c>
      <c r="AC82" s="73">
        <v>1219</v>
      </c>
      <c r="AD82" s="337">
        <v>610</v>
      </c>
      <c r="AE82" s="117">
        <v>153</v>
      </c>
      <c r="AF82" s="117">
        <v>1829</v>
      </c>
    </row>
    <row r="83" spans="1:32" s="223" customFormat="1" ht="16.350000000000001" customHeight="1" thickBot="1" x14ac:dyDescent="0.25">
      <c r="A83" s="1540" t="s">
        <v>614</v>
      </c>
      <c r="B83" s="1557"/>
      <c r="C83" s="451">
        <v>119</v>
      </c>
      <c r="D83" s="450"/>
      <c r="E83" s="478">
        <v>986394.00175748859</v>
      </c>
      <c r="F83" s="478"/>
      <c r="G83" s="478">
        <v>78446.205388211732</v>
      </c>
      <c r="H83" s="451">
        <v>57</v>
      </c>
      <c r="I83" s="450"/>
      <c r="J83" s="478">
        <v>31593.335004686385</v>
      </c>
      <c r="K83" s="451">
        <v>0</v>
      </c>
      <c r="L83" s="450"/>
      <c r="M83" s="478">
        <v>0</v>
      </c>
      <c r="N83" s="451">
        <v>27</v>
      </c>
      <c r="O83" s="450"/>
      <c r="P83" s="478">
        <v>101982.3012481574</v>
      </c>
      <c r="Q83" s="451">
        <v>0</v>
      </c>
      <c r="R83" s="450"/>
      <c r="S83" s="478">
        <v>0</v>
      </c>
      <c r="T83" s="450">
        <v>1198416</v>
      </c>
      <c r="U83" s="450">
        <v>-6338</v>
      </c>
      <c r="V83" s="450">
        <v>-3946</v>
      </c>
      <c r="W83" s="450">
        <v>-10284</v>
      </c>
      <c r="X83" s="450">
        <v>1188132</v>
      </c>
      <c r="Y83" s="450">
        <v>-2971</v>
      </c>
      <c r="Z83" s="450">
        <v>1185161</v>
      </c>
      <c r="AA83" s="478">
        <v>4154</v>
      </c>
      <c r="AB83" s="452">
        <v>1186990</v>
      </c>
      <c r="AC83" s="450">
        <v>796468</v>
      </c>
      <c r="AD83" s="450">
        <v>390522</v>
      </c>
      <c r="AE83" s="452">
        <v>97632</v>
      </c>
      <c r="AF83" s="452">
        <v>1186990</v>
      </c>
    </row>
    <row r="84" spans="1:32" ht="8.4499999999999993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AA84" s="216"/>
      <c r="AB84" s="216"/>
      <c r="AC84" s="216"/>
      <c r="AD84" s="216"/>
      <c r="AE84" s="216"/>
      <c r="AF84" s="216"/>
    </row>
  </sheetData>
  <mergeCells count="30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3:B83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3" manualBreakCount="3">
    <brk id="10" max="1048575" man="1"/>
    <brk id="20" max="1048575" man="1"/>
    <brk id="27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view="pageBreakPreview" zoomScale="80" zoomScaleNormal="85" zoomScaleSheetLayoutView="80" zoomScalePageLayoutView="85" workbookViewId="0">
      <pane xSplit="2" ySplit="2" topLeftCell="C3" activePane="bottomRight" state="frozen"/>
      <selection activeCell="D4" sqref="D4"/>
      <selection pane="topRight" activeCell="D4" sqref="D4"/>
      <selection pane="bottomLeft" activeCell="D4" sqref="D4"/>
      <selection pane="bottomRight" activeCell="C5" sqref="C5"/>
    </sheetView>
  </sheetViews>
  <sheetFormatPr defaultColWidth="9.140625" defaultRowHeight="14.25" x14ac:dyDescent="0.2"/>
  <cols>
    <col min="1" max="1" width="3.42578125" style="545" customWidth="1"/>
    <col min="2" max="2" width="18.85546875" style="1098" customWidth="1"/>
    <col min="3" max="4" width="18.28515625" style="1098" customWidth="1"/>
    <col min="5" max="6" width="16.28515625" style="1098" customWidth="1"/>
    <col min="7" max="7" width="30.28515625" style="1218" customWidth="1"/>
    <col min="8" max="16384" width="9.140625" style="1203"/>
  </cols>
  <sheetData>
    <row r="1" spans="1:7" ht="119.45" customHeight="1" x14ac:dyDescent="0.2">
      <c r="A1" s="1421" t="s">
        <v>98</v>
      </c>
      <c r="B1" s="1422"/>
      <c r="C1" s="1201" t="s">
        <v>1095</v>
      </c>
      <c r="D1" s="1201" t="s">
        <v>1098</v>
      </c>
      <c r="E1" s="1201" t="s">
        <v>158</v>
      </c>
      <c r="F1" s="1202" t="s">
        <v>1093</v>
      </c>
      <c r="G1" s="1201" t="s">
        <v>1094</v>
      </c>
    </row>
    <row r="2" spans="1:7" ht="13.35" customHeight="1" x14ac:dyDescent="0.2">
      <c r="A2" s="1204"/>
      <c r="B2" s="1204"/>
      <c r="C2" s="1205">
        <v>1</v>
      </c>
      <c r="D2" s="1205">
        <f>C2+1</f>
        <v>2</v>
      </c>
      <c r="E2" s="1205">
        <f>D2+1</f>
        <v>3</v>
      </c>
      <c r="F2" s="1205">
        <f t="shared" ref="F2:G2" si="0">E2+1</f>
        <v>4</v>
      </c>
      <c r="G2" s="1205">
        <f t="shared" si="0"/>
        <v>5</v>
      </c>
    </row>
    <row r="3" spans="1:7" ht="31.35" customHeight="1" x14ac:dyDescent="0.2">
      <c r="A3" s="1206">
        <v>17</v>
      </c>
      <c r="B3" s="1207" t="s">
        <v>23</v>
      </c>
      <c r="C3" s="1208">
        <f>'[1]2_State Distrib and Adjs'!AH21</f>
        <v>168722747</v>
      </c>
      <c r="D3" s="1208">
        <f>'2_State Distrib and Adjs'!AN23</f>
        <v>161554678</v>
      </c>
      <c r="E3" s="1208">
        <f t="shared" ref="E3:E5" si="1">D3-C3</f>
        <v>-7168069</v>
      </c>
      <c r="F3" s="1209">
        <f>E3*0.5</f>
        <v>-3584034.5</v>
      </c>
      <c r="G3" s="1210" t="s">
        <v>1096</v>
      </c>
    </row>
    <row r="4" spans="1:7" ht="31.35" customHeight="1" x14ac:dyDescent="0.2">
      <c r="A4" s="1206">
        <v>32</v>
      </c>
      <c r="B4" s="1207" t="s">
        <v>38</v>
      </c>
      <c r="C4" s="1208">
        <f>'[1]2_State Distrib and Adjs'!AH36</f>
        <v>161228399.5</v>
      </c>
      <c r="D4" s="1208">
        <f>'2_State Distrib and Adjs'!AN38</f>
        <v>156808359</v>
      </c>
      <c r="E4" s="1208">
        <f t="shared" si="1"/>
        <v>-4420040.5</v>
      </c>
      <c r="F4" s="1209">
        <f>E4*1</f>
        <v>-4420040.5</v>
      </c>
      <c r="G4" s="1210" t="s">
        <v>1097</v>
      </c>
    </row>
    <row r="5" spans="1:7" ht="31.35" customHeight="1" x14ac:dyDescent="0.2">
      <c r="A5" s="1206">
        <v>53</v>
      </c>
      <c r="B5" s="1207" t="s">
        <v>58</v>
      </c>
      <c r="C5" s="1208">
        <f>'[1]2_State Distrib and Adjs'!AH57</f>
        <v>111006336</v>
      </c>
      <c r="D5" s="1208">
        <f>'2_State Distrib and Adjs'!AN59</f>
        <v>109935058</v>
      </c>
      <c r="E5" s="1208">
        <f t="shared" si="1"/>
        <v>-1071278</v>
      </c>
      <c r="F5" s="1209">
        <f>E5*0.5</f>
        <v>-535639</v>
      </c>
      <c r="G5" s="1210" t="s">
        <v>1096</v>
      </c>
    </row>
    <row r="6" spans="1:7" ht="20.100000000000001" customHeight="1" x14ac:dyDescent="0.2">
      <c r="A6" s="1211"/>
      <c r="B6" s="1212" t="s">
        <v>6</v>
      </c>
      <c r="C6" s="1213">
        <f>SUM(C3:C5)</f>
        <v>440957482.5</v>
      </c>
      <c r="D6" s="1213">
        <f>SUM(D3:D5)</f>
        <v>428298095</v>
      </c>
      <c r="E6" s="1213">
        <f>SUM(E3:E5)</f>
        <v>-12659387.5</v>
      </c>
      <c r="F6" s="1214">
        <f>SUM(F3:F5)</f>
        <v>-8539714</v>
      </c>
      <c r="G6" s="1215"/>
    </row>
    <row r="7" spans="1:7" ht="17.45" customHeight="1" x14ac:dyDescent="0.2">
      <c r="A7" s="1216"/>
      <c r="B7" s="1217"/>
    </row>
    <row r="8" spans="1:7" ht="17.45" customHeight="1" x14ac:dyDescent="0.2">
      <c r="A8" s="1216"/>
      <c r="B8" s="1219"/>
    </row>
    <row r="9" spans="1:7" ht="17.45" customHeight="1" x14ac:dyDescent="0.2">
      <c r="A9" s="1216"/>
      <c r="B9" s="1219"/>
    </row>
    <row r="12" spans="1:7" x14ac:dyDescent="0.2">
      <c r="A12" s="1206">
        <v>17</v>
      </c>
      <c r="B12" s="1207" t="s">
        <v>23</v>
      </c>
      <c r="C12" s="1208">
        <v>168722747</v>
      </c>
      <c r="D12" s="1208">
        <v>163078121</v>
      </c>
    </row>
    <row r="13" spans="1:7" x14ac:dyDescent="0.2">
      <c r="A13" s="1206">
        <v>32</v>
      </c>
      <c r="B13" s="1207" t="s">
        <v>38</v>
      </c>
      <c r="C13" s="1208">
        <v>161228399.5</v>
      </c>
      <c r="D13" s="1208">
        <v>157000674</v>
      </c>
    </row>
    <row r="14" spans="1:7" x14ac:dyDescent="0.2">
      <c r="A14" s="1206">
        <v>53</v>
      </c>
      <c r="B14" s="1207" t="s">
        <v>58</v>
      </c>
      <c r="C14" s="1208">
        <v>111006336</v>
      </c>
      <c r="D14" s="1208">
        <v>110305172</v>
      </c>
    </row>
  </sheetData>
  <sheetProtection formatCells="0" formatColumns="0" formatRows="0" sort="0"/>
  <mergeCells count="1">
    <mergeCell ref="A1:B1"/>
  </mergeCells>
  <printOptions horizontalCentered="1"/>
  <pageMargins left="0.25" right="0.25" top="0.95" bottom="0.75" header="0.4" footer="0.4"/>
  <pageSetup scale="80" firstPageNumber="18" fitToWidth="14" orientation="portrait" r:id="rId1"/>
  <headerFooter alignWithMargins="0">
    <oddHeader>&amp;L&amp;"Arial,Bold"&amp;16Comparison of FY2016-17 MFP Budget Letter and
Proposed FY2017-18 MFP Budget Letter to Legislature</oddHeader>
    <oddFooter>&amp;R&amp;12&amp;P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4"/>
  <sheetViews>
    <sheetView view="pageBreakPreview" zoomScale="80" zoomScaleNormal="85" zoomScaleSheetLayoutView="80" zoomScalePageLayoutView="85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12.42578125" defaultRowHeight="12.75" x14ac:dyDescent="0.2"/>
  <cols>
    <col min="1" max="1" width="3.85546875" style="132" customWidth="1"/>
    <col min="2" max="2" width="27" style="132" customWidth="1"/>
    <col min="3" max="3" width="11.28515625" style="220" customWidth="1"/>
    <col min="4" max="4" width="12" style="220" customWidth="1"/>
    <col min="5" max="5" width="11.7109375" style="220" bestFit="1" customWidth="1"/>
    <col min="6" max="6" width="12.85546875" style="220" bestFit="1" customWidth="1"/>
    <col min="7" max="7" width="13.42578125" style="242" customWidth="1"/>
    <col min="8" max="9" width="11.42578125" style="242" customWidth="1"/>
    <col min="10" max="10" width="11.28515625" style="220" customWidth="1"/>
    <col min="11" max="11" width="12.7109375" style="243" customWidth="1"/>
    <col min="12" max="12" width="15.7109375" style="1" customWidth="1"/>
    <col min="13" max="14" width="12.7109375" style="220" customWidth="1"/>
    <col min="15" max="16" width="15.7109375" style="220" customWidth="1"/>
    <col min="17" max="17" width="12.42578125" style="220" customWidth="1"/>
    <col min="18" max="18" width="12.140625" style="220" customWidth="1"/>
    <col min="19" max="19" width="15.7109375" style="220" customWidth="1"/>
    <col min="20" max="16384" width="12.42578125" style="132"/>
  </cols>
  <sheetData>
    <row r="1" spans="1:19" s="236" customFormat="1" ht="45.6" customHeight="1" x14ac:dyDescent="0.2">
      <c r="A1" s="1546" t="s">
        <v>845</v>
      </c>
      <c r="B1" s="1547"/>
      <c r="C1" s="1580" t="s">
        <v>1962</v>
      </c>
      <c r="D1" s="1580"/>
      <c r="E1" s="1580"/>
      <c r="F1" s="1580"/>
      <c r="G1" s="1580"/>
      <c r="H1" s="1580"/>
      <c r="I1" s="1580"/>
      <c r="J1" s="1580"/>
      <c r="K1" s="1580"/>
      <c r="L1" s="1583" t="s">
        <v>417</v>
      </c>
      <c r="M1" s="1583"/>
      <c r="N1" s="1583"/>
      <c r="O1" s="1583"/>
      <c r="P1" s="1583"/>
      <c r="Q1" s="1583"/>
      <c r="R1" s="1583"/>
      <c r="S1" s="1583"/>
    </row>
    <row r="2" spans="1:19" ht="115.35" customHeight="1" x14ac:dyDescent="0.2">
      <c r="A2" s="1548"/>
      <c r="B2" s="1549"/>
      <c r="C2" s="1575" t="s">
        <v>2012</v>
      </c>
      <c r="D2" s="1575" t="s">
        <v>728</v>
      </c>
      <c r="E2" s="237" t="s">
        <v>904</v>
      </c>
      <c r="F2" s="237" t="s">
        <v>903</v>
      </c>
      <c r="G2" s="1575" t="s">
        <v>902</v>
      </c>
      <c r="H2" s="1575" t="s">
        <v>306</v>
      </c>
      <c r="I2" s="1575" t="s">
        <v>307</v>
      </c>
      <c r="J2" s="1575" t="s">
        <v>560</v>
      </c>
      <c r="K2" s="1575" t="s">
        <v>901</v>
      </c>
      <c r="L2" s="1582" t="s">
        <v>654</v>
      </c>
      <c r="M2" s="1582" t="s">
        <v>982</v>
      </c>
      <c r="N2" s="1582" t="s">
        <v>983</v>
      </c>
      <c r="O2" s="1582" t="s">
        <v>418</v>
      </c>
      <c r="P2" s="1582" t="s">
        <v>905</v>
      </c>
      <c r="Q2" s="1582" t="s">
        <v>373</v>
      </c>
      <c r="R2" s="1582" t="s">
        <v>307</v>
      </c>
      <c r="S2" s="1582" t="s">
        <v>419</v>
      </c>
    </row>
    <row r="3" spans="1:19" ht="13.35" customHeight="1" x14ac:dyDescent="0.2">
      <c r="A3" s="1550"/>
      <c r="B3" s="1551"/>
      <c r="C3" s="1575"/>
      <c r="D3" s="1575"/>
      <c r="E3" s="238">
        <v>0.31638418079096048</v>
      </c>
      <c r="F3" s="239">
        <v>1470.3473918621949</v>
      </c>
      <c r="G3" s="1575"/>
      <c r="H3" s="1575"/>
      <c r="I3" s="1575"/>
      <c r="J3" s="1575"/>
      <c r="K3" s="1575"/>
      <c r="L3" s="1582"/>
      <c r="M3" s="1582"/>
      <c r="N3" s="1582"/>
      <c r="O3" s="1582"/>
      <c r="P3" s="1582"/>
      <c r="Q3" s="1582"/>
      <c r="R3" s="1582"/>
      <c r="S3" s="1582"/>
    </row>
    <row r="4" spans="1:19" s="240" customFormat="1" ht="14.25" customHeight="1" x14ac:dyDescent="0.2">
      <c r="A4" s="40"/>
      <c r="B4" s="41"/>
      <c r="C4" s="42">
        <v>1</v>
      </c>
      <c r="D4" s="42">
        <v>2</v>
      </c>
      <c r="E4" s="42">
        <v>3</v>
      </c>
      <c r="F4" s="42">
        <v>4</v>
      </c>
      <c r="G4" s="42">
        <v>5</v>
      </c>
      <c r="H4" s="42">
        <v>6</v>
      </c>
      <c r="I4" s="42">
        <v>7</v>
      </c>
      <c r="J4" s="42">
        <v>8</v>
      </c>
      <c r="K4" s="42">
        <v>9</v>
      </c>
      <c r="L4" s="42">
        <v>10</v>
      </c>
      <c r="M4" s="42">
        <v>11</v>
      </c>
      <c r="N4" s="42">
        <v>12</v>
      </c>
      <c r="O4" s="42">
        <v>13</v>
      </c>
      <c r="P4" s="42">
        <v>14</v>
      </c>
      <c r="Q4" s="42">
        <v>15</v>
      </c>
      <c r="R4" s="42">
        <v>16</v>
      </c>
      <c r="S4" s="42">
        <v>17</v>
      </c>
    </row>
    <row r="5" spans="1:19" s="240" customFormat="1" ht="14.25" hidden="1" customHeight="1" x14ac:dyDescent="0.2">
      <c r="A5" s="43"/>
      <c r="B5" s="44"/>
      <c r="C5" s="326" t="s">
        <v>1577</v>
      </c>
      <c r="D5" s="326" t="s">
        <v>624</v>
      </c>
      <c r="E5" s="326" t="s">
        <v>1578</v>
      </c>
      <c r="F5" s="326" t="s">
        <v>1579</v>
      </c>
      <c r="G5" s="326" t="s">
        <v>1580</v>
      </c>
      <c r="H5" s="326" t="s">
        <v>1581</v>
      </c>
      <c r="I5" s="326" t="s">
        <v>1582</v>
      </c>
      <c r="J5" s="326" t="s">
        <v>1583</v>
      </c>
      <c r="K5" s="326" t="s">
        <v>1584</v>
      </c>
      <c r="L5" s="326" t="s">
        <v>1585</v>
      </c>
      <c r="M5" s="326" t="s">
        <v>262</v>
      </c>
      <c r="N5" s="326" t="s">
        <v>1586</v>
      </c>
      <c r="O5" s="326" t="s">
        <v>1587</v>
      </c>
      <c r="P5" s="326" t="s">
        <v>1306</v>
      </c>
      <c r="Q5" s="326" t="s">
        <v>1588</v>
      </c>
      <c r="R5" s="326" t="s">
        <v>1589</v>
      </c>
      <c r="S5" s="326" t="s">
        <v>1590</v>
      </c>
    </row>
    <row r="6" spans="1:19" s="241" customFormat="1" ht="38.25" hidden="1" x14ac:dyDescent="0.2">
      <c r="A6" s="43"/>
      <c r="B6" s="44"/>
      <c r="C6" s="326" t="s">
        <v>1591</v>
      </c>
      <c r="D6" s="326" t="s">
        <v>1156</v>
      </c>
      <c r="E6" s="326" t="s">
        <v>1157</v>
      </c>
      <c r="F6" s="326" t="s">
        <v>1157</v>
      </c>
      <c r="G6" s="1269" t="s">
        <v>1559</v>
      </c>
      <c r="H6" s="326" t="s">
        <v>1502</v>
      </c>
      <c r="I6" s="326" t="s">
        <v>1157</v>
      </c>
      <c r="J6" s="326" t="s">
        <v>1157</v>
      </c>
      <c r="K6" s="1269" t="s">
        <v>1560</v>
      </c>
      <c r="L6" s="326" t="s">
        <v>1156</v>
      </c>
      <c r="M6" s="326" t="s">
        <v>1156</v>
      </c>
      <c r="N6" s="326" t="s">
        <v>1157</v>
      </c>
      <c r="O6" s="326" t="s">
        <v>1157</v>
      </c>
      <c r="P6" s="326" t="s">
        <v>1157</v>
      </c>
      <c r="Q6" s="326" t="s">
        <v>1502</v>
      </c>
      <c r="R6" s="326" t="s">
        <v>1157</v>
      </c>
      <c r="S6" s="326" t="s">
        <v>1157</v>
      </c>
    </row>
    <row r="7" spans="1:19" ht="16.350000000000001" customHeight="1" x14ac:dyDescent="0.2">
      <c r="A7" s="65">
        <v>1</v>
      </c>
      <c r="B7" s="52" t="s">
        <v>7</v>
      </c>
      <c r="C7" s="53">
        <v>1.076924</v>
      </c>
      <c r="D7" s="54">
        <v>5621.0177976686091</v>
      </c>
      <c r="E7" s="54">
        <v>7399.4189087954001</v>
      </c>
      <c r="F7" s="54">
        <v>8869.7663006575949</v>
      </c>
      <c r="G7" s="123">
        <v>9552</v>
      </c>
      <c r="H7" s="55">
        <v>6368</v>
      </c>
      <c r="I7" s="55">
        <v>3184</v>
      </c>
      <c r="J7" s="120">
        <v>796</v>
      </c>
      <c r="K7" s="123">
        <v>9552</v>
      </c>
      <c r="L7" s="56">
        <v>23361943</v>
      </c>
      <c r="M7" s="57">
        <v>9608</v>
      </c>
      <c r="N7" s="57">
        <v>9609.0769240000009</v>
      </c>
      <c r="O7" s="58">
        <v>2431.2369632144696</v>
      </c>
      <c r="P7" s="126">
        <v>2618</v>
      </c>
      <c r="Q7" s="58">
        <v>1744</v>
      </c>
      <c r="R7" s="58">
        <v>874</v>
      </c>
      <c r="S7" s="126">
        <v>219</v>
      </c>
    </row>
    <row r="8" spans="1:19" ht="16.350000000000001" customHeight="1" x14ac:dyDescent="0.2">
      <c r="A8" s="66">
        <v>2</v>
      </c>
      <c r="B8" s="59" t="s">
        <v>8</v>
      </c>
      <c r="C8" s="60">
        <v>0.92307700000000004</v>
      </c>
      <c r="D8" s="61">
        <v>7176.1306706114401</v>
      </c>
      <c r="E8" s="61">
        <v>9446.5448940817259</v>
      </c>
      <c r="F8" s="61">
        <v>10916.892285943921</v>
      </c>
      <c r="G8" s="121">
        <v>10077</v>
      </c>
      <c r="H8" s="61">
        <v>6719</v>
      </c>
      <c r="I8" s="61">
        <v>3358</v>
      </c>
      <c r="J8" s="121">
        <v>840</v>
      </c>
      <c r="K8" s="121">
        <v>10077</v>
      </c>
      <c r="L8" s="62">
        <v>11237139.939999999</v>
      </c>
      <c r="M8" s="63">
        <v>4056</v>
      </c>
      <c r="N8" s="63">
        <v>4056.9230769999999</v>
      </c>
      <c r="O8" s="64">
        <v>2769.8676377935176</v>
      </c>
      <c r="P8" s="127">
        <v>2557</v>
      </c>
      <c r="Q8" s="64">
        <v>1704</v>
      </c>
      <c r="R8" s="64">
        <v>853</v>
      </c>
      <c r="S8" s="127">
        <v>213</v>
      </c>
    </row>
    <row r="9" spans="1:19" ht="16.350000000000001" customHeight="1" x14ac:dyDescent="0.2">
      <c r="A9" s="66">
        <v>3</v>
      </c>
      <c r="B9" s="59" t="s">
        <v>9</v>
      </c>
      <c r="C9" s="60">
        <v>2.1703290000000002</v>
      </c>
      <c r="D9" s="61">
        <v>4427.2971307706457</v>
      </c>
      <c r="E9" s="61">
        <v>5828.0239066076856</v>
      </c>
      <c r="F9" s="61">
        <v>7298.3712984698805</v>
      </c>
      <c r="G9" s="121">
        <v>15840</v>
      </c>
      <c r="H9" s="61">
        <v>10560</v>
      </c>
      <c r="I9" s="61">
        <v>5280</v>
      </c>
      <c r="J9" s="121">
        <v>1320</v>
      </c>
      <c r="K9" s="121">
        <v>15840</v>
      </c>
      <c r="L9" s="62">
        <v>84489220</v>
      </c>
      <c r="M9" s="63">
        <v>21748</v>
      </c>
      <c r="N9" s="63">
        <v>21750.170329</v>
      </c>
      <c r="O9" s="64">
        <v>3884.5314184665758</v>
      </c>
      <c r="P9" s="127">
        <v>8431</v>
      </c>
      <c r="Q9" s="64">
        <v>5622</v>
      </c>
      <c r="R9" s="64">
        <v>2809</v>
      </c>
      <c r="S9" s="127">
        <v>702</v>
      </c>
    </row>
    <row r="10" spans="1:19" ht="16.350000000000001" customHeight="1" x14ac:dyDescent="0.2">
      <c r="A10" s="66">
        <v>4</v>
      </c>
      <c r="B10" s="59" t="s">
        <v>10</v>
      </c>
      <c r="C10" s="60">
        <v>0</v>
      </c>
      <c r="D10" s="61">
        <v>6689.6359050445108</v>
      </c>
      <c r="E10" s="61">
        <v>8806.1308806518136</v>
      </c>
      <c r="F10" s="61">
        <v>10276.478272514008</v>
      </c>
      <c r="G10" s="121">
        <v>0</v>
      </c>
      <c r="H10" s="61">
        <v>0</v>
      </c>
      <c r="I10" s="61">
        <v>0</v>
      </c>
      <c r="J10" s="121">
        <v>0</v>
      </c>
      <c r="K10" s="121">
        <v>0</v>
      </c>
      <c r="L10" s="62">
        <v>11367347.4</v>
      </c>
      <c r="M10" s="63">
        <v>3370</v>
      </c>
      <c r="N10" s="63">
        <v>3370</v>
      </c>
      <c r="O10" s="64">
        <v>3373.1001186943622</v>
      </c>
      <c r="P10" s="127">
        <v>0</v>
      </c>
      <c r="Q10" s="64">
        <v>0</v>
      </c>
      <c r="R10" s="64">
        <v>0</v>
      </c>
      <c r="S10" s="127">
        <v>0</v>
      </c>
    </row>
    <row r="11" spans="1:19" ht="16.350000000000001" customHeight="1" x14ac:dyDescent="0.2">
      <c r="A11" s="45">
        <v>5</v>
      </c>
      <c r="B11" s="46" t="s">
        <v>11</v>
      </c>
      <c r="C11" s="47">
        <v>2.7527469999999998</v>
      </c>
      <c r="D11" s="48">
        <v>6020.984050445104</v>
      </c>
      <c r="E11" s="48">
        <v>7925.9281568006172</v>
      </c>
      <c r="F11" s="48">
        <v>9396.2755486628121</v>
      </c>
      <c r="G11" s="122">
        <v>25866</v>
      </c>
      <c r="H11" s="48">
        <v>17245</v>
      </c>
      <c r="I11" s="48">
        <v>8621</v>
      </c>
      <c r="J11" s="122">
        <v>2155</v>
      </c>
      <c r="K11" s="122">
        <v>25866</v>
      </c>
      <c r="L11" s="49">
        <v>11331689</v>
      </c>
      <c r="M11" s="50">
        <v>5392</v>
      </c>
      <c r="N11" s="50">
        <v>5394.7527470000005</v>
      </c>
      <c r="O11" s="51">
        <v>2100.5020121267848</v>
      </c>
      <c r="P11" s="128">
        <v>5782</v>
      </c>
      <c r="Q11" s="51">
        <v>3856</v>
      </c>
      <c r="R11" s="51">
        <v>1926</v>
      </c>
      <c r="S11" s="128">
        <v>482</v>
      </c>
    </row>
    <row r="12" spans="1:19" ht="16.350000000000001" customHeight="1" x14ac:dyDescent="0.2">
      <c r="A12" s="65">
        <v>6</v>
      </c>
      <c r="B12" s="52" t="s">
        <v>12</v>
      </c>
      <c r="C12" s="53">
        <v>1</v>
      </c>
      <c r="D12" s="54">
        <v>5980.5633778691335</v>
      </c>
      <c r="E12" s="54">
        <v>7872.7190228446789</v>
      </c>
      <c r="F12" s="54">
        <v>9343.0664147068746</v>
      </c>
      <c r="G12" s="123">
        <v>9343</v>
      </c>
      <c r="H12" s="55">
        <v>6230</v>
      </c>
      <c r="I12" s="55">
        <v>3113</v>
      </c>
      <c r="J12" s="120">
        <v>778</v>
      </c>
      <c r="K12" s="123">
        <v>9343</v>
      </c>
      <c r="L12" s="56">
        <v>19343166.399999999</v>
      </c>
      <c r="M12" s="57">
        <v>5838</v>
      </c>
      <c r="N12" s="57">
        <v>5839</v>
      </c>
      <c r="O12" s="58">
        <v>3312.7532796711762</v>
      </c>
      <c r="P12" s="126">
        <v>3313</v>
      </c>
      <c r="Q12" s="58">
        <v>2208</v>
      </c>
      <c r="R12" s="58">
        <v>1105</v>
      </c>
      <c r="S12" s="126">
        <v>276</v>
      </c>
    </row>
    <row r="13" spans="1:19" ht="16.350000000000001" customHeight="1" x14ac:dyDescent="0.2">
      <c r="A13" s="66">
        <v>7</v>
      </c>
      <c r="B13" s="59" t="s">
        <v>13</v>
      </c>
      <c r="C13" s="60">
        <v>1.54945</v>
      </c>
      <c r="D13" s="61">
        <v>3570.425303454715</v>
      </c>
      <c r="E13" s="61">
        <v>4700.0513881635516</v>
      </c>
      <c r="F13" s="61">
        <v>6170.3987800257464</v>
      </c>
      <c r="G13" s="121">
        <v>9561</v>
      </c>
      <c r="H13" s="61">
        <v>6375</v>
      </c>
      <c r="I13" s="61">
        <v>3186</v>
      </c>
      <c r="J13" s="121">
        <v>797</v>
      </c>
      <c r="K13" s="121">
        <v>9561</v>
      </c>
      <c r="L13" s="62">
        <v>11498076.439999999</v>
      </c>
      <c r="M13" s="63">
        <v>2142</v>
      </c>
      <c r="N13" s="63">
        <v>2143.54945</v>
      </c>
      <c r="O13" s="64">
        <v>5364.0360104591937</v>
      </c>
      <c r="P13" s="127">
        <v>8311</v>
      </c>
      <c r="Q13" s="64">
        <v>5542</v>
      </c>
      <c r="R13" s="64">
        <v>2769</v>
      </c>
      <c r="S13" s="127">
        <v>692</v>
      </c>
    </row>
    <row r="14" spans="1:19" ht="16.350000000000001" customHeight="1" x14ac:dyDescent="0.2">
      <c r="A14" s="66">
        <v>8</v>
      </c>
      <c r="B14" s="59" t="s">
        <v>14</v>
      </c>
      <c r="C14" s="60">
        <v>2.7527469999999998</v>
      </c>
      <c r="D14" s="61">
        <v>5589.9281170483464</v>
      </c>
      <c r="E14" s="61">
        <v>7358.4929450410436</v>
      </c>
      <c r="F14" s="61">
        <v>8828.8403369032385</v>
      </c>
      <c r="G14" s="121">
        <v>24304</v>
      </c>
      <c r="H14" s="61">
        <v>16202</v>
      </c>
      <c r="I14" s="61">
        <v>8102</v>
      </c>
      <c r="J14" s="121">
        <v>2026</v>
      </c>
      <c r="K14" s="121">
        <v>24304</v>
      </c>
      <c r="L14" s="62">
        <v>74543960.640000001</v>
      </c>
      <c r="M14" s="63">
        <v>22008</v>
      </c>
      <c r="N14" s="63">
        <v>22010.752746999999</v>
      </c>
      <c r="O14" s="64">
        <v>3386.7065564197992</v>
      </c>
      <c r="P14" s="127">
        <v>9323</v>
      </c>
      <c r="Q14" s="64">
        <v>6216</v>
      </c>
      <c r="R14" s="64">
        <v>3107</v>
      </c>
      <c r="S14" s="127">
        <v>777</v>
      </c>
    </row>
    <row r="15" spans="1:19" ht="16.350000000000001" customHeight="1" x14ac:dyDescent="0.2">
      <c r="A15" s="66">
        <v>9</v>
      </c>
      <c r="B15" s="59" t="s">
        <v>15</v>
      </c>
      <c r="C15" s="60">
        <v>26.824176000000001</v>
      </c>
      <c r="D15" s="61">
        <v>5437.4809154558461</v>
      </c>
      <c r="E15" s="61">
        <v>7157.8138604588257</v>
      </c>
      <c r="F15" s="61">
        <v>8628.1612523210206</v>
      </c>
      <c r="G15" s="121">
        <v>231443</v>
      </c>
      <c r="H15" s="61">
        <v>154296</v>
      </c>
      <c r="I15" s="61">
        <v>77147</v>
      </c>
      <c r="J15" s="121">
        <v>19287</v>
      </c>
      <c r="K15" s="121">
        <v>231443</v>
      </c>
      <c r="L15" s="62">
        <v>139812450.12</v>
      </c>
      <c r="M15" s="63">
        <v>39849</v>
      </c>
      <c r="N15" s="63">
        <v>39875.824176000002</v>
      </c>
      <c r="O15" s="64">
        <v>3506.1958720378925</v>
      </c>
      <c r="P15" s="127">
        <v>94051</v>
      </c>
      <c r="Q15" s="64">
        <v>62702</v>
      </c>
      <c r="R15" s="64">
        <v>31349</v>
      </c>
      <c r="S15" s="127">
        <v>7837</v>
      </c>
    </row>
    <row r="16" spans="1:19" ht="16.350000000000001" customHeight="1" x14ac:dyDescent="0.2">
      <c r="A16" s="45">
        <v>10</v>
      </c>
      <c r="B16" s="46" t="s">
        <v>16</v>
      </c>
      <c r="C16" s="47">
        <v>11.307694</v>
      </c>
      <c r="D16" s="48">
        <v>4512.3937530295689</v>
      </c>
      <c r="E16" s="48">
        <v>5940.0437539880768</v>
      </c>
      <c r="F16" s="48">
        <v>7410.3911458502716</v>
      </c>
      <c r="G16" s="122">
        <v>83794</v>
      </c>
      <c r="H16" s="48">
        <v>55864</v>
      </c>
      <c r="I16" s="48">
        <v>27930</v>
      </c>
      <c r="J16" s="122">
        <v>6983</v>
      </c>
      <c r="K16" s="122">
        <v>83794</v>
      </c>
      <c r="L16" s="49">
        <v>139565375.62</v>
      </c>
      <c r="M16" s="50">
        <v>33008</v>
      </c>
      <c r="N16" s="50">
        <v>33019.307694000003</v>
      </c>
      <c r="O16" s="51">
        <v>4226.7807948426698</v>
      </c>
      <c r="P16" s="128">
        <v>47795</v>
      </c>
      <c r="Q16" s="51">
        <v>31864</v>
      </c>
      <c r="R16" s="51">
        <v>15931</v>
      </c>
      <c r="S16" s="128">
        <v>3983</v>
      </c>
    </row>
    <row r="17" spans="1:19" ht="16.350000000000001" customHeight="1" x14ac:dyDescent="0.2">
      <c r="A17" s="65">
        <v>11</v>
      </c>
      <c r="B17" s="52" t="s">
        <v>17</v>
      </c>
      <c r="C17" s="53">
        <v>0</v>
      </c>
      <c r="D17" s="54">
        <v>7787.157124681934</v>
      </c>
      <c r="E17" s="54">
        <v>10250.890452264919</v>
      </c>
      <c r="F17" s="54">
        <v>11721.237844127114</v>
      </c>
      <c r="G17" s="123">
        <v>0</v>
      </c>
      <c r="H17" s="55">
        <v>0</v>
      </c>
      <c r="I17" s="55">
        <v>0</v>
      </c>
      <c r="J17" s="120">
        <v>0</v>
      </c>
      <c r="K17" s="123">
        <v>0</v>
      </c>
      <c r="L17" s="56">
        <v>5328862.8</v>
      </c>
      <c r="M17" s="57">
        <v>1572</v>
      </c>
      <c r="N17" s="57">
        <v>1572</v>
      </c>
      <c r="O17" s="58">
        <v>3389.8618320610685</v>
      </c>
      <c r="P17" s="126">
        <v>0</v>
      </c>
      <c r="Q17" s="58">
        <v>0</v>
      </c>
      <c r="R17" s="58">
        <v>0</v>
      </c>
      <c r="S17" s="126">
        <v>0</v>
      </c>
    </row>
    <row r="18" spans="1:19" ht="16.350000000000001" customHeight="1" x14ac:dyDescent="0.2">
      <c r="A18" s="66">
        <v>12</v>
      </c>
      <c r="B18" s="59" t="s">
        <v>18</v>
      </c>
      <c r="C18" s="60">
        <v>0</v>
      </c>
      <c r="D18" s="61">
        <v>3486.7082371054657</v>
      </c>
      <c r="E18" s="61">
        <v>4589.8475663591726</v>
      </c>
      <c r="F18" s="61">
        <v>6060.1949582213674</v>
      </c>
      <c r="G18" s="121">
        <v>0</v>
      </c>
      <c r="H18" s="61">
        <v>0</v>
      </c>
      <c r="I18" s="61">
        <v>0</v>
      </c>
      <c r="J18" s="121">
        <v>0</v>
      </c>
      <c r="K18" s="121">
        <v>0</v>
      </c>
      <c r="L18" s="62">
        <v>7603272.5</v>
      </c>
      <c r="M18" s="63">
        <v>1299</v>
      </c>
      <c r="N18" s="63">
        <v>1299</v>
      </c>
      <c r="O18" s="64">
        <v>5853.1735950731336</v>
      </c>
      <c r="P18" s="127">
        <v>0</v>
      </c>
      <c r="Q18" s="64">
        <v>0</v>
      </c>
      <c r="R18" s="64">
        <v>0</v>
      </c>
      <c r="S18" s="127">
        <v>0</v>
      </c>
    </row>
    <row r="19" spans="1:19" ht="16.350000000000001" customHeight="1" x14ac:dyDescent="0.2">
      <c r="A19" s="66">
        <v>13</v>
      </c>
      <c r="B19" s="59" t="s">
        <v>19</v>
      </c>
      <c r="C19" s="60">
        <v>0</v>
      </c>
      <c r="D19" s="61">
        <v>7363.0262008733625</v>
      </c>
      <c r="E19" s="61">
        <v>9692.5712135790582</v>
      </c>
      <c r="F19" s="61">
        <v>11162.918605441253</v>
      </c>
      <c r="G19" s="121">
        <v>0</v>
      </c>
      <c r="H19" s="61">
        <v>0</v>
      </c>
      <c r="I19" s="61">
        <v>0</v>
      </c>
      <c r="J19" s="121">
        <v>0</v>
      </c>
      <c r="K19" s="121">
        <v>0</v>
      </c>
      <c r="L19" s="62">
        <v>3803631</v>
      </c>
      <c r="M19" s="63">
        <v>1374</v>
      </c>
      <c r="N19" s="63">
        <v>1374</v>
      </c>
      <c r="O19" s="64">
        <v>2768.2903930131006</v>
      </c>
      <c r="P19" s="127">
        <v>0</v>
      </c>
      <c r="Q19" s="64">
        <v>0</v>
      </c>
      <c r="R19" s="64">
        <v>0</v>
      </c>
      <c r="S19" s="127">
        <v>0</v>
      </c>
    </row>
    <row r="20" spans="1:19" ht="16.350000000000001" customHeight="1" x14ac:dyDescent="0.2">
      <c r="A20" s="66">
        <v>14</v>
      </c>
      <c r="B20" s="59" t="s">
        <v>20</v>
      </c>
      <c r="C20" s="60">
        <v>0.66483499999999995</v>
      </c>
      <c r="D20" s="61">
        <v>6745.3807365439097</v>
      </c>
      <c r="E20" s="61">
        <v>8879.5124949984802</v>
      </c>
      <c r="F20" s="61">
        <v>10349.859886860675</v>
      </c>
      <c r="G20" s="121">
        <v>6881</v>
      </c>
      <c r="H20" s="61">
        <v>4588</v>
      </c>
      <c r="I20" s="61">
        <v>2293</v>
      </c>
      <c r="J20" s="121">
        <v>573</v>
      </c>
      <c r="K20" s="121">
        <v>6881</v>
      </c>
      <c r="L20" s="62">
        <v>6608105</v>
      </c>
      <c r="M20" s="63">
        <v>1765</v>
      </c>
      <c r="N20" s="63">
        <v>1765.664835</v>
      </c>
      <c r="O20" s="64">
        <v>3742.5591023904599</v>
      </c>
      <c r="P20" s="127">
        <v>2488</v>
      </c>
      <c r="Q20" s="64">
        <v>1658</v>
      </c>
      <c r="R20" s="64">
        <v>830</v>
      </c>
      <c r="S20" s="127">
        <v>208</v>
      </c>
    </row>
    <row r="21" spans="1:19" ht="16.350000000000001" customHeight="1" x14ac:dyDescent="0.2">
      <c r="A21" s="45">
        <v>15</v>
      </c>
      <c r="B21" s="46" t="s">
        <v>21</v>
      </c>
      <c r="C21" s="47">
        <v>1.087912</v>
      </c>
      <c r="D21" s="48">
        <v>6579.8830601092895</v>
      </c>
      <c r="E21" s="48">
        <v>8661.6539717822852</v>
      </c>
      <c r="F21" s="48">
        <v>10132.00136364448</v>
      </c>
      <c r="G21" s="122">
        <v>11023</v>
      </c>
      <c r="H21" s="48">
        <v>7350</v>
      </c>
      <c r="I21" s="48">
        <v>3673</v>
      </c>
      <c r="J21" s="122">
        <v>918</v>
      </c>
      <c r="K21" s="122">
        <v>11023</v>
      </c>
      <c r="L21" s="49">
        <v>10802296</v>
      </c>
      <c r="M21" s="50">
        <v>3660</v>
      </c>
      <c r="N21" s="50">
        <v>3661.087912</v>
      </c>
      <c r="O21" s="51">
        <v>2950.5699561578845</v>
      </c>
      <c r="P21" s="128">
        <v>3210</v>
      </c>
      <c r="Q21" s="51">
        <v>2141</v>
      </c>
      <c r="R21" s="51">
        <v>1069</v>
      </c>
      <c r="S21" s="128">
        <v>267</v>
      </c>
    </row>
    <row r="22" spans="1:19" ht="16.350000000000001" customHeight="1" x14ac:dyDescent="0.2">
      <c r="A22" s="65">
        <v>16</v>
      </c>
      <c r="B22" s="52" t="s">
        <v>22</v>
      </c>
      <c r="C22" s="53">
        <v>1</v>
      </c>
      <c r="D22" s="54">
        <v>2940.5060655074808</v>
      </c>
      <c r="E22" s="54">
        <v>3870.8356681539153</v>
      </c>
      <c r="F22" s="54">
        <v>5341.1830600161102</v>
      </c>
      <c r="G22" s="123">
        <v>5341</v>
      </c>
      <c r="H22" s="55">
        <v>3560</v>
      </c>
      <c r="I22" s="55">
        <v>1781</v>
      </c>
      <c r="J22" s="120">
        <v>445</v>
      </c>
      <c r="K22" s="123">
        <v>5341</v>
      </c>
      <c r="L22" s="56">
        <v>26316220.219999999</v>
      </c>
      <c r="M22" s="57">
        <v>4946</v>
      </c>
      <c r="N22" s="57">
        <v>4947</v>
      </c>
      <c r="O22" s="58">
        <v>5319.6321447341825</v>
      </c>
      <c r="P22" s="126">
        <v>5320</v>
      </c>
      <c r="Q22" s="58">
        <v>3546</v>
      </c>
      <c r="R22" s="58">
        <v>1774</v>
      </c>
      <c r="S22" s="126">
        <v>444</v>
      </c>
    </row>
    <row r="23" spans="1:19" ht="16.350000000000001" customHeight="1" x14ac:dyDescent="0.2">
      <c r="A23" s="66">
        <v>17</v>
      </c>
      <c r="B23" s="59" t="s">
        <v>23</v>
      </c>
      <c r="C23" s="60">
        <v>30.945055</v>
      </c>
      <c r="D23" s="61">
        <v>4177.7476531424027</v>
      </c>
      <c r="E23" s="61">
        <v>5499.5209219332191</v>
      </c>
      <c r="F23" s="61">
        <v>6969.868313795414</v>
      </c>
      <c r="G23" s="121">
        <v>215683</v>
      </c>
      <c r="H23" s="61">
        <v>143790</v>
      </c>
      <c r="I23" s="61">
        <v>71893</v>
      </c>
      <c r="J23" s="121">
        <v>17973</v>
      </c>
      <c r="K23" s="121">
        <v>215683</v>
      </c>
      <c r="L23" s="62">
        <v>207415296.36000001</v>
      </c>
      <c r="M23" s="63">
        <v>43995</v>
      </c>
      <c r="N23" s="63">
        <v>44025.945054999997</v>
      </c>
      <c r="O23" s="64">
        <v>4711.2059968476251</v>
      </c>
      <c r="P23" s="127">
        <v>145789</v>
      </c>
      <c r="Q23" s="64">
        <v>97192</v>
      </c>
      <c r="R23" s="64">
        <v>48597</v>
      </c>
      <c r="S23" s="127">
        <v>12149</v>
      </c>
    </row>
    <row r="24" spans="1:19" ht="16.350000000000001" customHeight="1" x14ac:dyDescent="0.2">
      <c r="A24" s="66">
        <v>18</v>
      </c>
      <c r="B24" s="59" t="s">
        <v>24</v>
      </c>
      <c r="C24" s="60">
        <v>1.7472529999999999</v>
      </c>
      <c r="D24" s="61">
        <v>6951.4196787148594</v>
      </c>
      <c r="E24" s="61">
        <v>9150.7388990992222</v>
      </c>
      <c r="F24" s="61">
        <v>10621.086290961417</v>
      </c>
      <c r="G24" s="121">
        <v>18558</v>
      </c>
      <c r="H24" s="61">
        <v>12373</v>
      </c>
      <c r="I24" s="61">
        <v>6185</v>
      </c>
      <c r="J24" s="121">
        <v>1546</v>
      </c>
      <c r="K24" s="121">
        <v>18558</v>
      </c>
      <c r="L24" s="62">
        <v>3036244</v>
      </c>
      <c r="M24" s="63">
        <v>996</v>
      </c>
      <c r="N24" s="63">
        <v>997.747253</v>
      </c>
      <c r="O24" s="64">
        <v>3043.0993328928766</v>
      </c>
      <c r="P24" s="127">
        <v>5317</v>
      </c>
      <c r="Q24" s="64">
        <v>3544</v>
      </c>
      <c r="R24" s="64">
        <v>1773</v>
      </c>
      <c r="S24" s="127">
        <v>443</v>
      </c>
    </row>
    <row r="25" spans="1:19" ht="16.350000000000001" customHeight="1" x14ac:dyDescent="0.2">
      <c r="A25" s="66">
        <v>19</v>
      </c>
      <c r="B25" s="59" t="s">
        <v>25</v>
      </c>
      <c r="C25" s="60">
        <v>1.142857</v>
      </c>
      <c r="D25" s="61">
        <v>5838.5475946775841</v>
      </c>
      <c r="E25" s="61">
        <v>7685.7716924286842</v>
      </c>
      <c r="F25" s="61">
        <v>9156.11908429088</v>
      </c>
      <c r="G25" s="121">
        <v>10464</v>
      </c>
      <c r="H25" s="61">
        <v>6976</v>
      </c>
      <c r="I25" s="61">
        <v>3488</v>
      </c>
      <c r="J25" s="121">
        <v>872</v>
      </c>
      <c r="K25" s="121">
        <v>10464</v>
      </c>
      <c r="L25" s="62">
        <v>6104831</v>
      </c>
      <c r="M25" s="63">
        <v>1954</v>
      </c>
      <c r="N25" s="63">
        <v>1955.142857</v>
      </c>
      <c r="O25" s="64">
        <v>3122.4475378578436</v>
      </c>
      <c r="P25" s="127">
        <v>3569</v>
      </c>
      <c r="Q25" s="64">
        <v>2380</v>
      </c>
      <c r="R25" s="64">
        <v>1189</v>
      </c>
      <c r="S25" s="127">
        <v>297</v>
      </c>
    </row>
    <row r="26" spans="1:19" ht="16.350000000000001" customHeight="1" x14ac:dyDescent="0.2">
      <c r="A26" s="45">
        <v>20</v>
      </c>
      <c r="B26" s="46" t="s">
        <v>26</v>
      </c>
      <c r="C26" s="47">
        <v>4.3626379999999996</v>
      </c>
      <c r="D26" s="48">
        <v>6102.0475120939873</v>
      </c>
      <c r="E26" s="48">
        <v>8032.6388153553617</v>
      </c>
      <c r="F26" s="48">
        <v>9502.9862072175565</v>
      </c>
      <c r="G26" s="122">
        <v>41458</v>
      </c>
      <c r="H26" s="48">
        <v>27640</v>
      </c>
      <c r="I26" s="48">
        <v>13818</v>
      </c>
      <c r="J26" s="122">
        <v>3455</v>
      </c>
      <c r="K26" s="122">
        <v>41458</v>
      </c>
      <c r="L26" s="49">
        <v>14296894</v>
      </c>
      <c r="M26" s="50">
        <v>5788</v>
      </c>
      <c r="N26" s="50">
        <v>5792.3626379999996</v>
      </c>
      <c r="O26" s="51">
        <v>2468.2318586559463</v>
      </c>
      <c r="P26" s="128">
        <v>10768</v>
      </c>
      <c r="Q26" s="51">
        <v>7178</v>
      </c>
      <c r="R26" s="51">
        <v>3590</v>
      </c>
      <c r="S26" s="128">
        <v>898</v>
      </c>
    </row>
    <row r="27" spans="1:19" ht="16.350000000000001" customHeight="1" x14ac:dyDescent="0.2">
      <c r="A27" s="65">
        <v>21</v>
      </c>
      <c r="B27" s="52" t="s">
        <v>27</v>
      </c>
      <c r="C27" s="53">
        <v>2.785714</v>
      </c>
      <c r="D27" s="54">
        <v>6776.1729497354499</v>
      </c>
      <c r="E27" s="54">
        <v>8920.0468773353659</v>
      </c>
      <c r="F27" s="54">
        <v>10390.394269197561</v>
      </c>
      <c r="G27" s="123">
        <v>28945</v>
      </c>
      <c r="H27" s="55">
        <v>19296</v>
      </c>
      <c r="I27" s="55">
        <v>9649</v>
      </c>
      <c r="J27" s="120">
        <v>2412</v>
      </c>
      <c r="K27" s="123">
        <v>28945</v>
      </c>
      <c r="L27" s="56">
        <v>7273088</v>
      </c>
      <c r="M27" s="57">
        <v>3024</v>
      </c>
      <c r="N27" s="57">
        <v>3026.7857140000001</v>
      </c>
      <c r="O27" s="58">
        <v>2402.9081300203334</v>
      </c>
      <c r="P27" s="126">
        <v>6694</v>
      </c>
      <c r="Q27" s="58">
        <v>4464</v>
      </c>
      <c r="R27" s="58">
        <v>2230</v>
      </c>
      <c r="S27" s="126">
        <v>558</v>
      </c>
    </row>
    <row r="28" spans="1:19" ht="16.350000000000001" customHeight="1" x14ac:dyDescent="0.2">
      <c r="A28" s="66">
        <v>22</v>
      </c>
      <c r="B28" s="59" t="s">
        <v>28</v>
      </c>
      <c r="C28" s="60">
        <v>0</v>
      </c>
      <c r="D28" s="61">
        <v>7324.4838063439065</v>
      </c>
      <c r="E28" s="61">
        <v>9641.8346151306796</v>
      </c>
      <c r="F28" s="61">
        <v>11112.182006992874</v>
      </c>
      <c r="G28" s="121">
        <v>0</v>
      </c>
      <c r="H28" s="61">
        <v>0</v>
      </c>
      <c r="I28" s="61">
        <v>0</v>
      </c>
      <c r="J28" s="121">
        <v>0</v>
      </c>
      <c r="K28" s="121">
        <v>0</v>
      </c>
      <c r="L28" s="62">
        <v>6500258</v>
      </c>
      <c r="M28" s="63">
        <v>2995</v>
      </c>
      <c r="N28" s="63">
        <v>2995</v>
      </c>
      <c r="O28" s="64">
        <v>2170.3699499165277</v>
      </c>
      <c r="P28" s="127">
        <v>0</v>
      </c>
      <c r="Q28" s="64">
        <v>0</v>
      </c>
      <c r="R28" s="64">
        <v>0</v>
      </c>
      <c r="S28" s="127">
        <v>0</v>
      </c>
    </row>
    <row r="29" spans="1:19" ht="16.350000000000001" customHeight="1" x14ac:dyDescent="0.2">
      <c r="A29" s="66">
        <v>23</v>
      </c>
      <c r="B29" s="59" t="s">
        <v>29</v>
      </c>
      <c r="C29" s="60">
        <v>0.725275</v>
      </c>
      <c r="D29" s="61">
        <v>5862.7400307929174</v>
      </c>
      <c r="E29" s="61">
        <v>7717.6182326257049</v>
      </c>
      <c r="F29" s="61">
        <v>9187.9656244879006</v>
      </c>
      <c r="G29" s="121">
        <v>6664</v>
      </c>
      <c r="H29" s="61">
        <v>4442</v>
      </c>
      <c r="I29" s="61">
        <v>2222</v>
      </c>
      <c r="J29" s="121">
        <v>556</v>
      </c>
      <c r="K29" s="121">
        <v>6664</v>
      </c>
      <c r="L29" s="62">
        <v>44593228.380000003</v>
      </c>
      <c r="M29" s="63">
        <v>12990</v>
      </c>
      <c r="N29" s="63">
        <v>12990.725275000001</v>
      </c>
      <c r="O29" s="64">
        <v>3432.6973618491829</v>
      </c>
      <c r="P29" s="127">
        <v>2490</v>
      </c>
      <c r="Q29" s="64">
        <v>1661</v>
      </c>
      <c r="R29" s="64">
        <v>829</v>
      </c>
      <c r="S29" s="127">
        <v>207</v>
      </c>
    </row>
    <row r="30" spans="1:19" ht="16.350000000000001" customHeight="1" x14ac:dyDescent="0.2">
      <c r="A30" s="66">
        <v>24</v>
      </c>
      <c r="B30" s="59" t="s">
        <v>30</v>
      </c>
      <c r="C30" s="60">
        <v>1.8736269999999999</v>
      </c>
      <c r="D30" s="61">
        <v>3134.9602331875913</v>
      </c>
      <c r="E30" s="61">
        <v>4126.8120583768859</v>
      </c>
      <c r="F30" s="61">
        <v>5597.1594502390808</v>
      </c>
      <c r="G30" s="121">
        <v>10487</v>
      </c>
      <c r="H30" s="61">
        <v>6992</v>
      </c>
      <c r="I30" s="61">
        <v>3495</v>
      </c>
      <c r="J30" s="121">
        <v>874</v>
      </c>
      <c r="K30" s="121">
        <v>10487</v>
      </c>
      <c r="L30" s="62">
        <v>28131898.059999999</v>
      </c>
      <c r="M30" s="63">
        <v>4803</v>
      </c>
      <c r="N30" s="63">
        <v>4804.8736269999999</v>
      </c>
      <c r="O30" s="64">
        <v>5854.867420845073</v>
      </c>
      <c r="P30" s="127">
        <v>10970</v>
      </c>
      <c r="Q30" s="64">
        <v>7312</v>
      </c>
      <c r="R30" s="64">
        <v>3658</v>
      </c>
      <c r="S30" s="127">
        <v>915</v>
      </c>
    </row>
    <row r="31" spans="1:19" ht="16.350000000000001" customHeight="1" x14ac:dyDescent="0.2">
      <c r="A31" s="45">
        <v>25</v>
      </c>
      <c r="B31" s="46" t="s">
        <v>31</v>
      </c>
      <c r="C31" s="47">
        <v>0</v>
      </c>
      <c r="D31" s="48">
        <v>5013.1034482758623</v>
      </c>
      <c r="E31" s="48">
        <v>6599.1700759789601</v>
      </c>
      <c r="F31" s="48">
        <v>8069.5174678411549</v>
      </c>
      <c r="G31" s="122">
        <v>0</v>
      </c>
      <c r="H31" s="48">
        <v>0</v>
      </c>
      <c r="I31" s="48">
        <v>0</v>
      </c>
      <c r="J31" s="122">
        <v>0</v>
      </c>
      <c r="K31" s="122">
        <v>0</v>
      </c>
      <c r="L31" s="49">
        <v>9616692.1799999997</v>
      </c>
      <c r="M31" s="50">
        <v>2175</v>
      </c>
      <c r="N31" s="50">
        <v>2175</v>
      </c>
      <c r="O31" s="51">
        <v>4421.4676689655171</v>
      </c>
      <c r="P31" s="128">
        <v>0</v>
      </c>
      <c r="Q31" s="51">
        <v>0</v>
      </c>
      <c r="R31" s="51">
        <v>0</v>
      </c>
      <c r="S31" s="128">
        <v>0</v>
      </c>
    </row>
    <row r="32" spans="1:19" ht="16.350000000000001" customHeight="1" x14ac:dyDescent="0.2">
      <c r="A32" s="65">
        <v>26</v>
      </c>
      <c r="B32" s="52" t="s">
        <v>32</v>
      </c>
      <c r="C32" s="53">
        <v>13.439562</v>
      </c>
      <c r="D32" s="54">
        <v>4601.6791757893225</v>
      </c>
      <c r="E32" s="54">
        <v>6057.5776720842496</v>
      </c>
      <c r="F32" s="54">
        <v>7527.9250639464444</v>
      </c>
      <c r="G32" s="123">
        <v>101172</v>
      </c>
      <c r="H32" s="55">
        <v>67448</v>
      </c>
      <c r="I32" s="55">
        <v>33724</v>
      </c>
      <c r="J32" s="120">
        <v>8431</v>
      </c>
      <c r="K32" s="123">
        <v>101172</v>
      </c>
      <c r="L32" s="56">
        <v>220265916.58000001</v>
      </c>
      <c r="M32" s="57">
        <v>48871</v>
      </c>
      <c r="N32" s="57">
        <v>48884.439562</v>
      </c>
      <c r="O32" s="58">
        <v>4505.8492754251047</v>
      </c>
      <c r="P32" s="126">
        <v>60557</v>
      </c>
      <c r="Q32" s="58">
        <v>40374</v>
      </c>
      <c r="R32" s="58">
        <v>20183</v>
      </c>
      <c r="S32" s="126">
        <v>5046</v>
      </c>
    </row>
    <row r="33" spans="1:19" ht="16.350000000000001" customHeight="1" x14ac:dyDescent="0.2">
      <c r="A33" s="66">
        <v>27</v>
      </c>
      <c r="B33" s="59" t="s">
        <v>33</v>
      </c>
      <c r="C33" s="60">
        <v>2.0219779999999998</v>
      </c>
      <c r="D33" s="61">
        <v>6562.2922885572143</v>
      </c>
      <c r="E33" s="61">
        <v>8638.497758383226</v>
      </c>
      <c r="F33" s="61">
        <v>10108.845150245421</v>
      </c>
      <c r="G33" s="121">
        <v>20440</v>
      </c>
      <c r="H33" s="61">
        <v>13626</v>
      </c>
      <c r="I33" s="61">
        <v>6814</v>
      </c>
      <c r="J33" s="121">
        <v>1704</v>
      </c>
      <c r="K33" s="121">
        <v>20440</v>
      </c>
      <c r="L33" s="62">
        <v>17731747.18</v>
      </c>
      <c r="M33" s="63">
        <v>5628</v>
      </c>
      <c r="N33" s="63">
        <v>5630.0219779999998</v>
      </c>
      <c r="O33" s="64">
        <v>3149.4987496121635</v>
      </c>
      <c r="P33" s="127">
        <v>6368</v>
      </c>
      <c r="Q33" s="64">
        <v>4246</v>
      </c>
      <c r="R33" s="64">
        <v>2122</v>
      </c>
      <c r="S33" s="127">
        <v>531</v>
      </c>
    </row>
    <row r="34" spans="1:19" ht="16.350000000000001" customHeight="1" x14ac:dyDescent="0.2">
      <c r="A34" s="66">
        <v>28</v>
      </c>
      <c r="B34" s="59" t="s">
        <v>34</v>
      </c>
      <c r="C34" s="60">
        <v>5.9285730000000001</v>
      </c>
      <c r="D34" s="61">
        <v>4169.7130895366172</v>
      </c>
      <c r="E34" s="61">
        <v>5488.9443495030046</v>
      </c>
      <c r="F34" s="61">
        <v>6959.2917413651994</v>
      </c>
      <c r="G34" s="121">
        <v>41259</v>
      </c>
      <c r="H34" s="61">
        <v>27505</v>
      </c>
      <c r="I34" s="61">
        <v>13754</v>
      </c>
      <c r="J34" s="121">
        <v>3439</v>
      </c>
      <c r="K34" s="121">
        <v>41259</v>
      </c>
      <c r="L34" s="62">
        <v>133642539.34</v>
      </c>
      <c r="M34" s="63">
        <v>31529</v>
      </c>
      <c r="N34" s="63">
        <v>31534.928573000001</v>
      </c>
      <c r="O34" s="64">
        <v>4237.9211048673142</v>
      </c>
      <c r="P34" s="127">
        <v>25125</v>
      </c>
      <c r="Q34" s="64">
        <v>16751</v>
      </c>
      <c r="R34" s="64">
        <v>8374</v>
      </c>
      <c r="S34" s="127">
        <v>2094</v>
      </c>
    </row>
    <row r="35" spans="1:19" ht="16.350000000000001" customHeight="1" x14ac:dyDescent="0.2">
      <c r="A35" s="66">
        <v>29</v>
      </c>
      <c r="B35" s="59" t="s">
        <v>35</v>
      </c>
      <c r="C35" s="60">
        <v>5.5219779999999998</v>
      </c>
      <c r="D35" s="61">
        <v>4727.6932743110092</v>
      </c>
      <c r="E35" s="61">
        <v>6223.4606379348315</v>
      </c>
      <c r="F35" s="61">
        <v>7693.8080297970264</v>
      </c>
      <c r="G35" s="121">
        <v>42485</v>
      </c>
      <c r="H35" s="61">
        <v>28324</v>
      </c>
      <c r="I35" s="61">
        <v>14161</v>
      </c>
      <c r="J35" s="121">
        <v>3540</v>
      </c>
      <c r="K35" s="121">
        <v>42485</v>
      </c>
      <c r="L35" s="62">
        <v>52644248.859999999</v>
      </c>
      <c r="M35" s="63">
        <v>14006</v>
      </c>
      <c r="N35" s="63">
        <v>14011.521978000001</v>
      </c>
      <c r="O35" s="64">
        <v>3757.2113109952397</v>
      </c>
      <c r="P35" s="127">
        <v>20747</v>
      </c>
      <c r="Q35" s="64">
        <v>13832</v>
      </c>
      <c r="R35" s="64">
        <v>6915</v>
      </c>
      <c r="S35" s="127">
        <v>1729</v>
      </c>
    </row>
    <row r="36" spans="1:19" ht="16.350000000000001" customHeight="1" x14ac:dyDescent="0.2">
      <c r="A36" s="45">
        <v>30</v>
      </c>
      <c r="B36" s="46" t="s">
        <v>36</v>
      </c>
      <c r="C36" s="47">
        <v>0</v>
      </c>
      <c r="D36" s="48">
        <v>6901.2578692493944</v>
      </c>
      <c r="E36" s="48">
        <v>9084.7066866390323</v>
      </c>
      <c r="F36" s="48">
        <v>10555.054078501227</v>
      </c>
      <c r="G36" s="122">
        <v>0</v>
      </c>
      <c r="H36" s="48">
        <v>0</v>
      </c>
      <c r="I36" s="48">
        <v>0</v>
      </c>
      <c r="J36" s="122">
        <v>0</v>
      </c>
      <c r="K36" s="122">
        <v>0</v>
      </c>
      <c r="L36" s="49">
        <v>7700073.0599999996</v>
      </c>
      <c r="M36" s="50">
        <v>2478</v>
      </c>
      <c r="N36" s="50">
        <v>2478</v>
      </c>
      <c r="O36" s="51">
        <v>3107.3741162227602</v>
      </c>
      <c r="P36" s="128">
        <v>0</v>
      </c>
      <c r="Q36" s="51">
        <v>0</v>
      </c>
      <c r="R36" s="51">
        <v>0</v>
      </c>
      <c r="S36" s="128">
        <v>0</v>
      </c>
    </row>
    <row r="37" spans="1:19" ht="16.350000000000001" customHeight="1" x14ac:dyDescent="0.2">
      <c r="A37" s="65">
        <v>31</v>
      </c>
      <c r="B37" s="52" t="s">
        <v>37</v>
      </c>
      <c r="C37" s="53">
        <v>1.2252749999999999</v>
      </c>
      <c r="D37" s="54">
        <v>4733.6480659480021</v>
      </c>
      <c r="E37" s="54">
        <v>6231.2994314456746</v>
      </c>
      <c r="F37" s="54">
        <v>7701.6468233078695</v>
      </c>
      <c r="G37" s="123">
        <v>9437</v>
      </c>
      <c r="H37" s="55">
        <v>6292</v>
      </c>
      <c r="I37" s="55">
        <v>3145</v>
      </c>
      <c r="J37" s="120">
        <v>786</v>
      </c>
      <c r="K37" s="123">
        <v>9437</v>
      </c>
      <c r="L37" s="56">
        <v>27272768.140000001</v>
      </c>
      <c r="M37" s="57">
        <v>6308</v>
      </c>
      <c r="N37" s="57">
        <v>6309.2252749999998</v>
      </c>
      <c r="O37" s="58">
        <v>4322.680987167636</v>
      </c>
      <c r="P37" s="126">
        <v>5296</v>
      </c>
      <c r="Q37" s="58">
        <v>3530</v>
      </c>
      <c r="R37" s="58">
        <v>1766</v>
      </c>
      <c r="S37" s="126">
        <v>442</v>
      </c>
    </row>
    <row r="38" spans="1:19" ht="16.350000000000001" customHeight="1" x14ac:dyDescent="0.2">
      <c r="A38" s="66">
        <v>32</v>
      </c>
      <c r="B38" s="59" t="s">
        <v>38</v>
      </c>
      <c r="C38" s="60">
        <v>2.8956040000000001</v>
      </c>
      <c r="D38" s="61">
        <v>6349.1983914209113</v>
      </c>
      <c r="E38" s="61">
        <v>8357.9843231698997</v>
      </c>
      <c r="F38" s="61">
        <v>9828.3317150320945</v>
      </c>
      <c r="G38" s="121">
        <v>28459</v>
      </c>
      <c r="H38" s="61">
        <v>18974</v>
      </c>
      <c r="I38" s="61">
        <v>9485</v>
      </c>
      <c r="J38" s="121">
        <v>2371</v>
      </c>
      <c r="K38" s="121">
        <v>28459</v>
      </c>
      <c r="L38" s="62">
        <v>63518759</v>
      </c>
      <c r="M38" s="63">
        <v>24991</v>
      </c>
      <c r="N38" s="63">
        <v>24993.895604000001</v>
      </c>
      <c r="O38" s="64">
        <v>2541.3709013745947</v>
      </c>
      <c r="P38" s="127">
        <v>7359</v>
      </c>
      <c r="Q38" s="64">
        <v>4905</v>
      </c>
      <c r="R38" s="64">
        <v>2454</v>
      </c>
      <c r="S38" s="127">
        <v>614</v>
      </c>
    </row>
    <row r="39" spans="1:19" ht="16.350000000000001" customHeight="1" x14ac:dyDescent="0.2">
      <c r="A39" s="66">
        <v>33</v>
      </c>
      <c r="B39" s="59" t="s">
        <v>39</v>
      </c>
      <c r="C39" s="60">
        <v>4.9395600000000002</v>
      </c>
      <c r="D39" s="61">
        <v>6073.0320394331484</v>
      </c>
      <c r="E39" s="61">
        <v>7994.4433061464606</v>
      </c>
      <c r="F39" s="61">
        <v>9464.7906980086555</v>
      </c>
      <c r="G39" s="121">
        <v>46752</v>
      </c>
      <c r="H39" s="61">
        <v>31168</v>
      </c>
      <c r="I39" s="61">
        <v>15584</v>
      </c>
      <c r="J39" s="121">
        <v>3896</v>
      </c>
      <c r="K39" s="121">
        <v>46752</v>
      </c>
      <c r="L39" s="62">
        <v>5839643</v>
      </c>
      <c r="M39" s="63">
        <v>1623</v>
      </c>
      <c r="N39" s="63">
        <v>1627.93956</v>
      </c>
      <c r="O39" s="64">
        <v>3587.1374733346979</v>
      </c>
      <c r="P39" s="127">
        <v>17719</v>
      </c>
      <c r="Q39" s="64">
        <v>11814</v>
      </c>
      <c r="R39" s="64">
        <v>5905</v>
      </c>
      <c r="S39" s="127">
        <v>1476</v>
      </c>
    </row>
    <row r="40" spans="1:19" ht="16.350000000000001" customHeight="1" x14ac:dyDescent="0.2">
      <c r="A40" s="66">
        <v>34</v>
      </c>
      <c r="B40" s="59" t="s">
        <v>40</v>
      </c>
      <c r="C40" s="60">
        <v>4.2032980000000002</v>
      </c>
      <c r="D40" s="61">
        <v>6894.0645484113084</v>
      </c>
      <c r="E40" s="61">
        <v>9075.2375128804233</v>
      </c>
      <c r="F40" s="61">
        <v>10545.584904742618</v>
      </c>
      <c r="G40" s="121">
        <v>44326</v>
      </c>
      <c r="H40" s="61">
        <v>29552</v>
      </c>
      <c r="I40" s="61">
        <v>14774</v>
      </c>
      <c r="J40" s="121">
        <v>3694</v>
      </c>
      <c r="K40" s="121">
        <v>44326</v>
      </c>
      <c r="L40" s="62">
        <v>11906117</v>
      </c>
      <c r="M40" s="63">
        <v>3997</v>
      </c>
      <c r="N40" s="63">
        <v>4001.2032979999999</v>
      </c>
      <c r="O40" s="64">
        <v>2975.634106357772</v>
      </c>
      <c r="P40" s="127">
        <v>12507</v>
      </c>
      <c r="Q40" s="64">
        <v>8337</v>
      </c>
      <c r="R40" s="64">
        <v>4170</v>
      </c>
      <c r="S40" s="127">
        <v>1043</v>
      </c>
    </row>
    <row r="41" spans="1:19" ht="16.350000000000001" customHeight="1" x14ac:dyDescent="0.2">
      <c r="A41" s="45">
        <v>35</v>
      </c>
      <c r="B41" s="46" t="s">
        <v>41</v>
      </c>
      <c r="C41" s="47">
        <v>0.725275</v>
      </c>
      <c r="D41" s="48">
        <v>5558.0612919213609</v>
      </c>
      <c r="E41" s="48">
        <v>7316.5439605518477</v>
      </c>
      <c r="F41" s="48">
        <v>8786.8913524140426</v>
      </c>
      <c r="G41" s="122">
        <v>6373</v>
      </c>
      <c r="H41" s="48">
        <v>4248</v>
      </c>
      <c r="I41" s="48">
        <v>2125</v>
      </c>
      <c r="J41" s="122">
        <v>531</v>
      </c>
      <c r="K41" s="122">
        <v>6373</v>
      </c>
      <c r="L41" s="49">
        <v>21939768</v>
      </c>
      <c r="M41" s="50">
        <v>6053</v>
      </c>
      <c r="N41" s="50">
        <v>6053.7252749999998</v>
      </c>
      <c r="O41" s="51">
        <v>3624.1763547818086</v>
      </c>
      <c r="P41" s="128">
        <v>2629</v>
      </c>
      <c r="Q41" s="51">
        <v>1752</v>
      </c>
      <c r="R41" s="51">
        <v>877</v>
      </c>
      <c r="S41" s="128">
        <v>219</v>
      </c>
    </row>
    <row r="42" spans="1:19" ht="16.350000000000001" customHeight="1" x14ac:dyDescent="0.2">
      <c r="A42" s="65">
        <v>36</v>
      </c>
      <c r="B42" s="52" t="s">
        <v>42</v>
      </c>
      <c r="C42" s="53">
        <v>18.824182</v>
      </c>
      <c r="D42" s="54">
        <v>4288.9732229366691</v>
      </c>
      <c r="E42" s="54">
        <v>5645.9365025098523</v>
      </c>
      <c r="F42" s="54">
        <v>7116.2838943720471</v>
      </c>
      <c r="G42" s="123">
        <v>133958</v>
      </c>
      <c r="H42" s="55">
        <v>89305</v>
      </c>
      <c r="I42" s="55">
        <v>44653</v>
      </c>
      <c r="J42" s="120">
        <v>11163</v>
      </c>
      <c r="K42" s="123">
        <v>133958</v>
      </c>
      <c r="L42" s="56">
        <v>210150472.44</v>
      </c>
      <c r="M42" s="57">
        <v>45412</v>
      </c>
      <c r="N42" s="57">
        <v>45430.824181999997</v>
      </c>
      <c r="O42" s="58">
        <v>4625.7244112085264</v>
      </c>
      <c r="P42" s="126">
        <v>87075</v>
      </c>
      <c r="Q42" s="58">
        <v>58049</v>
      </c>
      <c r="R42" s="58">
        <v>29026</v>
      </c>
      <c r="S42" s="126">
        <v>7257</v>
      </c>
    </row>
    <row r="43" spans="1:19" ht="16.350000000000001" customHeight="1" x14ac:dyDescent="0.2">
      <c r="A43" s="66">
        <v>37</v>
      </c>
      <c r="B43" s="59" t="s">
        <v>43</v>
      </c>
      <c r="C43" s="60">
        <v>2.6648360000000002</v>
      </c>
      <c r="D43" s="61">
        <v>6251.1649780655944</v>
      </c>
      <c r="E43" s="61">
        <v>8228.9346886400199</v>
      </c>
      <c r="F43" s="61">
        <v>9699.2820805022147</v>
      </c>
      <c r="G43" s="121">
        <v>25847</v>
      </c>
      <c r="H43" s="61">
        <v>17232</v>
      </c>
      <c r="I43" s="61">
        <v>8615</v>
      </c>
      <c r="J43" s="121">
        <v>2154</v>
      </c>
      <c r="K43" s="121">
        <v>25847</v>
      </c>
      <c r="L43" s="62">
        <v>58540087.439999998</v>
      </c>
      <c r="M43" s="63">
        <v>19148</v>
      </c>
      <c r="N43" s="63">
        <v>19150.664836</v>
      </c>
      <c r="O43" s="64">
        <v>3056.8175017064978</v>
      </c>
      <c r="P43" s="127">
        <v>8146</v>
      </c>
      <c r="Q43" s="64">
        <v>5432</v>
      </c>
      <c r="R43" s="64">
        <v>2714</v>
      </c>
      <c r="S43" s="127">
        <v>679</v>
      </c>
    </row>
    <row r="44" spans="1:19" ht="16.350000000000001" customHeight="1" x14ac:dyDescent="0.2">
      <c r="A44" s="66">
        <v>38</v>
      </c>
      <c r="B44" s="59" t="s">
        <v>44</v>
      </c>
      <c r="C44" s="60">
        <v>1</v>
      </c>
      <c r="D44" s="61">
        <v>2742.8200102485266</v>
      </c>
      <c r="E44" s="61">
        <v>3610.6048722480605</v>
      </c>
      <c r="F44" s="61">
        <v>5080.9522641102558</v>
      </c>
      <c r="G44" s="121">
        <v>5081</v>
      </c>
      <c r="H44" s="61">
        <v>3388</v>
      </c>
      <c r="I44" s="61">
        <v>1693</v>
      </c>
      <c r="J44" s="121">
        <v>423</v>
      </c>
      <c r="K44" s="121">
        <v>5081</v>
      </c>
      <c r="L44" s="62">
        <v>25365278.82</v>
      </c>
      <c r="M44" s="63">
        <v>3903</v>
      </c>
      <c r="N44" s="63">
        <v>3904</v>
      </c>
      <c r="O44" s="64">
        <v>6497.2537961065573</v>
      </c>
      <c r="P44" s="127">
        <v>6497</v>
      </c>
      <c r="Q44" s="64">
        <v>4332</v>
      </c>
      <c r="R44" s="64">
        <v>2165</v>
      </c>
      <c r="S44" s="127">
        <v>541</v>
      </c>
    </row>
    <row r="45" spans="1:19" ht="16.350000000000001" customHeight="1" x14ac:dyDescent="0.2">
      <c r="A45" s="66">
        <v>39</v>
      </c>
      <c r="B45" s="59" t="s">
        <v>45</v>
      </c>
      <c r="C45" s="60">
        <v>0</v>
      </c>
      <c r="D45" s="61">
        <v>4217.3086909484309</v>
      </c>
      <c r="E45" s="61">
        <v>5551.5984462767483</v>
      </c>
      <c r="F45" s="61">
        <v>7021.9458381389431</v>
      </c>
      <c r="G45" s="121">
        <v>0</v>
      </c>
      <c r="H45" s="61">
        <v>0</v>
      </c>
      <c r="I45" s="61">
        <v>0</v>
      </c>
      <c r="J45" s="121">
        <v>0</v>
      </c>
      <c r="K45" s="121">
        <v>0</v>
      </c>
      <c r="L45" s="62">
        <v>14342171</v>
      </c>
      <c r="M45" s="63">
        <v>2773</v>
      </c>
      <c r="N45" s="63">
        <v>2773</v>
      </c>
      <c r="O45" s="64">
        <v>5172.0775333573747</v>
      </c>
      <c r="P45" s="127">
        <v>0</v>
      </c>
      <c r="Q45" s="64">
        <v>0</v>
      </c>
      <c r="R45" s="64">
        <v>0</v>
      </c>
      <c r="S45" s="127">
        <v>0</v>
      </c>
    </row>
    <row r="46" spans="1:19" ht="16.350000000000001" customHeight="1" x14ac:dyDescent="0.2">
      <c r="A46" s="45">
        <v>40</v>
      </c>
      <c r="B46" s="46" t="s">
        <v>46</v>
      </c>
      <c r="C46" s="47">
        <v>6.7087899999999996</v>
      </c>
      <c r="D46" s="48">
        <v>5980.7660878904499</v>
      </c>
      <c r="E46" s="48">
        <v>7872.9858671100274</v>
      </c>
      <c r="F46" s="48">
        <v>9343.3332589722231</v>
      </c>
      <c r="G46" s="122">
        <v>62682</v>
      </c>
      <c r="H46" s="48">
        <v>41789</v>
      </c>
      <c r="I46" s="48">
        <v>20893</v>
      </c>
      <c r="J46" s="122">
        <v>5223</v>
      </c>
      <c r="K46" s="122">
        <v>62682</v>
      </c>
      <c r="L46" s="49">
        <v>74062400.560000002</v>
      </c>
      <c r="M46" s="50">
        <v>22346</v>
      </c>
      <c r="N46" s="50">
        <v>22352.708790000001</v>
      </c>
      <c r="O46" s="51">
        <v>3313.3523661854138</v>
      </c>
      <c r="P46" s="128">
        <v>22229</v>
      </c>
      <c r="Q46" s="51">
        <v>14820</v>
      </c>
      <c r="R46" s="51">
        <v>7409</v>
      </c>
      <c r="S46" s="128">
        <v>1852</v>
      </c>
    </row>
    <row r="47" spans="1:19" ht="16.350000000000001" customHeight="1" x14ac:dyDescent="0.2">
      <c r="A47" s="65">
        <v>41</v>
      </c>
      <c r="B47" s="52" t="s">
        <v>47</v>
      </c>
      <c r="C47" s="53">
        <v>0</v>
      </c>
      <c r="D47" s="54">
        <v>3611.7223367697593</v>
      </c>
      <c r="E47" s="54">
        <v>4754.4141495330732</v>
      </c>
      <c r="F47" s="54">
        <v>6224.7615413952681</v>
      </c>
      <c r="G47" s="123">
        <v>0</v>
      </c>
      <c r="H47" s="55">
        <v>0</v>
      </c>
      <c r="I47" s="55">
        <v>0</v>
      </c>
      <c r="J47" s="120">
        <v>0</v>
      </c>
      <c r="K47" s="123">
        <v>0</v>
      </c>
      <c r="L47" s="56">
        <v>8395268.0999999996</v>
      </c>
      <c r="M47" s="57">
        <v>1455</v>
      </c>
      <c r="N47" s="57">
        <v>1455</v>
      </c>
      <c r="O47" s="58">
        <v>5769.9437113402055</v>
      </c>
      <c r="P47" s="126">
        <v>0</v>
      </c>
      <c r="Q47" s="58">
        <v>0</v>
      </c>
      <c r="R47" s="58">
        <v>0</v>
      </c>
      <c r="S47" s="126">
        <v>0</v>
      </c>
    </row>
    <row r="48" spans="1:19" ht="16.350000000000001" customHeight="1" x14ac:dyDescent="0.2">
      <c r="A48" s="66">
        <v>42</v>
      </c>
      <c r="B48" s="59" t="s">
        <v>48</v>
      </c>
      <c r="C48" s="60">
        <v>5.8296720000000004</v>
      </c>
      <c r="D48" s="61">
        <v>5723.637225042301</v>
      </c>
      <c r="E48" s="61">
        <v>7534.505499631955</v>
      </c>
      <c r="F48" s="61">
        <v>9004.8528914941489</v>
      </c>
      <c r="G48" s="121">
        <v>52495</v>
      </c>
      <c r="H48" s="61">
        <v>34998</v>
      </c>
      <c r="I48" s="61">
        <v>17497</v>
      </c>
      <c r="J48" s="121">
        <v>4374</v>
      </c>
      <c r="K48" s="121">
        <v>52495</v>
      </c>
      <c r="L48" s="62">
        <v>11897255.859999999</v>
      </c>
      <c r="M48" s="63">
        <v>2955</v>
      </c>
      <c r="N48" s="63">
        <v>2960.8296719999998</v>
      </c>
      <c r="O48" s="64">
        <v>4018.2169114657536</v>
      </c>
      <c r="P48" s="127">
        <v>23425</v>
      </c>
      <c r="Q48" s="64">
        <v>15616</v>
      </c>
      <c r="R48" s="64">
        <v>7809</v>
      </c>
      <c r="S48" s="127">
        <v>1952</v>
      </c>
    </row>
    <row r="49" spans="1:19" ht="16.350000000000001" customHeight="1" x14ac:dyDescent="0.2">
      <c r="A49" s="66">
        <v>43</v>
      </c>
      <c r="B49" s="59" t="s">
        <v>49</v>
      </c>
      <c r="C49" s="60">
        <v>1.7472529999999999</v>
      </c>
      <c r="D49" s="61">
        <v>6554.3347974621765</v>
      </c>
      <c r="E49" s="61">
        <v>8628.0226429869326</v>
      </c>
      <c r="F49" s="61">
        <v>10098.370034849127</v>
      </c>
      <c r="G49" s="121">
        <v>17644</v>
      </c>
      <c r="H49" s="61">
        <v>11762</v>
      </c>
      <c r="I49" s="61">
        <v>5882</v>
      </c>
      <c r="J49" s="121">
        <v>1471</v>
      </c>
      <c r="K49" s="121">
        <v>17644</v>
      </c>
      <c r="L49" s="62">
        <v>13687184.199999999</v>
      </c>
      <c r="M49" s="63">
        <v>4098</v>
      </c>
      <c r="N49" s="63">
        <v>4099.7472529999995</v>
      </c>
      <c r="O49" s="64">
        <v>3338.543416300693</v>
      </c>
      <c r="P49" s="127">
        <v>5833</v>
      </c>
      <c r="Q49" s="64">
        <v>3888</v>
      </c>
      <c r="R49" s="64">
        <v>1945</v>
      </c>
      <c r="S49" s="127">
        <v>486</v>
      </c>
    </row>
    <row r="50" spans="1:19" ht="16.350000000000001" customHeight="1" x14ac:dyDescent="0.2">
      <c r="A50" s="66">
        <v>44</v>
      </c>
      <c r="B50" s="59" t="s">
        <v>50</v>
      </c>
      <c r="C50" s="60">
        <v>1.6538470000000001</v>
      </c>
      <c r="D50" s="61">
        <v>5973.2991428972882</v>
      </c>
      <c r="E50" s="61">
        <v>7863.1564988421924</v>
      </c>
      <c r="F50" s="61">
        <v>9333.5038907043872</v>
      </c>
      <c r="G50" s="121">
        <v>15436</v>
      </c>
      <c r="H50" s="61">
        <v>10290</v>
      </c>
      <c r="I50" s="61">
        <v>5146</v>
      </c>
      <c r="J50" s="121">
        <v>1287</v>
      </c>
      <c r="K50" s="121">
        <v>15436</v>
      </c>
      <c r="L50" s="62">
        <v>23517418.100000001</v>
      </c>
      <c r="M50" s="63">
        <v>7117</v>
      </c>
      <c r="N50" s="63">
        <v>7118.6538469999996</v>
      </c>
      <c r="O50" s="64">
        <v>3303.6327661740288</v>
      </c>
      <c r="P50" s="127">
        <v>5464</v>
      </c>
      <c r="Q50" s="64">
        <v>3642</v>
      </c>
      <c r="R50" s="64">
        <v>1822</v>
      </c>
      <c r="S50" s="127">
        <v>456</v>
      </c>
    </row>
    <row r="51" spans="1:19" ht="16.350000000000001" customHeight="1" x14ac:dyDescent="0.2">
      <c r="A51" s="45">
        <v>45</v>
      </c>
      <c r="B51" s="46" t="s">
        <v>51</v>
      </c>
      <c r="C51" s="47">
        <v>5.653848</v>
      </c>
      <c r="D51" s="48">
        <v>3193.3712908409211</v>
      </c>
      <c r="E51" s="48">
        <v>4203.7034506549981</v>
      </c>
      <c r="F51" s="48">
        <v>5674.0508425171929</v>
      </c>
      <c r="G51" s="122">
        <v>32080</v>
      </c>
      <c r="H51" s="48">
        <v>21386</v>
      </c>
      <c r="I51" s="48">
        <v>10694</v>
      </c>
      <c r="J51" s="122">
        <v>2674</v>
      </c>
      <c r="K51" s="122">
        <v>32080</v>
      </c>
      <c r="L51" s="49">
        <v>48288345.960000001</v>
      </c>
      <c r="M51" s="50">
        <v>9335</v>
      </c>
      <c r="N51" s="50">
        <v>9340.6538479999999</v>
      </c>
      <c r="O51" s="51">
        <v>5169.6965486350182</v>
      </c>
      <c r="P51" s="128">
        <v>29229</v>
      </c>
      <c r="Q51" s="51">
        <v>19487</v>
      </c>
      <c r="R51" s="51">
        <v>9742</v>
      </c>
      <c r="S51" s="128">
        <v>2436</v>
      </c>
    </row>
    <row r="52" spans="1:19" ht="16.350000000000001" customHeight="1" x14ac:dyDescent="0.2">
      <c r="A52" s="65">
        <v>46</v>
      </c>
      <c r="B52" s="52" t="s">
        <v>52</v>
      </c>
      <c r="C52" s="53">
        <v>0</v>
      </c>
      <c r="D52" s="54">
        <v>7648.7901748542881</v>
      </c>
      <c r="E52" s="54">
        <v>10068.746388367508</v>
      </c>
      <c r="F52" s="54">
        <v>11539.093780229703</v>
      </c>
      <c r="G52" s="123">
        <v>0</v>
      </c>
      <c r="H52" s="55">
        <v>0</v>
      </c>
      <c r="I52" s="55">
        <v>0</v>
      </c>
      <c r="J52" s="120">
        <v>0</v>
      </c>
      <c r="K52" s="123">
        <v>0</v>
      </c>
      <c r="L52" s="56">
        <v>3692909</v>
      </c>
      <c r="M52" s="57">
        <v>1201</v>
      </c>
      <c r="N52" s="57">
        <v>1201</v>
      </c>
      <c r="O52" s="58">
        <v>3074.8617818484595</v>
      </c>
      <c r="P52" s="126">
        <v>0</v>
      </c>
      <c r="Q52" s="58">
        <v>0</v>
      </c>
      <c r="R52" s="58">
        <v>0</v>
      </c>
      <c r="S52" s="126">
        <v>0</v>
      </c>
    </row>
    <row r="53" spans="1:19" ht="16.350000000000001" customHeight="1" x14ac:dyDescent="0.2">
      <c r="A53" s="66">
        <v>47</v>
      </c>
      <c r="B53" s="59" t="s">
        <v>53</v>
      </c>
      <c r="C53" s="60">
        <v>0</v>
      </c>
      <c r="D53" s="61">
        <v>3436.9689473684211</v>
      </c>
      <c r="E53" s="61">
        <v>4524.3715521855484</v>
      </c>
      <c r="F53" s="61">
        <v>5994.7189440477432</v>
      </c>
      <c r="G53" s="121">
        <v>0</v>
      </c>
      <c r="H53" s="61">
        <v>0</v>
      </c>
      <c r="I53" s="61">
        <v>0</v>
      </c>
      <c r="J53" s="121">
        <v>0</v>
      </c>
      <c r="K53" s="121">
        <v>0</v>
      </c>
      <c r="L53" s="62">
        <v>22184075.140000001</v>
      </c>
      <c r="M53" s="63">
        <v>3800</v>
      </c>
      <c r="N53" s="63">
        <v>3800</v>
      </c>
      <c r="O53" s="64">
        <v>5837.914510526316</v>
      </c>
      <c r="P53" s="127">
        <v>0</v>
      </c>
      <c r="Q53" s="64">
        <v>0</v>
      </c>
      <c r="R53" s="64">
        <v>0</v>
      </c>
      <c r="S53" s="127">
        <v>0</v>
      </c>
    </row>
    <row r="54" spans="1:19" ht="16.350000000000001" customHeight="1" x14ac:dyDescent="0.2">
      <c r="A54" s="66">
        <v>48</v>
      </c>
      <c r="B54" s="59" t="s">
        <v>91</v>
      </c>
      <c r="C54" s="60">
        <v>0.46153899999999998</v>
      </c>
      <c r="D54" s="61">
        <v>4816.2004062288424</v>
      </c>
      <c r="E54" s="61">
        <v>6339.9700262786455</v>
      </c>
      <c r="F54" s="61">
        <v>7810.3174181408403</v>
      </c>
      <c r="G54" s="121">
        <v>3605</v>
      </c>
      <c r="H54" s="61">
        <v>2404</v>
      </c>
      <c r="I54" s="61">
        <v>1201</v>
      </c>
      <c r="J54" s="121">
        <v>300</v>
      </c>
      <c r="K54" s="121">
        <v>3605</v>
      </c>
      <c r="L54" s="62">
        <v>26937051.460000001</v>
      </c>
      <c r="M54" s="63">
        <v>5908</v>
      </c>
      <c r="N54" s="63">
        <v>5908.4615389999999</v>
      </c>
      <c r="O54" s="64">
        <v>4559.0635196990834</v>
      </c>
      <c r="P54" s="127">
        <v>2104</v>
      </c>
      <c r="Q54" s="64">
        <v>1402</v>
      </c>
      <c r="R54" s="64">
        <v>702</v>
      </c>
      <c r="S54" s="127">
        <v>176</v>
      </c>
    </row>
    <row r="55" spans="1:19" ht="16.350000000000001" customHeight="1" x14ac:dyDescent="0.2">
      <c r="A55" s="66">
        <v>49</v>
      </c>
      <c r="B55" s="59" t="s">
        <v>54</v>
      </c>
      <c r="C55" s="60">
        <v>2.5714290000000002</v>
      </c>
      <c r="D55" s="61">
        <v>5768.5892805755393</v>
      </c>
      <c r="E55" s="61">
        <v>7593.6796744299472</v>
      </c>
      <c r="F55" s="61">
        <v>9064.027066292143</v>
      </c>
      <c r="G55" s="121">
        <v>23308</v>
      </c>
      <c r="H55" s="61">
        <v>15538</v>
      </c>
      <c r="I55" s="61">
        <v>7770</v>
      </c>
      <c r="J55" s="121">
        <v>1943</v>
      </c>
      <c r="K55" s="121">
        <v>23308</v>
      </c>
      <c r="L55" s="62">
        <v>35947954</v>
      </c>
      <c r="M55" s="63">
        <v>13900</v>
      </c>
      <c r="N55" s="63">
        <v>13902.571429</v>
      </c>
      <c r="O55" s="64">
        <v>2585.705398715992</v>
      </c>
      <c r="P55" s="127">
        <v>6649</v>
      </c>
      <c r="Q55" s="64">
        <v>4432</v>
      </c>
      <c r="R55" s="64">
        <v>2217</v>
      </c>
      <c r="S55" s="127">
        <v>554</v>
      </c>
    </row>
    <row r="56" spans="1:19" ht="16.350000000000001" customHeight="1" x14ac:dyDescent="0.2">
      <c r="A56" s="45">
        <v>50</v>
      </c>
      <c r="B56" s="46" t="s">
        <v>55</v>
      </c>
      <c r="C56" s="47">
        <v>2.7912089999999998</v>
      </c>
      <c r="D56" s="48">
        <v>5891.6677147528617</v>
      </c>
      <c r="E56" s="48">
        <v>7755.6981781774957</v>
      </c>
      <c r="F56" s="48">
        <v>9226.0455700396906</v>
      </c>
      <c r="G56" s="122">
        <v>25752</v>
      </c>
      <c r="H56" s="48">
        <v>17168</v>
      </c>
      <c r="I56" s="48">
        <v>8584</v>
      </c>
      <c r="J56" s="122">
        <v>2146</v>
      </c>
      <c r="K56" s="122">
        <v>25752</v>
      </c>
      <c r="L56" s="49">
        <v>26737841.399999999</v>
      </c>
      <c r="M56" s="50">
        <v>7951</v>
      </c>
      <c r="N56" s="50">
        <v>7953.791209</v>
      </c>
      <c r="O56" s="51">
        <v>3361.6473826651586</v>
      </c>
      <c r="P56" s="128">
        <v>9383</v>
      </c>
      <c r="Q56" s="51">
        <v>6256</v>
      </c>
      <c r="R56" s="51">
        <v>3127</v>
      </c>
      <c r="S56" s="128">
        <v>782</v>
      </c>
    </row>
    <row r="57" spans="1:19" ht="16.350000000000001" customHeight="1" x14ac:dyDescent="0.2">
      <c r="A57" s="65">
        <v>51</v>
      </c>
      <c r="B57" s="52" t="s">
        <v>56</v>
      </c>
      <c r="C57" s="53">
        <v>1.159341</v>
      </c>
      <c r="D57" s="54">
        <v>5559.2358456973298</v>
      </c>
      <c r="E57" s="54">
        <v>7318.0901245620216</v>
      </c>
      <c r="F57" s="54">
        <v>8788.4375164242156</v>
      </c>
      <c r="G57" s="123">
        <v>10189</v>
      </c>
      <c r="H57" s="55">
        <v>6792</v>
      </c>
      <c r="I57" s="55">
        <v>3397</v>
      </c>
      <c r="J57" s="120">
        <v>849</v>
      </c>
      <c r="K57" s="123">
        <v>10189</v>
      </c>
      <c r="L57" s="56">
        <v>33273402.66</v>
      </c>
      <c r="M57" s="57">
        <v>8425</v>
      </c>
      <c r="N57" s="57">
        <v>8426.1593410000005</v>
      </c>
      <c r="O57" s="58">
        <v>3948.821914403909</v>
      </c>
      <c r="P57" s="126">
        <v>4578</v>
      </c>
      <c r="Q57" s="58">
        <v>3053</v>
      </c>
      <c r="R57" s="58">
        <v>1525</v>
      </c>
      <c r="S57" s="126">
        <v>381</v>
      </c>
    </row>
    <row r="58" spans="1:19" ht="16.350000000000001" customHeight="1" x14ac:dyDescent="0.2">
      <c r="A58" s="66">
        <v>52</v>
      </c>
      <c r="B58" s="59" t="s">
        <v>57</v>
      </c>
      <c r="C58" s="60">
        <v>4.928572</v>
      </c>
      <c r="D58" s="61">
        <v>5683.1774435694151</v>
      </c>
      <c r="E58" s="61">
        <v>7481.2448833427889</v>
      </c>
      <c r="F58" s="61">
        <v>8951.5922752049846</v>
      </c>
      <c r="G58" s="121">
        <v>44119</v>
      </c>
      <c r="H58" s="61">
        <v>29414</v>
      </c>
      <c r="I58" s="61">
        <v>14705</v>
      </c>
      <c r="J58" s="121">
        <v>3676</v>
      </c>
      <c r="K58" s="121">
        <v>44119</v>
      </c>
      <c r="L58" s="62">
        <v>138962188.36000001</v>
      </c>
      <c r="M58" s="63">
        <v>37967</v>
      </c>
      <c r="N58" s="63">
        <v>37971.928571999997</v>
      </c>
      <c r="O58" s="64">
        <v>3659.6031222514443</v>
      </c>
      <c r="P58" s="127">
        <v>18037</v>
      </c>
      <c r="Q58" s="64">
        <v>12024</v>
      </c>
      <c r="R58" s="64">
        <v>6013</v>
      </c>
      <c r="S58" s="127">
        <v>1503</v>
      </c>
    </row>
    <row r="59" spans="1:19" ht="16.350000000000001" customHeight="1" x14ac:dyDescent="0.2">
      <c r="A59" s="66">
        <v>53</v>
      </c>
      <c r="B59" s="59" t="s">
        <v>58</v>
      </c>
      <c r="C59" s="60">
        <v>5.0989000000000004</v>
      </c>
      <c r="D59" s="61">
        <v>5921.197622040645</v>
      </c>
      <c r="E59" s="61">
        <v>7794.5708809913576</v>
      </c>
      <c r="F59" s="61">
        <v>9264.9182728535525</v>
      </c>
      <c r="G59" s="121">
        <v>47241</v>
      </c>
      <c r="H59" s="61">
        <v>31495</v>
      </c>
      <c r="I59" s="61">
        <v>15746</v>
      </c>
      <c r="J59" s="121">
        <v>3937</v>
      </c>
      <c r="K59" s="121">
        <v>47241</v>
      </c>
      <c r="L59" s="62">
        <v>48644386</v>
      </c>
      <c r="M59" s="63">
        <v>19092</v>
      </c>
      <c r="N59" s="63">
        <v>19097.098900000001</v>
      </c>
      <c r="O59" s="64">
        <v>2547.2133885215412</v>
      </c>
      <c r="P59" s="127">
        <v>12988</v>
      </c>
      <c r="Q59" s="64">
        <v>8658</v>
      </c>
      <c r="R59" s="64">
        <v>4330</v>
      </c>
      <c r="S59" s="127">
        <v>1083</v>
      </c>
    </row>
    <row r="60" spans="1:19" ht="16.350000000000001" customHeight="1" x14ac:dyDescent="0.2">
      <c r="A60" s="66">
        <v>54</v>
      </c>
      <c r="B60" s="59" t="s">
        <v>59</v>
      </c>
      <c r="C60" s="60">
        <v>1</v>
      </c>
      <c r="D60" s="61">
        <v>7125.8879870129867</v>
      </c>
      <c r="E60" s="61">
        <v>9380.406220192237</v>
      </c>
      <c r="F60" s="61">
        <v>10850.753612054432</v>
      </c>
      <c r="G60" s="121">
        <v>10851</v>
      </c>
      <c r="H60" s="61">
        <v>7233</v>
      </c>
      <c r="I60" s="61">
        <v>3618</v>
      </c>
      <c r="J60" s="121">
        <v>905</v>
      </c>
      <c r="K60" s="121">
        <v>10851</v>
      </c>
      <c r="L60" s="62">
        <v>2627360.86</v>
      </c>
      <c r="M60" s="63">
        <v>616</v>
      </c>
      <c r="N60" s="63">
        <v>617</v>
      </c>
      <c r="O60" s="64">
        <v>4258.2834035656397</v>
      </c>
      <c r="P60" s="127">
        <v>4258</v>
      </c>
      <c r="Q60" s="64">
        <v>2840</v>
      </c>
      <c r="R60" s="64">
        <v>1418</v>
      </c>
      <c r="S60" s="127">
        <v>355</v>
      </c>
    </row>
    <row r="61" spans="1:19" ht="16.350000000000001" customHeight="1" x14ac:dyDescent="0.2">
      <c r="A61" s="45">
        <v>55</v>
      </c>
      <c r="B61" s="46" t="s">
        <v>60</v>
      </c>
      <c r="C61" s="47">
        <v>9.2582419999999992</v>
      </c>
      <c r="D61" s="48">
        <v>5435.9293665132</v>
      </c>
      <c r="E61" s="48">
        <v>7155.7714259750028</v>
      </c>
      <c r="F61" s="48">
        <v>8626.1188178371976</v>
      </c>
      <c r="G61" s="122">
        <v>79863</v>
      </c>
      <c r="H61" s="48">
        <v>53241</v>
      </c>
      <c r="I61" s="48">
        <v>26622</v>
      </c>
      <c r="J61" s="122">
        <v>6656</v>
      </c>
      <c r="K61" s="122">
        <v>79863</v>
      </c>
      <c r="L61" s="49">
        <v>63013094.719999999</v>
      </c>
      <c r="M61" s="50">
        <v>17159</v>
      </c>
      <c r="N61" s="50">
        <v>17168.258242</v>
      </c>
      <c r="O61" s="51">
        <v>3670.3254245003336</v>
      </c>
      <c r="P61" s="128">
        <v>33981</v>
      </c>
      <c r="Q61" s="51">
        <v>22655</v>
      </c>
      <c r="R61" s="51">
        <v>11326</v>
      </c>
      <c r="S61" s="128">
        <v>2832</v>
      </c>
    </row>
    <row r="62" spans="1:19" ht="16.350000000000001" customHeight="1" x14ac:dyDescent="0.2">
      <c r="A62" s="65">
        <v>56</v>
      </c>
      <c r="B62" s="52" t="s">
        <v>61</v>
      </c>
      <c r="C62" s="53">
        <v>1</v>
      </c>
      <c r="D62" s="54">
        <v>6376.6284418529312</v>
      </c>
      <c r="E62" s="54">
        <v>8394.0928076369091</v>
      </c>
      <c r="F62" s="54">
        <v>9864.440199499104</v>
      </c>
      <c r="G62" s="123">
        <v>9864</v>
      </c>
      <c r="H62" s="55">
        <v>6576</v>
      </c>
      <c r="I62" s="55">
        <v>3288</v>
      </c>
      <c r="J62" s="120">
        <v>822</v>
      </c>
      <c r="K62" s="123">
        <v>9864</v>
      </c>
      <c r="L62" s="56">
        <v>10576611.6</v>
      </c>
      <c r="M62" s="57">
        <v>3087</v>
      </c>
      <c r="N62" s="57">
        <v>3088</v>
      </c>
      <c r="O62" s="58">
        <v>3425.0685233160621</v>
      </c>
      <c r="P62" s="126">
        <v>3425</v>
      </c>
      <c r="Q62" s="58">
        <v>2284</v>
      </c>
      <c r="R62" s="58">
        <v>1141</v>
      </c>
      <c r="S62" s="126">
        <v>285</v>
      </c>
    </row>
    <row r="63" spans="1:19" ht="16.350000000000001" customHeight="1" x14ac:dyDescent="0.2">
      <c r="A63" s="66">
        <v>57</v>
      </c>
      <c r="B63" s="59" t="s">
        <v>62</v>
      </c>
      <c r="C63" s="60">
        <v>3.807693</v>
      </c>
      <c r="D63" s="61">
        <v>5724.5843069996781</v>
      </c>
      <c r="E63" s="61">
        <v>7535.7522233385589</v>
      </c>
      <c r="F63" s="61">
        <v>9006.0996152007538</v>
      </c>
      <c r="G63" s="121">
        <v>34292</v>
      </c>
      <c r="H63" s="61">
        <v>22863</v>
      </c>
      <c r="I63" s="61">
        <v>11429</v>
      </c>
      <c r="J63" s="121">
        <v>2857</v>
      </c>
      <c r="K63" s="121">
        <v>34292</v>
      </c>
      <c r="L63" s="62">
        <v>26959787</v>
      </c>
      <c r="M63" s="63">
        <v>9329</v>
      </c>
      <c r="N63" s="63">
        <v>9332.8076930000007</v>
      </c>
      <c r="O63" s="64">
        <v>2888.7112953394485</v>
      </c>
      <c r="P63" s="127">
        <v>10999</v>
      </c>
      <c r="Q63" s="64">
        <v>7334</v>
      </c>
      <c r="R63" s="64">
        <v>3665</v>
      </c>
      <c r="S63" s="127">
        <v>916</v>
      </c>
    </row>
    <row r="64" spans="1:19" ht="16.350000000000001" customHeight="1" x14ac:dyDescent="0.2">
      <c r="A64" s="66">
        <v>58</v>
      </c>
      <c r="B64" s="59" t="s">
        <v>63</v>
      </c>
      <c r="C64" s="60">
        <v>2.340659</v>
      </c>
      <c r="D64" s="61">
        <v>6558.8314943631567</v>
      </c>
      <c r="E64" s="61">
        <v>8633.9420236531951</v>
      </c>
      <c r="F64" s="61">
        <v>10104.28941551539</v>
      </c>
      <c r="G64" s="121">
        <v>23651</v>
      </c>
      <c r="H64" s="61">
        <v>15768</v>
      </c>
      <c r="I64" s="61">
        <v>7883</v>
      </c>
      <c r="J64" s="121">
        <v>1971</v>
      </c>
      <c r="K64" s="121">
        <v>23651</v>
      </c>
      <c r="L64" s="62">
        <v>19925905</v>
      </c>
      <c r="M64" s="63">
        <v>8338</v>
      </c>
      <c r="N64" s="63">
        <v>8340.3406589999995</v>
      </c>
      <c r="O64" s="64">
        <v>2389.0996560791682</v>
      </c>
      <c r="P64" s="127">
        <v>5592</v>
      </c>
      <c r="Q64" s="64">
        <v>3728</v>
      </c>
      <c r="R64" s="64">
        <v>1864</v>
      </c>
      <c r="S64" s="127">
        <v>466</v>
      </c>
    </row>
    <row r="65" spans="1:19" ht="16.350000000000001" customHeight="1" x14ac:dyDescent="0.2">
      <c r="A65" s="66">
        <v>59</v>
      </c>
      <c r="B65" s="59" t="s">
        <v>64</v>
      </c>
      <c r="C65" s="60">
        <v>1.2472529999999999</v>
      </c>
      <c r="D65" s="61">
        <v>7199.4617429276632</v>
      </c>
      <c r="E65" s="61">
        <v>9477.2575485996913</v>
      </c>
      <c r="F65" s="61">
        <v>10947.604940461886</v>
      </c>
      <c r="G65" s="121">
        <v>13654</v>
      </c>
      <c r="H65" s="61">
        <v>9176</v>
      </c>
      <c r="I65" s="61">
        <v>4478</v>
      </c>
      <c r="J65" s="121">
        <v>1120</v>
      </c>
      <c r="K65" s="121">
        <v>13654</v>
      </c>
      <c r="L65" s="62">
        <v>8002530</v>
      </c>
      <c r="M65" s="63">
        <v>5267</v>
      </c>
      <c r="N65" s="63">
        <v>5268.2472529999995</v>
      </c>
      <c r="O65" s="64">
        <v>1519.0118488540882</v>
      </c>
      <c r="P65" s="127">
        <v>1895</v>
      </c>
      <c r="Q65" s="64">
        <v>1294</v>
      </c>
      <c r="R65" s="64">
        <v>601</v>
      </c>
      <c r="S65" s="127">
        <v>150</v>
      </c>
    </row>
    <row r="66" spans="1:19" ht="16.350000000000001" customHeight="1" x14ac:dyDescent="0.2">
      <c r="A66" s="45">
        <v>60</v>
      </c>
      <c r="B66" s="46" t="s">
        <v>65</v>
      </c>
      <c r="C66" s="47">
        <v>4.7802189999999998</v>
      </c>
      <c r="D66" s="48">
        <v>6202.3486863444696</v>
      </c>
      <c r="E66" s="48">
        <v>8164.6736944534541</v>
      </c>
      <c r="F66" s="48">
        <v>9635.0210863156499</v>
      </c>
      <c r="G66" s="122">
        <v>46058</v>
      </c>
      <c r="H66" s="48">
        <v>30704</v>
      </c>
      <c r="I66" s="48">
        <v>15354</v>
      </c>
      <c r="J66" s="122">
        <v>3839</v>
      </c>
      <c r="K66" s="122">
        <v>46058</v>
      </c>
      <c r="L66" s="49">
        <v>21195565.300000001</v>
      </c>
      <c r="M66" s="50">
        <v>6166</v>
      </c>
      <c r="N66" s="50">
        <v>6170.7802190000002</v>
      </c>
      <c r="O66" s="51">
        <v>3434.8274525704674</v>
      </c>
      <c r="P66" s="128">
        <v>16419</v>
      </c>
      <c r="Q66" s="51">
        <v>10945</v>
      </c>
      <c r="R66" s="51">
        <v>5474</v>
      </c>
      <c r="S66" s="128">
        <v>1369</v>
      </c>
    </row>
    <row r="67" spans="1:19" ht="16.350000000000001" customHeight="1" x14ac:dyDescent="0.2">
      <c r="A67" s="65">
        <v>61</v>
      </c>
      <c r="B67" s="52" t="s">
        <v>66</v>
      </c>
      <c r="C67" s="53">
        <v>0.96703300000000003</v>
      </c>
      <c r="D67" s="54">
        <v>3433.9192800654487</v>
      </c>
      <c r="E67" s="54">
        <v>4520.3570183912407</v>
      </c>
      <c r="F67" s="54">
        <v>5990.7044102534355</v>
      </c>
      <c r="G67" s="123">
        <v>5793</v>
      </c>
      <c r="H67" s="55">
        <v>3863</v>
      </c>
      <c r="I67" s="55">
        <v>1930</v>
      </c>
      <c r="J67" s="120">
        <v>483</v>
      </c>
      <c r="K67" s="123">
        <v>5793</v>
      </c>
      <c r="L67" s="56">
        <v>20025514.82</v>
      </c>
      <c r="M67" s="57">
        <v>3667</v>
      </c>
      <c r="N67" s="57">
        <v>3667.9670329999999</v>
      </c>
      <c r="O67" s="58">
        <v>5459.5678313993185</v>
      </c>
      <c r="P67" s="126">
        <v>5280</v>
      </c>
      <c r="Q67" s="58">
        <v>3520</v>
      </c>
      <c r="R67" s="58">
        <v>1760</v>
      </c>
      <c r="S67" s="126">
        <v>440</v>
      </c>
    </row>
    <row r="68" spans="1:19" ht="16.350000000000001" customHeight="1" x14ac:dyDescent="0.2">
      <c r="A68" s="66">
        <v>62</v>
      </c>
      <c r="B68" s="59" t="s">
        <v>67</v>
      </c>
      <c r="C68" s="60">
        <v>1.7472529999999999</v>
      </c>
      <c r="D68" s="61">
        <v>6657.6295050456511</v>
      </c>
      <c r="E68" s="61">
        <v>8763.9981620092458</v>
      </c>
      <c r="F68" s="61">
        <v>10234.345553871441</v>
      </c>
      <c r="G68" s="121">
        <v>17882</v>
      </c>
      <c r="H68" s="61">
        <v>11920</v>
      </c>
      <c r="I68" s="61">
        <v>5962</v>
      </c>
      <c r="J68" s="121">
        <v>1491</v>
      </c>
      <c r="K68" s="121">
        <v>17882</v>
      </c>
      <c r="L68" s="62">
        <v>4502166</v>
      </c>
      <c r="M68" s="63">
        <v>2081</v>
      </c>
      <c r="N68" s="63">
        <v>2082.747253</v>
      </c>
      <c r="O68" s="64">
        <v>2161.6477916439726</v>
      </c>
      <c r="P68" s="127">
        <v>3777</v>
      </c>
      <c r="Q68" s="64">
        <v>2519</v>
      </c>
      <c r="R68" s="64">
        <v>1258</v>
      </c>
      <c r="S68" s="127">
        <v>315</v>
      </c>
    </row>
    <row r="69" spans="1:19" ht="16.350000000000001" customHeight="1" x14ac:dyDescent="0.2">
      <c r="A69" s="66">
        <v>63</v>
      </c>
      <c r="B69" s="59" t="s">
        <v>68</v>
      </c>
      <c r="C69" s="60">
        <v>0</v>
      </c>
      <c r="D69" s="61">
        <v>4978.9724950884083</v>
      </c>
      <c r="E69" s="61">
        <v>6554.2406291276784</v>
      </c>
      <c r="F69" s="61">
        <v>8024.5880209898733</v>
      </c>
      <c r="G69" s="121">
        <v>0</v>
      </c>
      <c r="H69" s="61">
        <v>0</v>
      </c>
      <c r="I69" s="61">
        <v>0</v>
      </c>
      <c r="J69" s="121">
        <v>0</v>
      </c>
      <c r="K69" s="121">
        <v>0</v>
      </c>
      <c r="L69" s="62">
        <v>10166074.24</v>
      </c>
      <c r="M69" s="63">
        <v>2036</v>
      </c>
      <c r="N69" s="63">
        <v>2036</v>
      </c>
      <c r="O69" s="64">
        <v>4993.1602357563852</v>
      </c>
      <c r="P69" s="127">
        <v>0</v>
      </c>
      <c r="Q69" s="64">
        <v>0</v>
      </c>
      <c r="R69" s="64">
        <v>0</v>
      </c>
      <c r="S69" s="127">
        <v>0</v>
      </c>
    </row>
    <row r="70" spans="1:19" ht="16.350000000000001" customHeight="1" x14ac:dyDescent="0.2">
      <c r="A70" s="66">
        <v>64</v>
      </c>
      <c r="B70" s="59" t="s">
        <v>69</v>
      </c>
      <c r="C70" s="60">
        <v>0</v>
      </c>
      <c r="D70" s="61">
        <v>7109.7388286334053</v>
      </c>
      <c r="E70" s="61">
        <v>9359.1477235682687</v>
      </c>
      <c r="F70" s="61">
        <v>10829.495115430464</v>
      </c>
      <c r="G70" s="121">
        <v>0</v>
      </c>
      <c r="H70" s="61">
        <v>0</v>
      </c>
      <c r="I70" s="61">
        <v>0</v>
      </c>
      <c r="J70" s="121">
        <v>0</v>
      </c>
      <c r="K70" s="121">
        <v>0</v>
      </c>
      <c r="L70" s="62">
        <v>6946663</v>
      </c>
      <c r="M70" s="63">
        <v>2305</v>
      </c>
      <c r="N70" s="63">
        <v>2305</v>
      </c>
      <c r="O70" s="64">
        <v>3013.7366594360087</v>
      </c>
      <c r="P70" s="127">
        <v>0</v>
      </c>
      <c r="Q70" s="64">
        <v>0</v>
      </c>
      <c r="R70" s="64">
        <v>0</v>
      </c>
      <c r="S70" s="127">
        <v>0</v>
      </c>
    </row>
    <row r="71" spans="1:19" ht="16.350000000000001" customHeight="1" x14ac:dyDescent="0.2">
      <c r="A71" s="45">
        <v>65</v>
      </c>
      <c r="B71" s="46" t="s">
        <v>70</v>
      </c>
      <c r="C71" s="47">
        <v>4.5439559999999997</v>
      </c>
      <c r="D71" s="48">
        <v>5664.1748217359236</v>
      </c>
      <c r="E71" s="48">
        <v>7456.2301325676281</v>
      </c>
      <c r="F71" s="48">
        <v>8926.5775244298238</v>
      </c>
      <c r="G71" s="122">
        <v>40562</v>
      </c>
      <c r="H71" s="48">
        <v>27040</v>
      </c>
      <c r="I71" s="48">
        <v>13522</v>
      </c>
      <c r="J71" s="122">
        <v>3381</v>
      </c>
      <c r="K71" s="122">
        <v>40562</v>
      </c>
      <c r="L71" s="49">
        <v>33680882.32</v>
      </c>
      <c r="M71" s="50">
        <v>8134</v>
      </c>
      <c r="N71" s="50">
        <v>8138.5439560000004</v>
      </c>
      <c r="O71" s="51">
        <v>4138.4407950723607</v>
      </c>
      <c r="P71" s="128">
        <v>18805</v>
      </c>
      <c r="Q71" s="51">
        <v>12536</v>
      </c>
      <c r="R71" s="51">
        <v>6269</v>
      </c>
      <c r="S71" s="128">
        <v>1567</v>
      </c>
    </row>
    <row r="72" spans="1:19" ht="16.350000000000001" customHeight="1" x14ac:dyDescent="0.2">
      <c r="A72" s="65">
        <v>66</v>
      </c>
      <c r="B72" s="52" t="s">
        <v>71</v>
      </c>
      <c r="C72" s="53">
        <v>0</v>
      </c>
      <c r="D72" s="54">
        <v>7394.5190799790907</v>
      </c>
      <c r="E72" s="54">
        <v>9734.0279414414017</v>
      </c>
      <c r="F72" s="54">
        <v>11204.375333303597</v>
      </c>
      <c r="G72" s="123">
        <v>0</v>
      </c>
      <c r="H72" s="55">
        <v>0</v>
      </c>
      <c r="I72" s="55">
        <v>0</v>
      </c>
      <c r="J72" s="120">
        <v>0</v>
      </c>
      <c r="K72" s="123">
        <v>0</v>
      </c>
      <c r="L72" s="56">
        <v>7942198</v>
      </c>
      <c r="M72" s="57">
        <v>1913</v>
      </c>
      <c r="N72" s="57">
        <v>1913</v>
      </c>
      <c r="O72" s="58">
        <v>4151.6978567694723</v>
      </c>
      <c r="P72" s="126">
        <v>0</v>
      </c>
      <c r="Q72" s="58">
        <v>0</v>
      </c>
      <c r="R72" s="58">
        <v>0</v>
      </c>
      <c r="S72" s="126">
        <v>0</v>
      </c>
    </row>
    <row r="73" spans="1:19" ht="16.350000000000001" customHeight="1" x14ac:dyDescent="0.2">
      <c r="A73" s="66">
        <v>67</v>
      </c>
      <c r="B73" s="59" t="s">
        <v>4</v>
      </c>
      <c r="C73" s="60">
        <v>1</v>
      </c>
      <c r="D73" s="61">
        <v>6013.8437441380602</v>
      </c>
      <c r="E73" s="61">
        <v>7916.5287705320225</v>
      </c>
      <c r="F73" s="61">
        <v>9386.8761623942173</v>
      </c>
      <c r="G73" s="121">
        <v>9387</v>
      </c>
      <c r="H73" s="61">
        <v>6257</v>
      </c>
      <c r="I73" s="61">
        <v>3130</v>
      </c>
      <c r="J73" s="121">
        <v>783</v>
      </c>
      <c r="K73" s="121">
        <v>9387</v>
      </c>
      <c r="L73" s="62">
        <v>17571466.16</v>
      </c>
      <c r="M73" s="63">
        <v>5331</v>
      </c>
      <c r="N73" s="63">
        <v>5332</v>
      </c>
      <c r="O73" s="64">
        <v>3295.4737734433606</v>
      </c>
      <c r="P73" s="127">
        <v>3295</v>
      </c>
      <c r="Q73" s="64">
        <v>2198</v>
      </c>
      <c r="R73" s="64">
        <v>1097</v>
      </c>
      <c r="S73" s="127">
        <v>274</v>
      </c>
    </row>
    <row r="74" spans="1:19" ht="16.350000000000001" customHeight="1" x14ac:dyDescent="0.2">
      <c r="A74" s="66">
        <v>68</v>
      </c>
      <c r="B74" s="68" t="s">
        <v>3</v>
      </c>
      <c r="C74" s="60">
        <v>1.5274730000000001</v>
      </c>
      <c r="D74" s="61">
        <v>7182.1939043615348</v>
      </c>
      <c r="E74" s="61">
        <v>9454.5264390747889</v>
      </c>
      <c r="F74" s="61">
        <v>10924.873830936984</v>
      </c>
      <c r="G74" s="121">
        <v>16687</v>
      </c>
      <c r="H74" s="61">
        <v>11126</v>
      </c>
      <c r="I74" s="61">
        <v>5561</v>
      </c>
      <c r="J74" s="121">
        <v>1390</v>
      </c>
      <c r="K74" s="121">
        <v>16687</v>
      </c>
      <c r="L74" s="62">
        <v>5342169</v>
      </c>
      <c r="M74" s="63">
        <v>1903</v>
      </c>
      <c r="N74" s="63">
        <v>1904.5274730000001</v>
      </c>
      <c r="O74" s="64">
        <v>2804.9839530983754</v>
      </c>
      <c r="P74" s="127">
        <v>4285</v>
      </c>
      <c r="Q74" s="64">
        <v>2856</v>
      </c>
      <c r="R74" s="64">
        <v>1429</v>
      </c>
      <c r="S74" s="127">
        <v>357</v>
      </c>
    </row>
    <row r="75" spans="1:19" ht="16.350000000000001" customHeight="1" x14ac:dyDescent="0.2">
      <c r="A75" s="66">
        <v>69</v>
      </c>
      <c r="B75" s="59" t="s">
        <v>93</v>
      </c>
      <c r="C75" s="60">
        <v>0.88461599999999996</v>
      </c>
      <c r="D75" s="61">
        <v>6807.417066783064</v>
      </c>
      <c r="E75" s="61">
        <v>8961.1761387596271</v>
      </c>
      <c r="F75" s="61">
        <v>10431.523530621822</v>
      </c>
      <c r="G75" s="121">
        <v>9228</v>
      </c>
      <c r="H75" s="61">
        <v>6152</v>
      </c>
      <c r="I75" s="61">
        <v>3076</v>
      </c>
      <c r="J75" s="121">
        <v>769</v>
      </c>
      <c r="K75" s="121">
        <v>9228</v>
      </c>
      <c r="L75" s="62">
        <v>13207009.720000001</v>
      </c>
      <c r="M75" s="63">
        <v>4582</v>
      </c>
      <c r="N75" s="63">
        <v>4582.8846160000003</v>
      </c>
      <c r="O75" s="64">
        <v>2881.8115284620117</v>
      </c>
      <c r="P75" s="127">
        <v>2549</v>
      </c>
      <c r="Q75" s="64">
        <v>1700</v>
      </c>
      <c r="R75" s="64">
        <v>849</v>
      </c>
      <c r="S75" s="127">
        <v>212</v>
      </c>
    </row>
    <row r="76" spans="1:19" s="224" customFormat="1" ht="16.350000000000001" customHeight="1" thickBot="1" x14ac:dyDescent="0.25">
      <c r="A76" s="1540" t="s">
        <v>613</v>
      </c>
      <c r="B76" s="1541"/>
      <c r="C76" s="453">
        <v>232.79122799999999</v>
      </c>
      <c r="D76" s="441">
        <v>5256.3682996878188</v>
      </c>
      <c r="E76" s="442">
        <v>6919.400078120123</v>
      </c>
      <c r="F76" s="442">
        <v>8389.7474699823179</v>
      </c>
      <c r="G76" s="444">
        <v>1933196</v>
      </c>
      <c r="H76" s="443">
        <v>1288883</v>
      </c>
      <c r="I76" s="443">
        <v>644313</v>
      </c>
      <c r="J76" s="444">
        <v>161085</v>
      </c>
      <c r="K76" s="449">
        <v>1933196</v>
      </c>
      <c r="L76" s="454">
        <v>2572753454.4599996</v>
      </c>
      <c r="M76" s="440">
        <v>684539</v>
      </c>
      <c r="N76" s="440">
        <v>684771.79122799996</v>
      </c>
      <c r="O76" s="445">
        <v>3757.0961412506285</v>
      </c>
      <c r="P76" s="447">
        <v>893300</v>
      </c>
      <c r="Q76" s="455">
        <v>595575</v>
      </c>
      <c r="R76" s="110">
        <v>297725</v>
      </c>
      <c r="S76" s="447">
        <v>74437</v>
      </c>
    </row>
    <row r="77" spans="1:19" s="224" customFormat="1" ht="16.350000000000001" customHeight="1" thickTop="1" x14ac:dyDescent="0.2">
      <c r="A77" s="1562" t="s">
        <v>554</v>
      </c>
      <c r="B77" s="1577"/>
      <c r="C77" s="335"/>
      <c r="D77" s="330"/>
      <c r="E77" s="330"/>
      <c r="F77" s="330"/>
      <c r="G77" s="330"/>
      <c r="H77" s="331"/>
      <c r="I77" s="331"/>
      <c r="J77" s="330"/>
      <c r="K77" s="330"/>
      <c r="L77" s="332"/>
      <c r="M77" s="407"/>
      <c r="N77" s="407"/>
      <c r="O77" s="331"/>
      <c r="P77" s="333"/>
      <c r="Q77" s="331"/>
      <c r="R77" s="334"/>
      <c r="S77" s="1037"/>
    </row>
    <row r="78" spans="1:19" s="224" customFormat="1" ht="16.350000000000001" customHeight="1" x14ac:dyDescent="0.2">
      <c r="A78" s="1560" t="s">
        <v>555</v>
      </c>
      <c r="B78" s="1579"/>
      <c r="C78" s="706"/>
      <c r="D78" s="11"/>
      <c r="E78" s="11"/>
      <c r="F78" s="11"/>
      <c r="G78" s="38">
        <v>0</v>
      </c>
      <c r="H78" s="18">
        <v>0</v>
      </c>
      <c r="I78" s="18">
        <v>0</v>
      </c>
      <c r="J78" s="38">
        <v>0</v>
      </c>
      <c r="K78" s="38">
        <v>0</v>
      </c>
      <c r="L78" s="35"/>
      <c r="M78" s="329"/>
      <c r="N78" s="329"/>
      <c r="O78" s="17"/>
      <c r="P78" s="18"/>
      <c r="Q78" s="17"/>
      <c r="R78" s="18"/>
      <c r="S78" s="18"/>
    </row>
    <row r="79" spans="1:19" s="224" customFormat="1" ht="16.350000000000001" customHeight="1" x14ac:dyDescent="0.2">
      <c r="A79" s="1558" t="s">
        <v>578</v>
      </c>
      <c r="B79" s="1578"/>
      <c r="C79" s="707"/>
      <c r="D79" s="9"/>
      <c r="E79" s="12"/>
      <c r="F79" s="12"/>
      <c r="G79" s="19"/>
      <c r="H79" s="19"/>
      <c r="I79" s="19"/>
      <c r="J79" s="19"/>
      <c r="K79" s="124">
        <v>0</v>
      </c>
      <c r="L79" s="36"/>
      <c r="M79" s="67"/>
      <c r="N79" s="67"/>
      <c r="O79" s="17"/>
      <c r="P79" s="22"/>
      <c r="Q79" s="17"/>
      <c r="R79" s="19"/>
      <c r="S79" s="19"/>
    </row>
    <row r="80" spans="1:19" s="224" customFormat="1" ht="16.350000000000001" customHeight="1" x14ac:dyDescent="0.2">
      <c r="A80" s="1555" t="s">
        <v>697</v>
      </c>
      <c r="B80" s="1576"/>
      <c r="C80" s="707"/>
      <c r="D80" s="9"/>
      <c r="E80" s="12"/>
      <c r="F80" s="12"/>
      <c r="G80" s="19"/>
      <c r="H80" s="19"/>
      <c r="I80" s="19"/>
      <c r="J80" s="19"/>
      <c r="K80" s="124">
        <v>10000</v>
      </c>
      <c r="L80" s="36"/>
      <c r="M80" s="14"/>
      <c r="N80" s="14"/>
      <c r="O80" s="17"/>
      <c r="P80" s="22"/>
      <c r="Q80" s="17"/>
      <c r="R80" s="19"/>
      <c r="S80" s="19"/>
    </row>
    <row r="81" spans="1:19" s="224" customFormat="1" ht="16.350000000000001" customHeight="1" x14ac:dyDescent="0.2">
      <c r="A81" s="1555" t="s">
        <v>577</v>
      </c>
      <c r="B81" s="1576"/>
      <c r="C81" s="707"/>
      <c r="D81" s="9"/>
      <c r="E81" s="12"/>
      <c r="F81" s="12"/>
      <c r="G81" s="19"/>
      <c r="H81" s="19"/>
      <c r="I81" s="19"/>
      <c r="J81" s="19"/>
      <c r="K81" s="124">
        <v>0</v>
      </c>
      <c r="L81" s="36"/>
      <c r="M81" s="14"/>
      <c r="N81" s="14"/>
      <c r="O81" s="17"/>
      <c r="P81" s="22"/>
      <c r="Q81" s="17"/>
      <c r="R81" s="19"/>
      <c r="S81" s="19"/>
    </row>
    <row r="82" spans="1:19" s="224" customFormat="1" ht="16.350000000000001" customHeight="1" x14ac:dyDescent="0.2">
      <c r="A82" s="1553" t="s">
        <v>285</v>
      </c>
      <c r="B82" s="1581"/>
      <c r="C82" s="708"/>
      <c r="D82" s="10"/>
      <c r="E82" s="13"/>
      <c r="F82" s="13"/>
      <c r="G82" s="39">
        <v>13865</v>
      </c>
      <c r="H82" s="20">
        <v>9243</v>
      </c>
      <c r="I82" s="20">
        <v>4622</v>
      </c>
      <c r="J82" s="39">
        <v>385</v>
      </c>
      <c r="K82" s="125">
        <v>13865</v>
      </c>
      <c r="L82" s="37"/>
      <c r="M82" s="15"/>
      <c r="N82" s="15"/>
      <c r="O82" s="21"/>
      <c r="P82" s="23"/>
      <c r="Q82" s="21"/>
      <c r="R82" s="20"/>
      <c r="S82" s="20"/>
    </row>
    <row r="83" spans="1:19" s="224" customFormat="1" ht="16.350000000000001" customHeight="1" thickBot="1" x14ac:dyDescent="0.25">
      <c r="A83" s="1540" t="s">
        <v>614</v>
      </c>
      <c r="B83" s="1574"/>
      <c r="C83" s="709">
        <v>232.79122799999999</v>
      </c>
      <c r="D83" s="441">
        <v>5256.3682996878188</v>
      </c>
      <c r="E83" s="442">
        <v>6919.400078120123</v>
      </c>
      <c r="F83" s="442">
        <v>8389.7474699823179</v>
      </c>
      <c r="G83" s="456">
        <v>1947061</v>
      </c>
      <c r="H83" s="443">
        <v>1298126</v>
      </c>
      <c r="I83" s="443">
        <v>648935</v>
      </c>
      <c r="J83" s="444">
        <v>161470</v>
      </c>
      <c r="K83" s="449">
        <v>1957061</v>
      </c>
      <c r="L83" s="457">
        <v>2572753454.4599996</v>
      </c>
      <c r="M83" s="440">
        <v>684539</v>
      </c>
      <c r="N83" s="440">
        <v>684771.79122799996</v>
      </c>
      <c r="O83" s="445">
        <v>3757.0961412506285</v>
      </c>
      <c r="P83" s="446">
        <v>893300</v>
      </c>
      <c r="Q83" s="458">
        <v>595575</v>
      </c>
      <c r="R83" s="34">
        <v>297725</v>
      </c>
      <c r="S83" s="448">
        <v>74437</v>
      </c>
    </row>
    <row r="84" spans="1:19" ht="16.5" customHeight="1" thickTop="1" x14ac:dyDescent="0.2">
      <c r="A84" s="7"/>
      <c r="C84" s="8"/>
      <c r="M84" s="8"/>
    </row>
  </sheetData>
  <mergeCells count="26">
    <mergeCell ref="N2:N3"/>
    <mergeCell ref="L2:L3"/>
    <mergeCell ref="M2:M3"/>
    <mergeCell ref="D2:D3"/>
    <mergeCell ref="L1:S1"/>
    <mergeCell ref="O2:O3"/>
    <mergeCell ref="P2:P3"/>
    <mergeCell ref="Q2:Q3"/>
    <mergeCell ref="R2:R3"/>
    <mergeCell ref="S2:S3"/>
    <mergeCell ref="A83:B83"/>
    <mergeCell ref="K2:K3"/>
    <mergeCell ref="A80:B80"/>
    <mergeCell ref="A81:B81"/>
    <mergeCell ref="A77:B77"/>
    <mergeCell ref="G2:G3"/>
    <mergeCell ref="H2:H3"/>
    <mergeCell ref="A79:B79"/>
    <mergeCell ref="I2:I3"/>
    <mergeCell ref="J2:J3"/>
    <mergeCell ref="C2:C3"/>
    <mergeCell ref="A76:B76"/>
    <mergeCell ref="A78:B78"/>
    <mergeCell ref="A1:B3"/>
    <mergeCell ref="C1:K1"/>
    <mergeCell ref="A82:B82"/>
  </mergeCells>
  <printOptions horizontalCentered="1"/>
  <pageMargins left="0.3" right="0.3" top="0.8" bottom="0.4" header="0.3" footer="0.3"/>
  <pageSetup paperSize="5" scale="65" firstPageNumber="90" fitToWidth="0" orientation="portrait" r:id="rId1"/>
  <headerFooter alignWithMargins="0">
    <oddHeader>&amp;L&amp;"Arial,Bold"&amp;20&amp;K000000FY2017-18 Budget Letter</oddHeader>
    <oddFooter>&amp;R&amp;P</oddFooter>
  </headerFooter>
  <colBreaks count="1" manualBreakCount="1">
    <brk id="11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27" sqref="C27"/>
    </sheetView>
  </sheetViews>
  <sheetFormatPr defaultColWidth="8.85546875" defaultRowHeight="12.75" x14ac:dyDescent="0.2"/>
  <cols>
    <col min="1" max="1" width="4.7109375" style="135" customWidth="1"/>
    <col min="2" max="2" width="26.28515625" style="135" customWidth="1"/>
    <col min="3" max="3" width="12.140625" style="135" bestFit="1" customWidth="1"/>
    <col min="4" max="5" width="13.140625" style="135" customWidth="1"/>
    <col min="6" max="7" width="12.28515625" style="135" bestFit="1" customWidth="1"/>
    <col min="8" max="8" width="13.140625" style="135" customWidth="1"/>
    <col min="9" max="9" width="12.28515625" style="135" bestFit="1" customWidth="1"/>
    <col min="10" max="10" width="13.42578125" style="135" bestFit="1" customWidth="1"/>
    <col min="11" max="11" width="11.85546875" style="135" bestFit="1" customWidth="1"/>
    <col min="12" max="12" width="14.140625" style="135" customWidth="1"/>
    <col min="13" max="13" width="13.42578125" style="135" bestFit="1" customWidth="1"/>
    <col min="14" max="14" width="15.85546875" style="135" customWidth="1"/>
    <col min="15" max="16" width="14" style="135" customWidth="1"/>
    <col min="17" max="17" width="11.7109375" style="135" customWidth="1"/>
    <col min="18" max="18" width="14.42578125" style="135" customWidth="1"/>
    <col min="19" max="16384" width="8.85546875" style="135"/>
  </cols>
  <sheetData>
    <row r="1" spans="1:18" ht="17.45" customHeight="1" x14ac:dyDescent="0.2">
      <c r="A1" s="1600" t="s">
        <v>886</v>
      </c>
      <c r="B1" s="1600"/>
      <c r="C1" s="1584" t="s">
        <v>399</v>
      </c>
      <c r="D1" s="1585"/>
      <c r="E1" s="1585"/>
      <c r="F1" s="1585"/>
      <c r="G1" s="1585"/>
      <c r="H1" s="1585"/>
      <c r="I1" s="1585"/>
      <c r="J1" s="1585"/>
      <c r="K1" s="1586"/>
      <c r="L1" s="1584" t="s">
        <v>399</v>
      </c>
      <c r="M1" s="1585"/>
      <c r="N1" s="1585"/>
      <c r="O1" s="1585"/>
      <c r="P1" s="1585"/>
      <c r="Q1" s="1585"/>
      <c r="R1" s="1586"/>
    </row>
    <row r="2" spans="1:18" s="1008" customFormat="1" ht="17.45" customHeight="1" x14ac:dyDescent="0.2">
      <c r="A2" s="1600"/>
      <c r="B2" s="1600"/>
      <c r="C2" s="233"/>
      <c r="D2" s="234"/>
      <c r="E2" s="234"/>
      <c r="F2" s="234"/>
      <c r="G2" s="234"/>
      <c r="H2" s="234"/>
      <c r="I2" s="1601" t="s">
        <v>254</v>
      </c>
      <c r="J2" s="1602"/>
      <c r="K2" s="1603"/>
      <c r="L2" s="233"/>
      <c r="M2" s="234"/>
      <c r="N2" s="234"/>
      <c r="O2" s="234"/>
      <c r="P2" s="234"/>
      <c r="Q2" s="234"/>
      <c r="R2" s="235"/>
    </row>
    <row r="3" spans="1:18" ht="156.6" customHeight="1" x14ac:dyDescent="0.2">
      <c r="A3" s="1600"/>
      <c r="B3" s="1600"/>
      <c r="C3" s="599" t="s">
        <v>2009</v>
      </c>
      <c r="D3" s="598" t="s">
        <v>888</v>
      </c>
      <c r="E3" s="598" t="s">
        <v>889</v>
      </c>
      <c r="F3" s="598" t="s">
        <v>559</v>
      </c>
      <c r="G3" s="598" t="s">
        <v>395</v>
      </c>
      <c r="H3" s="598" t="s">
        <v>890</v>
      </c>
      <c r="I3" s="230" t="s">
        <v>975</v>
      </c>
      <c r="J3" s="230" t="s">
        <v>976</v>
      </c>
      <c r="K3" s="230" t="s">
        <v>256</v>
      </c>
      <c r="L3" s="598" t="s">
        <v>891</v>
      </c>
      <c r="M3" s="1346" t="s">
        <v>1964</v>
      </c>
      <c r="N3" s="232" t="s">
        <v>892</v>
      </c>
      <c r="O3" s="232" t="s">
        <v>306</v>
      </c>
      <c r="P3" s="232" t="s">
        <v>309</v>
      </c>
      <c r="Q3" s="232" t="s">
        <v>255</v>
      </c>
      <c r="R3" s="232" t="s">
        <v>893</v>
      </c>
    </row>
    <row r="4" spans="1:18" ht="14.25" customHeight="1" x14ac:dyDescent="0.2">
      <c r="A4" s="1009"/>
      <c r="B4" s="1010"/>
      <c r="C4" s="1011">
        <v>1</v>
      </c>
      <c r="D4" s="1011">
        <v>2</v>
      </c>
      <c r="E4" s="1011">
        <v>3</v>
      </c>
      <c r="F4" s="1011">
        <v>4</v>
      </c>
      <c r="G4" s="1011">
        <v>5</v>
      </c>
      <c r="H4" s="1011">
        <v>6</v>
      </c>
      <c r="I4" s="1011">
        <v>7</v>
      </c>
      <c r="J4" s="1011">
        <v>8</v>
      </c>
      <c r="K4" s="1011">
        <v>9</v>
      </c>
      <c r="L4" s="1011">
        <v>10</v>
      </c>
      <c r="M4" s="1011">
        <v>11</v>
      </c>
      <c r="N4" s="1011">
        <v>12</v>
      </c>
      <c r="O4" s="1011">
        <v>13</v>
      </c>
      <c r="P4" s="1011">
        <v>14</v>
      </c>
      <c r="Q4" s="1011">
        <v>15</v>
      </c>
      <c r="R4" s="1011">
        <v>16</v>
      </c>
    </row>
    <row r="5" spans="1:18" ht="25.5" hidden="1" x14ac:dyDescent="0.2">
      <c r="A5" s="1281"/>
      <c r="B5" s="1282"/>
      <c r="C5" s="326" t="s">
        <v>1592</v>
      </c>
      <c r="D5" s="326" t="s">
        <v>1593</v>
      </c>
      <c r="E5" s="326" t="s">
        <v>1488</v>
      </c>
      <c r="F5" s="326" t="s">
        <v>1311</v>
      </c>
      <c r="G5" s="326" t="s">
        <v>1305</v>
      </c>
      <c r="H5" s="326" t="s">
        <v>1489</v>
      </c>
      <c r="I5" s="326" t="s">
        <v>1549</v>
      </c>
      <c r="J5" s="326" t="s">
        <v>1550</v>
      </c>
      <c r="K5" s="326" t="s">
        <v>1492</v>
      </c>
      <c r="L5" s="326" t="s">
        <v>1493</v>
      </c>
      <c r="M5" s="326"/>
      <c r="N5" s="326" t="s">
        <v>1594</v>
      </c>
      <c r="O5" s="326" t="s">
        <v>1595</v>
      </c>
      <c r="P5" s="326" t="s">
        <v>1596</v>
      </c>
      <c r="Q5" s="326" t="s">
        <v>1597</v>
      </c>
      <c r="R5" s="326" t="s">
        <v>1598</v>
      </c>
    </row>
    <row r="6" spans="1:18" ht="25.5" hidden="1" x14ac:dyDescent="0.2">
      <c r="A6" s="1012"/>
      <c r="B6" s="1013"/>
      <c r="C6" s="1243" t="s">
        <v>1156</v>
      </c>
      <c r="D6" s="1243" t="s">
        <v>1156</v>
      </c>
      <c r="E6" s="1243" t="s">
        <v>1157</v>
      </c>
      <c r="F6" s="1243" t="s">
        <v>1599</v>
      </c>
      <c r="G6" s="1243" t="s">
        <v>1157</v>
      </c>
      <c r="H6" s="1243" t="s">
        <v>1157</v>
      </c>
      <c r="I6" s="1243" t="s">
        <v>1500</v>
      </c>
      <c r="J6" s="1243" t="s">
        <v>1500</v>
      </c>
      <c r="K6" s="1243" t="s">
        <v>1157</v>
      </c>
      <c r="L6" s="1243" t="s">
        <v>1157</v>
      </c>
      <c r="M6" s="1243" t="s">
        <v>1501</v>
      </c>
      <c r="N6" s="1243" t="s">
        <v>1559</v>
      </c>
      <c r="O6" s="1243" t="s">
        <v>1600</v>
      </c>
      <c r="P6" s="1243" t="s">
        <v>1157</v>
      </c>
      <c r="Q6" s="1243" t="s">
        <v>1157</v>
      </c>
      <c r="R6" s="1243" t="s">
        <v>1560</v>
      </c>
    </row>
    <row r="7" spans="1:18" ht="15.6" customHeight="1" x14ac:dyDescent="0.2">
      <c r="A7" s="947">
        <v>1</v>
      </c>
      <c r="B7" s="532" t="s">
        <v>7</v>
      </c>
      <c r="C7" s="948">
        <v>0</v>
      </c>
      <c r="D7" s="949">
        <v>7275.04778101582</v>
      </c>
      <c r="E7" s="950">
        <v>0</v>
      </c>
      <c r="F7" s="950">
        <v>777.48</v>
      </c>
      <c r="G7" s="950">
        <v>0</v>
      </c>
      <c r="H7" s="951">
        <v>0</v>
      </c>
      <c r="I7" s="534">
        <v>0</v>
      </c>
      <c r="J7" s="534">
        <v>0</v>
      </c>
      <c r="K7" s="538">
        <v>0</v>
      </c>
      <c r="L7" s="951">
        <v>0</v>
      </c>
      <c r="M7" s="949">
        <v>0</v>
      </c>
      <c r="N7" s="537">
        <v>0</v>
      </c>
      <c r="O7" s="534">
        <v>0</v>
      </c>
      <c r="P7" s="534">
        <v>0</v>
      </c>
      <c r="Q7" s="537">
        <v>0</v>
      </c>
      <c r="R7" s="539">
        <v>0</v>
      </c>
    </row>
    <row r="8" spans="1:18" ht="15.6" customHeight="1" x14ac:dyDescent="0.2">
      <c r="A8" s="952">
        <v>2</v>
      </c>
      <c r="B8" s="555" t="s">
        <v>8</v>
      </c>
      <c r="C8" s="953">
        <v>0</v>
      </c>
      <c r="D8" s="954">
        <v>9104.3106508875753</v>
      </c>
      <c r="E8" s="955">
        <v>0</v>
      </c>
      <c r="F8" s="955">
        <v>842.32</v>
      </c>
      <c r="G8" s="955">
        <v>0</v>
      </c>
      <c r="H8" s="956">
        <v>0</v>
      </c>
      <c r="I8" s="557">
        <v>0</v>
      </c>
      <c r="J8" s="557">
        <v>0</v>
      </c>
      <c r="K8" s="561">
        <v>0</v>
      </c>
      <c r="L8" s="956">
        <v>0</v>
      </c>
      <c r="M8" s="954">
        <v>0</v>
      </c>
      <c r="N8" s="560">
        <v>0</v>
      </c>
      <c r="O8" s="557">
        <v>0</v>
      </c>
      <c r="P8" s="557">
        <v>0</v>
      </c>
      <c r="Q8" s="560">
        <v>0</v>
      </c>
      <c r="R8" s="560">
        <v>0</v>
      </c>
    </row>
    <row r="9" spans="1:18" ht="15.6" customHeight="1" x14ac:dyDescent="0.2">
      <c r="A9" s="952">
        <v>3</v>
      </c>
      <c r="B9" s="555" t="s">
        <v>9</v>
      </c>
      <c r="C9" s="953">
        <v>1</v>
      </c>
      <c r="D9" s="954">
        <v>7715.3771454846428</v>
      </c>
      <c r="E9" s="955">
        <v>7715.3771454846428</v>
      </c>
      <c r="F9" s="955">
        <v>596.84</v>
      </c>
      <c r="G9" s="955">
        <v>596.84</v>
      </c>
      <c r="H9" s="956">
        <v>8312</v>
      </c>
      <c r="I9" s="557">
        <v>0</v>
      </c>
      <c r="J9" s="557">
        <v>4156</v>
      </c>
      <c r="K9" s="561">
        <v>4156</v>
      </c>
      <c r="L9" s="956">
        <v>12468</v>
      </c>
      <c r="M9" s="954">
        <v>0</v>
      </c>
      <c r="N9" s="560">
        <v>12468</v>
      </c>
      <c r="O9" s="557">
        <v>5542</v>
      </c>
      <c r="P9" s="557">
        <v>6926</v>
      </c>
      <c r="Q9" s="560">
        <v>1732</v>
      </c>
      <c r="R9" s="560">
        <v>12468</v>
      </c>
    </row>
    <row r="10" spans="1:18" ht="15.6" customHeight="1" x14ac:dyDescent="0.2">
      <c r="A10" s="952">
        <v>4</v>
      </c>
      <c r="B10" s="555" t="s">
        <v>10</v>
      </c>
      <c r="C10" s="953">
        <v>0</v>
      </c>
      <c r="D10" s="954">
        <v>9476.9759643916914</v>
      </c>
      <c r="E10" s="955">
        <v>0</v>
      </c>
      <c r="F10" s="955">
        <v>585.76</v>
      </c>
      <c r="G10" s="955">
        <v>0</v>
      </c>
      <c r="H10" s="956">
        <v>0</v>
      </c>
      <c r="I10" s="557">
        <v>0</v>
      </c>
      <c r="J10" s="557">
        <v>0</v>
      </c>
      <c r="K10" s="561">
        <v>0</v>
      </c>
      <c r="L10" s="956">
        <v>0</v>
      </c>
      <c r="M10" s="954">
        <v>0</v>
      </c>
      <c r="N10" s="560">
        <v>0</v>
      </c>
      <c r="O10" s="557">
        <v>0</v>
      </c>
      <c r="P10" s="557">
        <v>0</v>
      </c>
      <c r="Q10" s="560">
        <v>0</v>
      </c>
      <c r="R10" s="560">
        <v>0</v>
      </c>
    </row>
    <row r="11" spans="1:18" ht="15.6" customHeight="1" x14ac:dyDescent="0.2">
      <c r="A11" s="957">
        <v>5</v>
      </c>
      <c r="B11" s="569" t="s">
        <v>11</v>
      </c>
      <c r="C11" s="958">
        <v>0</v>
      </c>
      <c r="D11" s="959">
        <v>7566.6439985163215</v>
      </c>
      <c r="E11" s="960">
        <v>0</v>
      </c>
      <c r="F11" s="960">
        <v>555.91</v>
      </c>
      <c r="G11" s="960">
        <v>0</v>
      </c>
      <c r="H11" s="961">
        <v>0</v>
      </c>
      <c r="I11" s="571">
        <v>0</v>
      </c>
      <c r="J11" s="571">
        <v>0</v>
      </c>
      <c r="K11" s="575">
        <v>0</v>
      </c>
      <c r="L11" s="961">
        <v>0</v>
      </c>
      <c r="M11" s="959">
        <v>0</v>
      </c>
      <c r="N11" s="574">
        <v>0</v>
      </c>
      <c r="O11" s="577">
        <v>0</v>
      </c>
      <c r="P11" s="571">
        <v>0</v>
      </c>
      <c r="Q11" s="578">
        <v>0</v>
      </c>
      <c r="R11" s="578">
        <v>0</v>
      </c>
    </row>
    <row r="12" spans="1:18" ht="15.6" customHeight="1" x14ac:dyDescent="0.2">
      <c r="A12" s="947">
        <v>6</v>
      </c>
      <c r="B12" s="532" t="s">
        <v>12</v>
      </c>
      <c r="C12" s="948">
        <v>0</v>
      </c>
      <c r="D12" s="949">
        <v>8748.4034189791018</v>
      </c>
      <c r="E12" s="950">
        <v>0</v>
      </c>
      <c r="F12" s="950">
        <v>545.4799999999999</v>
      </c>
      <c r="G12" s="950">
        <v>0</v>
      </c>
      <c r="H12" s="951">
        <v>0</v>
      </c>
      <c r="I12" s="534">
        <v>0</v>
      </c>
      <c r="J12" s="534">
        <v>0</v>
      </c>
      <c r="K12" s="538">
        <v>0</v>
      </c>
      <c r="L12" s="951">
        <v>0</v>
      </c>
      <c r="M12" s="949">
        <v>0</v>
      </c>
      <c r="N12" s="537">
        <v>0</v>
      </c>
      <c r="O12" s="534">
        <v>0</v>
      </c>
      <c r="P12" s="534">
        <v>0</v>
      </c>
      <c r="Q12" s="537">
        <v>0</v>
      </c>
      <c r="R12" s="539">
        <v>0</v>
      </c>
    </row>
    <row r="13" spans="1:18" ht="15.6" customHeight="1" x14ac:dyDescent="0.2">
      <c r="A13" s="952">
        <v>7</v>
      </c>
      <c r="B13" s="555" t="s">
        <v>13</v>
      </c>
      <c r="C13" s="953">
        <v>0</v>
      </c>
      <c r="D13" s="954">
        <v>8181.4251353874879</v>
      </c>
      <c r="E13" s="955">
        <v>0</v>
      </c>
      <c r="F13" s="955">
        <v>756.91999999999985</v>
      </c>
      <c r="G13" s="955">
        <v>0</v>
      </c>
      <c r="H13" s="956">
        <v>0</v>
      </c>
      <c r="I13" s="557">
        <v>0</v>
      </c>
      <c r="J13" s="557">
        <v>0</v>
      </c>
      <c r="K13" s="561">
        <v>0</v>
      </c>
      <c r="L13" s="956">
        <v>0</v>
      </c>
      <c r="M13" s="954">
        <v>0</v>
      </c>
      <c r="N13" s="560">
        <v>0</v>
      </c>
      <c r="O13" s="557">
        <v>0</v>
      </c>
      <c r="P13" s="557">
        <v>0</v>
      </c>
      <c r="Q13" s="560">
        <v>0</v>
      </c>
      <c r="R13" s="560">
        <v>0</v>
      </c>
    </row>
    <row r="14" spans="1:18" ht="15.6" customHeight="1" x14ac:dyDescent="0.2">
      <c r="A14" s="952">
        <v>8</v>
      </c>
      <c r="B14" s="555" t="s">
        <v>14</v>
      </c>
      <c r="C14" s="953">
        <v>0</v>
      </c>
      <c r="D14" s="954">
        <v>8251.2981206833883</v>
      </c>
      <c r="E14" s="955">
        <v>0</v>
      </c>
      <c r="F14" s="955">
        <v>725.76</v>
      </c>
      <c r="G14" s="955">
        <v>0</v>
      </c>
      <c r="H14" s="956">
        <v>0</v>
      </c>
      <c r="I14" s="557">
        <v>0</v>
      </c>
      <c r="J14" s="557">
        <v>0</v>
      </c>
      <c r="K14" s="561">
        <v>0</v>
      </c>
      <c r="L14" s="956">
        <v>0</v>
      </c>
      <c r="M14" s="954">
        <v>0</v>
      </c>
      <c r="N14" s="560">
        <v>0</v>
      </c>
      <c r="O14" s="557">
        <v>0</v>
      </c>
      <c r="P14" s="557">
        <v>0</v>
      </c>
      <c r="Q14" s="560">
        <v>0</v>
      </c>
      <c r="R14" s="560">
        <v>0</v>
      </c>
    </row>
    <row r="15" spans="1:18" ht="15.6" customHeight="1" x14ac:dyDescent="0.2">
      <c r="A15" s="952">
        <v>9</v>
      </c>
      <c r="B15" s="555" t="s">
        <v>15</v>
      </c>
      <c r="C15" s="953">
        <v>0</v>
      </c>
      <c r="D15" s="954">
        <v>8201.2809214785811</v>
      </c>
      <c r="E15" s="955">
        <v>0</v>
      </c>
      <c r="F15" s="955">
        <v>744.76</v>
      </c>
      <c r="G15" s="955">
        <v>0</v>
      </c>
      <c r="H15" s="956">
        <v>0</v>
      </c>
      <c r="I15" s="557">
        <v>0</v>
      </c>
      <c r="J15" s="557">
        <v>0</v>
      </c>
      <c r="K15" s="561">
        <v>0</v>
      </c>
      <c r="L15" s="956">
        <v>0</v>
      </c>
      <c r="M15" s="954">
        <v>0</v>
      </c>
      <c r="N15" s="560">
        <v>0</v>
      </c>
      <c r="O15" s="557">
        <v>0</v>
      </c>
      <c r="P15" s="557">
        <v>0</v>
      </c>
      <c r="Q15" s="560">
        <v>0</v>
      </c>
      <c r="R15" s="560">
        <v>0</v>
      </c>
    </row>
    <row r="16" spans="1:18" ht="15.6" customHeight="1" x14ac:dyDescent="0.2">
      <c r="A16" s="957">
        <v>10</v>
      </c>
      <c r="B16" s="569" t="s">
        <v>16</v>
      </c>
      <c r="C16" s="958">
        <v>0</v>
      </c>
      <c r="D16" s="959">
        <v>8132.5837627241872</v>
      </c>
      <c r="E16" s="960">
        <v>0</v>
      </c>
      <c r="F16" s="960">
        <v>608.04000000000008</v>
      </c>
      <c r="G16" s="960">
        <v>0</v>
      </c>
      <c r="H16" s="961">
        <v>0</v>
      </c>
      <c r="I16" s="571">
        <v>0</v>
      </c>
      <c r="J16" s="571">
        <v>0</v>
      </c>
      <c r="K16" s="575">
        <v>0</v>
      </c>
      <c r="L16" s="961">
        <v>0</v>
      </c>
      <c r="M16" s="959">
        <v>0</v>
      </c>
      <c r="N16" s="574">
        <v>0</v>
      </c>
      <c r="O16" s="577">
        <v>0</v>
      </c>
      <c r="P16" s="571">
        <v>0</v>
      </c>
      <c r="Q16" s="578">
        <v>0</v>
      </c>
      <c r="R16" s="578">
        <v>0</v>
      </c>
    </row>
    <row r="17" spans="1:18" ht="15.6" customHeight="1" x14ac:dyDescent="0.2">
      <c r="A17" s="947">
        <v>11</v>
      </c>
      <c r="B17" s="532" t="s">
        <v>17</v>
      </c>
      <c r="C17" s="948">
        <v>0</v>
      </c>
      <c r="D17" s="949">
        <v>10470.466870229007</v>
      </c>
      <c r="E17" s="950">
        <v>0</v>
      </c>
      <c r="F17" s="950">
        <v>706.55</v>
      </c>
      <c r="G17" s="950">
        <v>0</v>
      </c>
      <c r="H17" s="951">
        <v>0</v>
      </c>
      <c r="I17" s="534">
        <v>0</v>
      </c>
      <c r="J17" s="534">
        <v>0</v>
      </c>
      <c r="K17" s="538">
        <v>0</v>
      </c>
      <c r="L17" s="951">
        <v>0</v>
      </c>
      <c r="M17" s="949">
        <v>0</v>
      </c>
      <c r="N17" s="537">
        <v>0</v>
      </c>
      <c r="O17" s="534">
        <v>0</v>
      </c>
      <c r="P17" s="534">
        <v>0</v>
      </c>
      <c r="Q17" s="537">
        <v>0</v>
      </c>
      <c r="R17" s="539">
        <v>0</v>
      </c>
    </row>
    <row r="18" spans="1:18" ht="15.6" customHeight="1" x14ac:dyDescent="0.2">
      <c r="A18" s="952">
        <v>12</v>
      </c>
      <c r="B18" s="555" t="s">
        <v>18</v>
      </c>
      <c r="C18" s="953">
        <v>0</v>
      </c>
      <c r="D18" s="954">
        <v>8276.5679984603539</v>
      </c>
      <c r="E18" s="955">
        <v>0</v>
      </c>
      <c r="F18" s="955">
        <v>1063.31</v>
      </c>
      <c r="G18" s="955">
        <v>0</v>
      </c>
      <c r="H18" s="956">
        <v>0</v>
      </c>
      <c r="I18" s="557">
        <v>0</v>
      </c>
      <c r="J18" s="557">
        <v>0</v>
      </c>
      <c r="K18" s="561">
        <v>0</v>
      </c>
      <c r="L18" s="956">
        <v>0</v>
      </c>
      <c r="M18" s="954">
        <v>0</v>
      </c>
      <c r="N18" s="560">
        <v>0</v>
      </c>
      <c r="O18" s="557">
        <v>0</v>
      </c>
      <c r="P18" s="557">
        <v>0</v>
      </c>
      <c r="Q18" s="560">
        <v>0</v>
      </c>
      <c r="R18" s="560">
        <v>0</v>
      </c>
    </row>
    <row r="19" spans="1:18" ht="15.6" customHeight="1" x14ac:dyDescent="0.2">
      <c r="A19" s="952">
        <v>13</v>
      </c>
      <c r="B19" s="555" t="s">
        <v>19</v>
      </c>
      <c r="C19" s="953">
        <v>0</v>
      </c>
      <c r="D19" s="954">
        <v>9381.8860698689969</v>
      </c>
      <c r="E19" s="955">
        <v>0</v>
      </c>
      <c r="F19" s="955">
        <v>749.43000000000006</v>
      </c>
      <c r="G19" s="955">
        <v>0</v>
      </c>
      <c r="H19" s="956">
        <v>0</v>
      </c>
      <c r="I19" s="557">
        <v>0</v>
      </c>
      <c r="J19" s="557">
        <v>0</v>
      </c>
      <c r="K19" s="561">
        <v>0</v>
      </c>
      <c r="L19" s="956">
        <v>0</v>
      </c>
      <c r="M19" s="954">
        <v>0</v>
      </c>
      <c r="N19" s="560">
        <v>0</v>
      </c>
      <c r="O19" s="557">
        <v>0</v>
      </c>
      <c r="P19" s="557">
        <v>0</v>
      </c>
      <c r="Q19" s="560">
        <v>0</v>
      </c>
      <c r="R19" s="560">
        <v>0</v>
      </c>
    </row>
    <row r="20" spans="1:18" ht="15.6" customHeight="1" x14ac:dyDescent="0.2">
      <c r="A20" s="952">
        <v>14</v>
      </c>
      <c r="B20" s="555" t="s">
        <v>20</v>
      </c>
      <c r="C20" s="953">
        <v>0</v>
      </c>
      <c r="D20" s="954">
        <v>9679.3705665722373</v>
      </c>
      <c r="E20" s="955">
        <v>0</v>
      </c>
      <c r="F20" s="955">
        <v>809.9799999999999</v>
      </c>
      <c r="G20" s="955">
        <v>0</v>
      </c>
      <c r="H20" s="956">
        <v>0</v>
      </c>
      <c r="I20" s="557">
        <v>0</v>
      </c>
      <c r="J20" s="557">
        <v>0</v>
      </c>
      <c r="K20" s="561">
        <v>0</v>
      </c>
      <c r="L20" s="956">
        <v>0</v>
      </c>
      <c r="M20" s="954">
        <v>0</v>
      </c>
      <c r="N20" s="560">
        <v>0</v>
      </c>
      <c r="O20" s="557">
        <v>0</v>
      </c>
      <c r="P20" s="557">
        <v>0</v>
      </c>
      <c r="Q20" s="560">
        <v>0</v>
      </c>
      <c r="R20" s="560">
        <v>0</v>
      </c>
    </row>
    <row r="21" spans="1:18" ht="15.6" customHeight="1" x14ac:dyDescent="0.2">
      <c r="A21" s="957">
        <v>15</v>
      </c>
      <c r="B21" s="569" t="s">
        <v>21</v>
      </c>
      <c r="C21" s="958">
        <v>0</v>
      </c>
      <c r="D21" s="959">
        <v>8977.5330601092901</v>
      </c>
      <c r="E21" s="960">
        <v>0</v>
      </c>
      <c r="F21" s="960">
        <v>553.79999999999995</v>
      </c>
      <c r="G21" s="960">
        <v>0</v>
      </c>
      <c r="H21" s="961">
        <v>0</v>
      </c>
      <c r="I21" s="571">
        <v>0</v>
      </c>
      <c r="J21" s="571">
        <v>0</v>
      </c>
      <c r="K21" s="575">
        <v>0</v>
      </c>
      <c r="L21" s="961">
        <v>0</v>
      </c>
      <c r="M21" s="959">
        <v>0</v>
      </c>
      <c r="N21" s="574">
        <v>0</v>
      </c>
      <c r="O21" s="577">
        <v>0</v>
      </c>
      <c r="P21" s="571">
        <v>0</v>
      </c>
      <c r="Q21" s="578">
        <v>0</v>
      </c>
      <c r="R21" s="578">
        <v>0</v>
      </c>
    </row>
    <row r="22" spans="1:18" ht="15.6" customHeight="1" x14ac:dyDescent="0.2">
      <c r="A22" s="947">
        <v>16</v>
      </c>
      <c r="B22" s="532" t="s">
        <v>22</v>
      </c>
      <c r="C22" s="948">
        <v>0</v>
      </c>
      <c r="D22" s="949">
        <v>7574.4859805903761</v>
      </c>
      <c r="E22" s="950">
        <v>0</v>
      </c>
      <c r="F22" s="950">
        <v>686.73</v>
      </c>
      <c r="G22" s="950">
        <v>0</v>
      </c>
      <c r="H22" s="951">
        <v>0</v>
      </c>
      <c r="I22" s="534">
        <v>0</v>
      </c>
      <c r="J22" s="534">
        <v>0</v>
      </c>
      <c r="K22" s="538">
        <v>0</v>
      </c>
      <c r="L22" s="951">
        <v>0</v>
      </c>
      <c r="M22" s="949">
        <v>0</v>
      </c>
      <c r="N22" s="537">
        <v>0</v>
      </c>
      <c r="O22" s="534">
        <v>0</v>
      </c>
      <c r="P22" s="534">
        <v>0</v>
      </c>
      <c r="Q22" s="537">
        <v>0</v>
      </c>
      <c r="R22" s="539">
        <v>0</v>
      </c>
    </row>
    <row r="23" spans="1:18" ht="15.6" customHeight="1" x14ac:dyDescent="0.2">
      <c r="A23" s="952">
        <v>17</v>
      </c>
      <c r="B23" s="555" t="s">
        <v>23</v>
      </c>
      <c r="C23" s="953">
        <v>0</v>
      </c>
      <c r="D23" s="954">
        <v>8090.7900306853062</v>
      </c>
      <c r="E23" s="955">
        <v>0</v>
      </c>
      <c r="F23" s="955">
        <v>801.47762416806802</v>
      </c>
      <c r="G23" s="955">
        <v>0</v>
      </c>
      <c r="H23" s="956">
        <v>0</v>
      </c>
      <c r="I23" s="557">
        <v>8892</v>
      </c>
      <c r="J23" s="557">
        <v>0</v>
      </c>
      <c r="K23" s="561">
        <v>8892</v>
      </c>
      <c r="L23" s="956">
        <v>8892</v>
      </c>
      <c r="M23" s="954">
        <v>0</v>
      </c>
      <c r="N23" s="560">
        <v>8892</v>
      </c>
      <c r="O23" s="557">
        <v>0</v>
      </c>
      <c r="P23" s="557">
        <v>8892</v>
      </c>
      <c r="Q23" s="560">
        <v>2223</v>
      </c>
      <c r="R23" s="560">
        <v>8892</v>
      </c>
    </row>
    <row r="24" spans="1:18" ht="15.6" customHeight="1" x14ac:dyDescent="0.2">
      <c r="A24" s="952">
        <v>18</v>
      </c>
      <c r="B24" s="555" t="s">
        <v>24</v>
      </c>
      <c r="C24" s="953">
        <v>0</v>
      </c>
      <c r="D24" s="954">
        <v>9153.9098795180726</v>
      </c>
      <c r="E24" s="955">
        <v>0</v>
      </c>
      <c r="F24" s="955">
        <v>845.94999999999993</v>
      </c>
      <c r="G24" s="955">
        <v>0</v>
      </c>
      <c r="H24" s="956">
        <v>0</v>
      </c>
      <c r="I24" s="557">
        <v>0</v>
      </c>
      <c r="J24" s="557">
        <v>0</v>
      </c>
      <c r="K24" s="561">
        <v>0</v>
      </c>
      <c r="L24" s="956">
        <v>0</v>
      </c>
      <c r="M24" s="954">
        <v>0</v>
      </c>
      <c r="N24" s="560">
        <v>0</v>
      </c>
      <c r="O24" s="557">
        <v>0</v>
      </c>
      <c r="P24" s="557">
        <v>0</v>
      </c>
      <c r="Q24" s="560">
        <v>0</v>
      </c>
      <c r="R24" s="560">
        <v>0</v>
      </c>
    </row>
    <row r="25" spans="1:18" ht="15.6" customHeight="1" x14ac:dyDescent="0.2">
      <c r="A25" s="952">
        <v>19</v>
      </c>
      <c r="B25" s="555" t="s">
        <v>25</v>
      </c>
      <c r="C25" s="953">
        <v>0</v>
      </c>
      <c r="D25" s="954">
        <v>8057.3877072671439</v>
      </c>
      <c r="E25" s="955">
        <v>0</v>
      </c>
      <c r="F25" s="955">
        <v>905.43</v>
      </c>
      <c r="G25" s="955">
        <v>0</v>
      </c>
      <c r="H25" s="956">
        <v>0</v>
      </c>
      <c r="I25" s="557">
        <v>0</v>
      </c>
      <c r="J25" s="557">
        <v>0</v>
      </c>
      <c r="K25" s="561">
        <v>0</v>
      </c>
      <c r="L25" s="956">
        <v>0</v>
      </c>
      <c r="M25" s="954">
        <v>0</v>
      </c>
      <c r="N25" s="560">
        <v>0</v>
      </c>
      <c r="O25" s="557">
        <v>0</v>
      </c>
      <c r="P25" s="557">
        <v>0</v>
      </c>
      <c r="Q25" s="560">
        <v>0</v>
      </c>
      <c r="R25" s="560">
        <v>0</v>
      </c>
    </row>
    <row r="26" spans="1:18" ht="15.6" customHeight="1" x14ac:dyDescent="0.2">
      <c r="A26" s="957">
        <v>20</v>
      </c>
      <c r="B26" s="569" t="s">
        <v>26</v>
      </c>
      <c r="C26" s="958">
        <v>0</v>
      </c>
      <c r="D26" s="959">
        <v>7985.9675051831373</v>
      </c>
      <c r="E26" s="960">
        <v>0</v>
      </c>
      <c r="F26" s="960">
        <v>586.16999999999996</v>
      </c>
      <c r="G26" s="960">
        <v>0</v>
      </c>
      <c r="H26" s="961">
        <v>0</v>
      </c>
      <c r="I26" s="571">
        <v>0</v>
      </c>
      <c r="J26" s="571">
        <v>0</v>
      </c>
      <c r="K26" s="575">
        <v>0</v>
      </c>
      <c r="L26" s="961">
        <v>0</v>
      </c>
      <c r="M26" s="959">
        <v>0</v>
      </c>
      <c r="N26" s="574">
        <v>0</v>
      </c>
      <c r="O26" s="577">
        <v>0</v>
      </c>
      <c r="P26" s="571">
        <v>0</v>
      </c>
      <c r="Q26" s="578">
        <v>0</v>
      </c>
      <c r="R26" s="578">
        <v>0</v>
      </c>
    </row>
    <row r="27" spans="1:18" ht="15.6" customHeight="1" x14ac:dyDescent="0.2">
      <c r="A27" s="947">
        <v>21</v>
      </c>
      <c r="B27" s="532" t="s">
        <v>27</v>
      </c>
      <c r="C27" s="948">
        <v>0</v>
      </c>
      <c r="D27" s="949">
        <v>8570.9430820105808</v>
      </c>
      <c r="E27" s="950">
        <v>0</v>
      </c>
      <c r="F27" s="950">
        <v>610.35</v>
      </c>
      <c r="G27" s="950">
        <v>0</v>
      </c>
      <c r="H27" s="951">
        <v>0</v>
      </c>
      <c r="I27" s="534">
        <v>0</v>
      </c>
      <c r="J27" s="534">
        <v>0</v>
      </c>
      <c r="K27" s="538">
        <v>0</v>
      </c>
      <c r="L27" s="951">
        <v>0</v>
      </c>
      <c r="M27" s="949">
        <v>0</v>
      </c>
      <c r="N27" s="537">
        <v>0</v>
      </c>
      <c r="O27" s="534">
        <v>0</v>
      </c>
      <c r="P27" s="534">
        <v>0</v>
      </c>
      <c r="Q27" s="537">
        <v>0</v>
      </c>
      <c r="R27" s="539">
        <v>0</v>
      </c>
    </row>
    <row r="28" spans="1:18" ht="15.6" customHeight="1" x14ac:dyDescent="0.2">
      <c r="A28" s="952">
        <v>22</v>
      </c>
      <c r="B28" s="555" t="s">
        <v>28</v>
      </c>
      <c r="C28" s="953">
        <v>0</v>
      </c>
      <c r="D28" s="954">
        <v>8998.4938731218699</v>
      </c>
      <c r="E28" s="955">
        <v>0</v>
      </c>
      <c r="F28" s="955">
        <v>496.36</v>
      </c>
      <c r="G28" s="955">
        <v>0</v>
      </c>
      <c r="H28" s="956">
        <v>0</v>
      </c>
      <c r="I28" s="557">
        <v>0</v>
      </c>
      <c r="J28" s="557">
        <v>0</v>
      </c>
      <c r="K28" s="561">
        <v>0</v>
      </c>
      <c r="L28" s="956">
        <v>0</v>
      </c>
      <c r="M28" s="954">
        <v>0</v>
      </c>
      <c r="N28" s="560">
        <v>0</v>
      </c>
      <c r="O28" s="557">
        <v>0</v>
      </c>
      <c r="P28" s="557">
        <v>0</v>
      </c>
      <c r="Q28" s="560">
        <v>0</v>
      </c>
      <c r="R28" s="560">
        <v>0</v>
      </c>
    </row>
    <row r="29" spans="1:18" ht="15.6" customHeight="1" x14ac:dyDescent="0.2">
      <c r="A29" s="952">
        <v>23</v>
      </c>
      <c r="B29" s="555" t="s">
        <v>29</v>
      </c>
      <c r="C29" s="953">
        <v>0</v>
      </c>
      <c r="D29" s="954">
        <v>8607.0500461893771</v>
      </c>
      <c r="E29" s="955">
        <v>0</v>
      </c>
      <c r="F29" s="955">
        <v>688.58</v>
      </c>
      <c r="G29" s="955">
        <v>0</v>
      </c>
      <c r="H29" s="956">
        <v>0</v>
      </c>
      <c r="I29" s="557">
        <v>0</v>
      </c>
      <c r="J29" s="557">
        <v>0</v>
      </c>
      <c r="K29" s="561">
        <v>0</v>
      </c>
      <c r="L29" s="956">
        <v>0</v>
      </c>
      <c r="M29" s="954">
        <v>0</v>
      </c>
      <c r="N29" s="560">
        <v>0</v>
      </c>
      <c r="O29" s="557">
        <v>0</v>
      </c>
      <c r="P29" s="557">
        <v>0</v>
      </c>
      <c r="Q29" s="560">
        <v>0</v>
      </c>
      <c r="R29" s="560">
        <v>0</v>
      </c>
    </row>
    <row r="30" spans="1:18" ht="15.6" customHeight="1" x14ac:dyDescent="0.2">
      <c r="A30" s="952">
        <v>24</v>
      </c>
      <c r="B30" s="555" t="s">
        <v>30</v>
      </c>
      <c r="C30" s="953">
        <v>0</v>
      </c>
      <c r="D30" s="954">
        <v>8137.8601811367889</v>
      </c>
      <c r="E30" s="955">
        <v>0</v>
      </c>
      <c r="F30" s="955">
        <v>854.24999999999989</v>
      </c>
      <c r="G30" s="955">
        <v>0</v>
      </c>
      <c r="H30" s="956">
        <v>0</v>
      </c>
      <c r="I30" s="557">
        <v>0</v>
      </c>
      <c r="J30" s="557">
        <v>0</v>
      </c>
      <c r="K30" s="561">
        <v>0</v>
      </c>
      <c r="L30" s="956">
        <v>0</v>
      </c>
      <c r="M30" s="954">
        <v>0</v>
      </c>
      <c r="N30" s="560">
        <v>0</v>
      </c>
      <c r="O30" s="557">
        <v>0</v>
      </c>
      <c r="P30" s="557">
        <v>0</v>
      </c>
      <c r="Q30" s="560">
        <v>0</v>
      </c>
      <c r="R30" s="560">
        <v>0</v>
      </c>
    </row>
    <row r="31" spans="1:18" ht="15.6" customHeight="1" x14ac:dyDescent="0.2">
      <c r="A31" s="957">
        <v>25</v>
      </c>
      <c r="B31" s="569" t="s">
        <v>31</v>
      </c>
      <c r="C31" s="958">
        <v>0</v>
      </c>
      <c r="D31" s="959">
        <v>8780.8433333333342</v>
      </c>
      <c r="E31" s="960">
        <v>0</v>
      </c>
      <c r="F31" s="960">
        <v>653.73</v>
      </c>
      <c r="G31" s="960">
        <v>0</v>
      </c>
      <c r="H31" s="961">
        <v>0</v>
      </c>
      <c r="I31" s="571">
        <v>0</v>
      </c>
      <c r="J31" s="571">
        <v>0</v>
      </c>
      <c r="K31" s="575">
        <v>0</v>
      </c>
      <c r="L31" s="961">
        <v>0</v>
      </c>
      <c r="M31" s="959">
        <v>0</v>
      </c>
      <c r="N31" s="574">
        <v>0</v>
      </c>
      <c r="O31" s="577">
        <v>0</v>
      </c>
      <c r="P31" s="571">
        <v>0</v>
      </c>
      <c r="Q31" s="578">
        <v>0</v>
      </c>
      <c r="R31" s="578">
        <v>0</v>
      </c>
    </row>
    <row r="32" spans="1:18" ht="15.6" customHeight="1" x14ac:dyDescent="0.2">
      <c r="A32" s="947">
        <v>26</v>
      </c>
      <c r="B32" s="532" t="s">
        <v>32</v>
      </c>
      <c r="C32" s="948">
        <v>58</v>
      </c>
      <c r="D32" s="949">
        <v>8271.9391743569813</v>
      </c>
      <c r="E32" s="950">
        <v>479772.47211270494</v>
      </c>
      <c r="F32" s="950">
        <v>836.83</v>
      </c>
      <c r="G32" s="950">
        <v>48536.14</v>
      </c>
      <c r="H32" s="951">
        <v>528309</v>
      </c>
      <c r="I32" s="534">
        <v>27326</v>
      </c>
      <c r="J32" s="534">
        <v>13663</v>
      </c>
      <c r="K32" s="538">
        <v>40989</v>
      </c>
      <c r="L32" s="951">
        <v>569298</v>
      </c>
      <c r="M32" s="949">
        <v>0</v>
      </c>
      <c r="N32" s="537">
        <v>569298</v>
      </c>
      <c r="O32" s="534">
        <v>352214</v>
      </c>
      <c r="P32" s="534">
        <v>217084</v>
      </c>
      <c r="Q32" s="537">
        <v>54271</v>
      </c>
      <c r="R32" s="539">
        <v>569298</v>
      </c>
    </row>
    <row r="33" spans="1:18" ht="15.6" customHeight="1" x14ac:dyDescent="0.2">
      <c r="A33" s="952">
        <v>27</v>
      </c>
      <c r="B33" s="555" t="s">
        <v>33</v>
      </c>
      <c r="C33" s="953">
        <v>0</v>
      </c>
      <c r="D33" s="954">
        <v>9019.8622316986493</v>
      </c>
      <c r="E33" s="955">
        <v>0</v>
      </c>
      <c r="F33" s="955">
        <v>693.06</v>
      </c>
      <c r="G33" s="955">
        <v>0</v>
      </c>
      <c r="H33" s="956">
        <v>0</v>
      </c>
      <c r="I33" s="557">
        <v>0</v>
      </c>
      <c r="J33" s="557">
        <v>0</v>
      </c>
      <c r="K33" s="561">
        <v>0</v>
      </c>
      <c r="L33" s="956">
        <v>0</v>
      </c>
      <c r="M33" s="954">
        <v>0</v>
      </c>
      <c r="N33" s="560">
        <v>0</v>
      </c>
      <c r="O33" s="557">
        <v>0</v>
      </c>
      <c r="P33" s="557">
        <v>0</v>
      </c>
      <c r="Q33" s="560">
        <v>0</v>
      </c>
      <c r="R33" s="560">
        <v>0</v>
      </c>
    </row>
    <row r="34" spans="1:18" ht="15.6" customHeight="1" x14ac:dyDescent="0.2">
      <c r="A34" s="952">
        <v>28</v>
      </c>
      <c r="B34" s="555" t="s">
        <v>34</v>
      </c>
      <c r="C34" s="953">
        <v>0</v>
      </c>
      <c r="D34" s="954">
        <v>7714.0330768498843</v>
      </c>
      <c r="E34" s="955">
        <v>0</v>
      </c>
      <c r="F34" s="955">
        <v>694.4</v>
      </c>
      <c r="G34" s="955">
        <v>0</v>
      </c>
      <c r="H34" s="956">
        <v>0</v>
      </c>
      <c r="I34" s="557">
        <v>0</v>
      </c>
      <c r="J34" s="557">
        <v>0</v>
      </c>
      <c r="K34" s="561">
        <v>0</v>
      </c>
      <c r="L34" s="956">
        <v>0</v>
      </c>
      <c r="M34" s="954">
        <v>0</v>
      </c>
      <c r="N34" s="560">
        <v>0</v>
      </c>
      <c r="O34" s="557">
        <v>0</v>
      </c>
      <c r="P34" s="557">
        <v>0</v>
      </c>
      <c r="Q34" s="560">
        <v>0</v>
      </c>
      <c r="R34" s="560">
        <v>0</v>
      </c>
    </row>
    <row r="35" spans="1:18" ht="15.6" customHeight="1" x14ac:dyDescent="0.2">
      <c r="A35" s="952">
        <v>29</v>
      </c>
      <c r="B35" s="555" t="s">
        <v>35</v>
      </c>
      <c r="C35" s="953">
        <v>0</v>
      </c>
      <c r="D35" s="954">
        <v>7731.4332528916184</v>
      </c>
      <c r="E35" s="955">
        <v>0</v>
      </c>
      <c r="F35" s="955">
        <v>754.94999999999993</v>
      </c>
      <c r="G35" s="955">
        <v>0</v>
      </c>
      <c r="H35" s="956">
        <v>0</v>
      </c>
      <c r="I35" s="557">
        <v>0</v>
      </c>
      <c r="J35" s="557">
        <v>0</v>
      </c>
      <c r="K35" s="561">
        <v>0</v>
      </c>
      <c r="L35" s="956">
        <v>0</v>
      </c>
      <c r="M35" s="954">
        <v>0</v>
      </c>
      <c r="N35" s="560">
        <v>0</v>
      </c>
      <c r="O35" s="557">
        <v>0</v>
      </c>
      <c r="P35" s="557">
        <v>0</v>
      </c>
      <c r="Q35" s="560">
        <v>0</v>
      </c>
      <c r="R35" s="560">
        <v>0</v>
      </c>
    </row>
    <row r="36" spans="1:18" ht="15.6" customHeight="1" x14ac:dyDescent="0.2">
      <c r="A36" s="957">
        <v>30</v>
      </c>
      <c r="B36" s="569" t="s">
        <v>36</v>
      </c>
      <c r="C36" s="958">
        <v>0</v>
      </c>
      <c r="D36" s="959">
        <v>9281.4579741727212</v>
      </c>
      <c r="E36" s="960">
        <v>0</v>
      </c>
      <c r="F36" s="960">
        <v>727.17</v>
      </c>
      <c r="G36" s="960">
        <v>0</v>
      </c>
      <c r="H36" s="961">
        <v>0</v>
      </c>
      <c r="I36" s="571">
        <v>0</v>
      </c>
      <c r="J36" s="571">
        <v>0</v>
      </c>
      <c r="K36" s="575">
        <v>0</v>
      </c>
      <c r="L36" s="961">
        <v>0</v>
      </c>
      <c r="M36" s="959">
        <v>0</v>
      </c>
      <c r="N36" s="574">
        <v>0</v>
      </c>
      <c r="O36" s="577">
        <v>0</v>
      </c>
      <c r="P36" s="571">
        <v>0</v>
      </c>
      <c r="Q36" s="578">
        <v>0</v>
      </c>
      <c r="R36" s="578">
        <v>0</v>
      </c>
    </row>
    <row r="37" spans="1:18" ht="15.6" customHeight="1" x14ac:dyDescent="0.2">
      <c r="A37" s="947">
        <v>31</v>
      </c>
      <c r="B37" s="532" t="s">
        <v>37</v>
      </c>
      <c r="C37" s="948">
        <v>0</v>
      </c>
      <c r="D37" s="949">
        <v>8436.3380088776157</v>
      </c>
      <c r="E37" s="950">
        <v>0</v>
      </c>
      <c r="F37" s="950">
        <v>620.83000000000004</v>
      </c>
      <c r="G37" s="950">
        <v>0</v>
      </c>
      <c r="H37" s="951">
        <v>0</v>
      </c>
      <c r="I37" s="534">
        <v>0</v>
      </c>
      <c r="J37" s="534">
        <v>0</v>
      </c>
      <c r="K37" s="538">
        <v>0</v>
      </c>
      <c r="L37" s="951">
        <v>0</v>
      </c>
      <c r="M37" s="949">
        <v>0</v>
      </c>
      <c r="N37" s="537">
        <v>0</v>
      </c>
      <c r="O37" s="534">
        <v>0</v>
      </c>
      <c r="P37" s="534">
        <v>0</v>
      </c>
      <c r="Q37" s="537">
        <v>0</v>
      </c>
      <c r="R37" s="539">
        <v>0</v>
      </c>
    </row>
    <row r="38" spans="1:18" ht="15.6" customHeight="1" x14ac:dyDescent="0.2">
      <c r="A38" s="952">
        <v>32</v>
      </c>
      <c r="B38" s="555" t="s">
        <v>38</v>
      </c>
      <c r="C38" s="953">
        <v>0</v>
      </c>
      <c r="D38" s="954">
        <v>8331.0983942219209</v>
      </c>
      <c r="E38" s="955">
        <v>0</v>
      </c>
      <c r="F38" s="955">
        <v>559.77</v>
      </c>
      <c r="G38" s="955">
        <v>0</v>
      </c>
      <c r="H38" s="956">
        <v>0</v>
      </c>
      <c r="I38" s="557">
        <v>0</v>
      </c>
      <c r="J38" s="557">
        <v>0</v>
      </c>
      <c r="K38" s="561">
        <v>0</v>
      </c>
      <c r="L38" s="956">
        <v>0</v>
      </c>
      <c r="M38" s="954">
        <v>0</v>
      </c>
      <c r="N38" s="560">
        <v>0</v>
      </c>
      <c r="O38" s="557">
        <v>0</v>
      </c>
      <c r="P38" s="557">
        <v>0</v>
      </c>
      <c r="Q38" s="560">
        <v>0</v>
      </c>
      <c r="R38" s="560">
        <v>0</v>
      </c>
    </row>
    <row r="39" spans="1:18" ht="15.6" customHeight="1" x14ac:dyDescent="0.2">
      <c r="A39" s="952">
        <v>33</v>
      </c>
      <c r="B39" s="555" t="s">
        <v>39</v>
      </c>
      <c r="C39" s="953">
        <v>0</v>
      </c>
      <c r="D39" s="954">
        <v>9015.7721195317317</v>
      </c>
      <c r="E39" s="955">
        <v>0</v>
      </c>
      <c r="F39" s="955">
        <v>655.31000000000006</v>
      </c>
      <c r="G39" s="955">
        <v>0</v>
      </c>
      <c r="H39" s="956">
        <v>0</v>
      </c>
      <c r="I39" s="557">
        <v>0</v>
      </c>
      <c r="J39" s="557">
        <v>0</v>
      </c>
      <c r="K39" s="561">
        <v>0</v>
      </c>
      <c r="L39" s="956">
        <v>0</v>
      </c>
      <c r="M39" s="954">
        <v>0</v>
      </c>
      <c r="N39" s="560">
        <v>0</v>
      </c>
      <c r="O39" s="557">
        <v>0</v>
      </c>
      <c r="P39" s="557">
        <v>0</v>
      </c>
      <c r="Q39" s="560">
        <v>0</v>
      </c>
      <c r="R39" s="560">
        <v>0</v>
      </c>
    </row>
    <row r="40" spans="1:18" ht="15.6" customHeight="1" x14ac:dyDescent="0.2">
      <c r="A40" s="952">
        <v>34</v>
      </c>
      <c r="B40" s="555" t="s">
        <v>40</v>
      </c>
      <c r="C40" s="953">
        <v>0</v>
      </c>
      <c r="D40" s="954">
        <v>9228.7144658493871</v>
      </c>
      <c r="E40" s="955">
        <v>0</v>
      </c>
      <c r="F40" s="955">
        <v>644.11000000000013</v>
      </c>
      <c r="G40" s="955">
        <v>0</v>
      </c>
      <c r="H40" s="956">
        <v>0</v>
      </c>
      <c r="I40" s="557">
        <v>0</v>
      </c>
      <c r="J40" s="557">
        <v>0</v>
      </c>
      <c r="K40" s="561">
        <v>0</v>
      </c>
      <c r="L40" s="956">
        <v>0</v>
      </c>
      <c r="M40" s="954">
        <v>0</v>
      </c>
      <c r="N40" s="560">
        <v>0</v>
      </c>
      <c r="O40" s="557">
        <v>0</v>
      </c>
      <c r="P40" s="557">
        <v>0</v>
      </c>
      <c r="Q40" s="560">
        <v>0</v>
      </c>
      <c r="R40" s="560">
        <v>0</v>
      </c>
    </row>
    <row r="41" spans="1:18" ht="15.6" customHeight="1" x14ac:dyDescent="0.2">
      <c r="A41" s="957">
        <v>35</v>
      </c>
      <c r="B41" s="569" t="s">
        <v>41</v>
      </c>
      <c r="C41" s="958">
        <v>0</v>
      </c>
      <c r="D41" s="959">
        <v>8644.7112720964815</v>
      </c>
      <c r="E41" s="960">
        <v>0</v>
      </c>
      <c r="F41" s="960">
        <v>537.96</v>
      </c>
      <c r="G41" s="960">
        <v>0</v>
      </c>
      <c r="H41" s="961">
        <v>0</v>
      </c>
      <c r="I41" s="571">
        <v>0</v>
      </c>
      <c r="J41" s="571">
        <v>0</v>
      </c>
      <c r="K41" s="575">
        <v>0</v>
      </c>
      <c r="L41" s="961">
        <v>0</v>
      </c>
      <c r="M41" s="959">
        <v>0</v>
      </c>
      <c r="N41" s="574">
        <v>0</v>
      </c>
      <c r="O41" s="577">
        <v>0</v>
      </c>
      <c r="P41" s="571">
        <v>0</v>
      </c>
      <c r="Q41" s="578">
        <v>0</v>
      </c>
      <c r="R41" s="578">
        <v>0</v>
      </c>
    </row>
    <row r="42" spans="1:18" ht="15.6" customHeight="1" x14ac:dyDescent="0.2">
      <c r="A42" s="947">
        <v>36</v>
      </c>
      <c r="B42" s="532" t="s">
        <v>42</v>
      </c>
      <c r="C42" s="948">
        <v>101</v>
      </c>
      <c r="D42" s="949">
        <v>8183.1624830441297</v>
      </c>
      <c r="E42" s="950">
        <v>826499.41078745713</v>
      </c>
      <c r="F42" s="950">
        <v>746.0335616438357</v>
      </c>
      <c r="G42" s="950">
        <v>75349.38972602741</v>
      </c>
      <c r="H42" s="951">
        <v>901849</v>
      </c>
      <c r="I42" s="534">
        <v>-89292</v>
      </c>
      <c r="J42" s="534">
        <v>4465</v>
      </c>
      <c r="K42" s="538">
        <v>-84827</v>
      </c>
      <c r="L42" s="951">
        <v>817022</v>
      </c>
      <c r="M42" s="949">
        <v>0</v>
      </c>
      <c r="N42" s="537">
        <v>817022</v>
      </c>
      <c r="O42" s="534">
        <v>601233</v>
      </c>
      <c r="P42" s="534">
        <v>215789</v>
      </c>
      <c r="Q42" s="537">
        <v>53947</v>
      </c>
      <c r="R42" s="539">
        <v>817022</v>
      </c>
    </row>
    <row r="43" spans="1:18" ht="15.6" customHeight="1" x14ac:dyDescent="0.2">
      <c r="A43" s="952">
        <v>37</v>
      </c>
      <c r="B43" s="555" t="s">
        <v>43</v>
      </c>
      <c r="C43" s="953">
        <v>0</v>
      </c>
      <c r="D43" s="954">
        <v>8654.7949926885303</v>
      </c>
      <c r="E43" s="955">
        <v>0</v>
      </c>
      <c r="F43" s="955">
        <v>653.61</v>
      </c>
      <c r="G43" s="955">
        <v>0</v>
      </c>
      <c r="H43" s="956">
        <v>0</v>
      </c>
      <c r="I43" s="557">
        <v>0</v>
      </c>
      <c r="J43" s="557">
        <v>0</v>
      </c>
      <c r="K43" s="561">
        <v>0</v>
      </c>
      <c r="L43" s="956">
        <v>0</v>
      </c>
      <c r="M43" s="954">
        <v>0</v>
      </c>
      <c r="N43" s="560">
        <v>0</v>
      </c>
      <c r="O43" s="557">
        <v>0</v>
      </c>
      <c r="P43" s="557">
        <v>0</v>
      </c>
      <c r="Q43" s="560">
        <v>0</v>
      </c>
      <c r="R43" s="560">
        <v>0</v>
      </c>
    </row>
    <row r="44" spans="1:18" ht="15.6" customHeight="1" x14ac:dyDescent="0.2">
      <c r="A44" s="952">
        <v>38</v>
      </c>
      <c r="B44" s="555" t="s">
        <v>44</v>
      </c>
      <c r="C44" s="953">
        <v>0</v>
      </c>
      <c r="D44" s="954">
        <v>8411.8199487573656</v>
      </c>
      <c r="E44" s="955">
        <v>0</v>
      </c>
      <c r="F44" s="955">
        <v>829.92000000000007</v>
      </c>
      <c r="G44" s="955">
        <v>0</v>
      </c>
      <c r="H44" s="956">
        <v>0</v>
      </c>
      <c r="I44" s="557">
        <v>27725</v>
      </c>
      <c r="J44" s="557">
        <v>0</v>
      </c>
      <c r="K44" s="561">
        <v>27725</v>
      </c>
      <c r="L44" s="956">
        <v>27725</v>
      </c>
      <c r="M44" s="954">
        <v>0</v>
      </c>
      <c r="N44" s="560">
        <v>27725</v>
      </c>
      <c r="O44" s="557">
        <v>0</v>
      </c>
      <c r="P44" s="557">
        <v>27725</v>
      </c>
      <c r="Q44" s="560">
        <v>6931</v>
      </c>
      <c r="R44" s="560">
        <v>27725</v>
      </c>
    </row>
    <row r="45" spans="1:18" ht="15.6" customHeight="1" x14ac:dyDescent="0.2">
      <c r="A45" s="952">
        <v>39</v>
      </c>
      <c r="B45" s="555" t="s">
        <v>45</v>
      </c>
      <c r="C45" s="953">
        <v>0</v>
      </c>
      <c r="D45" s="954">
        <v>8609.7330833032811</v>
      </c>
      <c r="E45" s="955">
        <v>0</v>
      </c>
      <c r="F45" s="955">
        <v>779.65573042776396</v>
      </c>
      <c r="G45" s="955">
        <v>0</v>
      </c>
      <c r="H45" s="956">
        <v>0</v>
      </c>
      <c r="I45" s="557">
        <v>0</v>
      </c>
      <c r="J45" s="557">
        <v>0</v>
      </c>
      <c r="K45" s="561">
        <v>0</v>
      </c>
      <c r="L45" s="956">
        <v>0</v>
      </c>
      <c r="M45" s="954">
        <v>0</v>
      </c>
      <c r="N45" s="560">
        <v>0</v>
      </c>
      <c r="O45" s="557">
        <v>0</v>
      </c>
      <c r="P45" s="557">
        <v>0</v>
      </c>
      <c r="Q45" s="560">
        <v>0</v>
      </c>
      <c r="R45" s="560">
        <v>0</v>
      </c>
    </row>
    <row r="46" spans="1:18" ht="15.6" customHeight="1" x14ac:dyDescent="0.2">
      <c r="A46" s="957">
        <v>40</v>
      </c>
      <c r="B46" s="569" t="s">
        <v>46</v>
      </c>
      <c r="C46" s="958">
        <v>0</v>
      </c>
      <c r="D46" s="959">
        <v>8594.8461066857599</v>
      </c>
      <c r="E46" s="960">
        <v>0</v>
      </c>
      <c r="F46" s="960">
        <v>700.2700000000001</v>
      </c>
      <c r="G46" s="960">
        <v>0</v>
      </c>
      <c r="H46" s="961">
        <v>0</v>
      </c>
      <c r="I46" s="571">
        <v>0</v>
      </c>
      <c r="J46" s="571">
        <v>0</v>
      </c>
      <c r="K46" s="575">
        <v>0</v>
      </c>
      <c r="L46" s="961">
        <v>0</v>
      </c>
      <c r="M46" s="959">
        <v>0</v>
      </c>
      <c r="N46" s="574">
        <v>0</v>
      </c>
      <c r="O46" s="577">
        <v>0</v>
      </c>
      <c r="P46" s="571">
        <v>0</v>
      </c>
      <c r="Q46" s="578">
        <v>0</v>
      </c>
      <c r="R46" s="578">
        <v>0</v>
      </c>
    </row>
    <row r="47" spans="1:18" ht="15.6" customHeight="1" x14ac:dyDescent="0.2">
      <c r="A47" s="947">
        <v>41</v>
      </c>
      <c r="B47" s="532" t="s">
        <v>47</v>
      </c>
      <c r="C47" s="948">
        <v>0</v>
      </c>
      <c r="D47" s="949">
        <v>8495.442405498281</v>
      </c>
      <c r="E47" s="950">
        <v>0</v>
      </c>
      <c r="F47" s="950">
        <v>886.22</v>
      </c>
      <c r="G47" s="950">
        <v>0</v>
      </c>
      <c r="H47" s="951">
        <v>0</v>
      </c>
      <c r="I47" s="534">
        <v>0</v>
      </c>
      <c r="J47" s="534">
        <v>0</v>
      </c>
      <c r="K47" s="538">
        <v>0</v>
      </c>
      <c r="L47" s="951">
        <v>0</v>
      </c>
      <c r="M47" s="949">
        <v>0</v>
      </c>
      <c r="N47" s="537">
        <v>0</v>
      </c>
      <c r="O47" s="534">
        <v>0</v>
      </c>
      <c r="P47" s="534">
        <v>0</v>
      </c>
      <c r="Q47" s="537">
        <v>0</v>
      </c>
      <c r="R47" s="539">
        <v>0</v>
      </c>
    </row>
    <row r="48" spans="1:18" ht="15.6" customHeight="1" x14ac:dyDescent="0.2">
      <c r="A48" s="952">
        <v>42</v>
      </c>
      <c r="B48" s="555" t="s">
        <v>48</v>
      </c>
      <c r="C48" s="953">
        <v>0</v>
      </c>
      <c r="D48" s="954">
        <v>9215.4973604060906</v>
      </c>
      <c r="E48" s="955">
        <v>0</v>
      </c>
      <c r="F48" s="955">
        <v>534.28</v>
      </c>
      <c r="G48" s="955">
        <v>0</v>
      </c>
      <c r="H48" s="956">
        <v>0</v>
      </c>
      <c r="I48" s="557">
        <v>0</v>
      </c>
      <c r="J48" s="557">
        <v>0</v>
      </c>
      <c r="K48" s="561">
        <v>0</v>
      </c>
      <c r="L48" s="956">
        <v>0</v>
      </c>
      <c r="M48" s="954">
        <v>0</v>
      </c>
      <c r="N48" s="560">
        <v>0</v>
      </c>
      <c r="O48" s="557">
        <v>0</v>
      </c>
      <c r="P48" s="557">
        <v>0</v>
      </c>
      <c r="Q48" s="560">
        <v>0</v>
      </c>
      <c r="R48" s="560">
        <v>0</v>
      </c>
    </row>
    <row r="49" spans="1:18" ht="15.6" customHeight="1" x14ac:dyDescent="0.2">
      <c r="A49" s="952">
        <v>43</v>
      </c>
      <c r="B49" s="555" t="s">
        <v>49</v>
      </c>
      <c r="C49" s="953">
        <v>0</v>
      </c>
      <c r="D49" s="954">
        <v>9319.6947437774525</v>
      </c>
      <c r="E49" s="955">
        <v>0</v>
      </c>
      <c r="F49" s="955">
        <v>574.6099999999999</v>
      </c>
      <c r="G49" s="955">
        <v>0</v>
      </c>
      <c r="H49" s="956">
        <v>0</v>
      </c>
      <c r="I49" s="557">
        <v>0</v>
      </c>
      <c r="J49" s="557">
        <v>0</v>
      </c>
      <c r="K49" s="561">
        <v>0</v>
      </c>
      <c r="L49" s="956">
        <v>0</v>
      </c>
      <c r="M49" s="954">
        <v>0</v>
      </c>
      <c r="N49" s="560">
        <v>0</v>
      </c>
      <c r="O49" s="557">
        <v>0</v>
      </c>
      <c r="P49" s="557">
        <v>0</v>
      </c>
      <c r="Q49" s="560">
        <v>0</v>
      </c>
      <c r="R49" s="560">
        <v>0</v>
      </c>
    </row>
    <row r="50" spans="1:18" ht="15.6" customHeight="1" x14ac:dyDescent="0.2">
      <c r="A50" s="952">
        <v>44</v>
      </c>
      <c r="B50" s="555" t="s">
        <v>50</v>
      </c>
      <c r="C50" s="953">
        <v>7</v>
      </c>
      <c r="D50" s="954">
        <v>8614.5391035548691</v>
      </c>
      <c r="E50" s="955">
        <v>60301.773724884086</v>
      </c>
      <c r="F50" s="955">
        <v>663.16000000000008</v>
      </c>
      <c r="G50" s="955">
        <v>4642.1200000000008</v>
      </c>
      <c r="H50" s="956">
        <v>64944</v>
      </c>
      <c r="I50" s="557">
        <v>-27833</v>
      </c>
      <c r="J50" s="557">
        <v>0</v>
      </c>
      <c r="K50" s="561">
        <v>-27833</v>
      </c>
      <c r="L50" s="956">
        <v>37111</v>
      </c>
      <c r="M50" s="954">
        <v>0</v>
      </c>
      <c r="N50" s="560">
        <v>37111</v>
      </c>
      <c r="O50" s="557">
        <v>43296</v>
      </c>
      <c r="P50" s="557">
        <v>-6185</v>
      </c>
      <c r="Q50" s="560">
        <v>-1546</v>
      </c>
      <c r="R50" s="560">
        <v>37111</v>
      </c>
    </row>
    <row r="51" spans="1:18" ht="15.6" customHeight="1" x14ac:dyDescent="0.2">
      <c r="A51" s="957">
        <v>45</v>
      </c>
      <c r="B51" s="569" t="s">
        <v>51</v>
      </c>
      <c r="C51" s="958">
        <v>6</v>
      </c>
      <c r="D51" s="959">
        <v>7612.2412479914301</v>
      </c>
      <c r="E51" s="960">
        <v>45673.447487948579</v>
      </c>
      <c r="F51" s="960">
        <v>753.96000000000015</v>
      </c>
      <c r="G51" s="960">
        <v>4523.7600000000011</v>
      </c>
      <c r="H51" s="961">
        <v>50197</v>
      </c>
      <c r="I51" s="571">
        <v>0</v>
      </c>
      <c r="J51" s="571">
        <v>-4183</v>
      </c>
      <c r="K51" s="575">
        <v>-4183</v>
      </c>
      <c r="L51" s="961">
        <v>46014</v>
      </c>
      <c r="M51" s="959">
        <v>0</v>
      </c>
      <c r="N51" s="574">
        <v>46014</v>
      </c>
      <c r="O51" s="577">
        <v>33464</v>
      </c>
      <c r="P51" s="571">
        <v>12550</v>
      </c>
      <c r="Q51" s="578">
        <v>3138</v>
      </c>
      <c r="R51" s="578">
        <v>46014</v>
      </c>
    </row>
    <row r="52" spans="1:18" ht="15.6" customHeight="1" x14ac:dyDescent="0.2">
      <c r="A52" s="947">
        <v>46</v>
      </c>
      <c r="B52" s="532" t="s">
        <v>52</v>
      </c>
      <c r="C52" s="948">
        <v>0</v>
      </c>
      <c r="D52" s="949">
        <v>9995.5902248126567</v>
      </c>
      <c r="E52" s="950">
        <v>0</v>
      </c>
      <c r="F52" s="950">
        <v>728.06</v>
      </c>
      <c r="G52" s="950">
        <v>0</v>
      </c>
      <c r="H52" s="951">
        <v>0</v>
      </c>
      <c r="I52" s="534">
        <v>0</v>
      </c>
      <c r="J52" s="534">
        <v>0</v>
      </c>
      <c r="K52" s="538">
        <v>0</v>
      </c>
      <c r="L52" s="951">
        <v>0</v>
      </c>
      <c r="M52" s="949">
        <v>0</v>
      </c>
      <c r="N52" s="537">
        <v>0</v>
      </c>
      <c r="O52" s="534">
        <v>0</v>
      </c>
      <c r="P52" s="534">
        <v>0</v>
      </c>
      <c r="Q52" s="537">
        <v>0</v>
      </c>
      <c r="R52" s="539">
        <v>0</v>
      </c>
    </row>
    <row r="53" spans="1:18" ht="15.6" customHeight="1" x14ac:dyDescent="0.2">
      <c r="A53" s="952">
        <v>47</v>
      </c>
      <c r="B53" s="555" t="s">
        <v>53</v>
      </c>
      <c r="C53" s="953">
        <v>2</v>
      </c>
      <c r="D53" s="954">
        <v>8364.1189473684208</v>
      </c>
      <c r="E53" s="955">
        <v>16728.237894736842</v>
      </c>
      <c r="F53" s="955">
        <v>910.76</v>
      </c>
      <c r="G53" s="955">
        <v>1821.52</v>
      </c>
      <c r="H53" s="956">
        <v>18550</v>
      </c>
      <c r="I53" s="557">
        <v>-18550</v>
      </c>
      <c r="J53" s="557">
        <v>0</v>
      </c>
      <c r="K53" s="561">
        <v>-18550</v>
      </c>
      <c r="L53" s="956">
        <v>0</v>
      </c>
      <c r="M53" s="954">
        <v>0</v>
      </c>
      <c r="N53" s="560">
        <v>0</v>
      </c>
      <c r="O53" s="557">
        <v>12368</v>
      </c>
      <c r="P53" s="557">
        <v>-12368</v>
      </c>
      <c r="Q53" s="560">
        <v>-3092</v>
      </c>
      <c r="R53" s="560">
        <v>0</v>
      </c>
    </row>
    <row r="54" spans="1:18" ht="15.6" customHeight="1" x14ac:dyDescent="0.2">
      <c r="A54" s="952">
        <v>48</v>
      </c>
      <c r="B54" s="555" t="s">
        <v>91</v>
      </c>
      <c r="C54" s="953">
        <v>3</v>
      </c>
      <c r="D54" s="954">
        <v>8504.5503317535549</v>
      </c>
      <c r="E54" s="955">
        <v>25513.650995260665</v>
      </c>
      <c r="F54" s="955">
        <v>871.07</v>
      </c>
      <c r="G54" s="955">
        <v>2613.21</v>
      </c>
      <c r="H54" s="956">
        <v>28127</v>
      </c>
      <c r="I54" s="557">
        <v>9376</v>
      </c>
      <c r="J54" s="557">
        <v>0</v>
      </c>
      <c r="K54" s="561">
        <v>9376</v>
      </c>
      <c r="L54" s="956">
        <v>37503</v>
      </c>
      <c r="M54" s="954">
        <v>0</v>
      </c>
      <c r="N54" s="560">
        <v>37503</v>
      </c>
      <c r="O54" s="557">
        <v>18752</v>
      </c>
      <c r="P54" s="557">
        <v>18751</v>
      </c>
      <c r="Q54" s="560">
        <v>4688</v>
      </c>
      <c r="R54" s="560">
        <v>37503</v>
      </c>
    </row>
    <row r="55" spans="1:18" ht="15.6" customHeight="1" x14ac:dyDescent="0.2">
      <c r="A55" s="952">
        <v>49</v>
      </c>
      <c r="B55" s="555" t="s">
        <v>54</v>
      </c>
      <c r="C55" s="953">
        <v>0</v>
      </c>
      <c r="D55" s="954">
        <v>7780.3292805755391</v>
      </c>
      <c r="E55" s="955">
        <v>0</v>
      </c>
      <c r="F55" s="955">
        <v>574.43999999999994</v>
      </c>
      <c r="G55" s="955">
        <v>0</v>
      </c>
      <c r="H55" s="956">
        <v>0</v>
      </c>
      <c r="I55" s="557">
        <v>0</v>
      </c>
      <c r="J55" s="557">
        <v>0</v>
      </c>
      <c r="K55" s="561">
        <v>0</v>
      </c>
      <c r="L55" s="956">
        <v>0</v>
      </c>
      <c r="M55" s="954">
        <v>0</v>
      </c>
      <c r="N55" s="560">
        <v>0</v>
      </c>
      <c r="O55" s="557">
        <v>0</v>
      </c>
      <c r="P55" s="557">
        <v>0</v>
      </c>
      <c r="Q55" s="560">
        <v>0</v>
      </c>
      <c r="R55" s="560">
        <v>0</v>
      </c>
    </row>
    <row r="56" spans="1:18" ht="15.6" customHeight="1" x14ac:dyDescent="0.2">
      <c r="A56" s="957">
        <v>50</v>
      </c>
      <c r="B56" s="569" t="s">
        <v>55</v>
      </c>
      <c r="C56" s="958">
        <v>0</v>
      </c>
      <c r="D56" s="959">
        <v>8620.0377726072184</v>
      </c>
      <c r="E56" s="960">
        <v>0</v>
      </c>
      <c r="F56" s="960">
        <v>634.46</v>
      </c>
      <c r="G56" s="960">
        <v>0</v>
      </c>
      <c r="H56" s="961">
        <v>0</v>
      </c>
      <c r="I56" s="571">
        <v>0</v>
      </c>
      <c r="J56" s="571">
        <v>0</v>
      </c>
      <c r="K56" s="575">
        <v>0</v>
      </c>
      <c r="L56" s="961">
        <v>0</v>
      </c>
      <c r="M56" s="959">
        <v>0</v>
      </c>
      <c r="N56" s="574">
        <v>0</v>
      </c>
      <c r="O56" s="577">
        <v>0</v>
      </c>
      <c r="P56" s="571">
        <v>0</v>
      </c>
      <c r="Q56" s="578">
        <v>0</v>
      </c>
      <c r="R56" s="578">
        <v>0</v>
      </c>
    </row>
    <row r="57" spans="1:18" ht="15.6" customHeight="1" x14ac:dyDescent="0.2">
      <c r="A57" s="947">
        <v>51</v>
      </c>
      <c r="B57" s="532" t="s">
        <v>56</v>
      </c>
      <c r="C57" s="948">
        <v>0</v>
      </c>
      <c r="D57" s="949">
        <v>8801.9457863501484</v>
      </c>
      <c r="E57" s="950">
        <v>0</v>
      </c>
      <c r="F57" s="950">
        <v>706.66</v>
      </c>
      <c r="G57" s="950">
        <v>0</v>
      </c>
      <c r="H57" s="951">
        <v>0</v>
      </c>
      <c r="I57" s="534">
        <v>0</v>
      </c>
      <c r="J57" s="534">
        <v>0</v>
      </c>
      <c r="K57" s="538">
        <v>0</v>
      </c>
      <c r="L57" s="951">
        <v>0</v>
      </c>
      <c r="M57" s="949">
        <v>0</v>
      </c>
      <c r="N57" s="537">
        <v>0</v>
      </c>
      <c r="O57" s="534">
        <v>0</v>
      </c>
      <c r="P57" s="534">
        <v>0</v>
      </c>
      <c r="Q57" s="537">
        <v>0</v>
      </c>
      <c r="R57" s="539">
        <v>0</v>
      </c>
    </row>
    <row r="58" spans="1:18" ht="15.6" customHeight="1" x14ac:dyDescent="0.2">
      <c r="A58" s="952">
        <v>52</v>
      </c>
      <c r="B58" s="555" t="s">
        <v>57</v>
      </c>
      <c r="C58" s="953">
        <v>51</v>
      </c>
      <c r="D58" s="954">
        <v>8684.8874380382968</v>
      </c>
      <c r="E58" s="955">
        <v>442929.25933995313</v>
      </c>
      <c r="F58" s="955">
        <v>658.37</v>
      </c>
      <c r="G58" s="955">
        <v>33576.870000000003</v>
      </c>
      <c r="H58" s="956">
        <v>476506</v>
      </c>
      <c r="I58" s="557">
        <v>-18687</v>
      </c>
      <c r="J58" s="557">
        <v>9343</v>
      </c>
      <c r="K58" s="561">
        <v>-9344</v>
      </c>
      <c r="L58" s="956">
        <v>467162</v>
      </c>
      <c r="M58" s="954">
        <v>0</v>
      </c>
      <c r="N58" s="560">
        <v>467162</v>
      </c>
      <c r="O58" s="557">
        <v>317676</v>
      </c>
      <c r="P58" s="557">
        <v>149486</v>
      </c>
      <c r="Q58" s="560">
        <v>37372</v>
      </c>
      <c r="R58" s="560">
        <v>467162</v>
      </c>
    </row>
    <row r="59" spans="1:18" ht="15.6" customHeight="1" x14ac:dyDescent="0.2">
      <c r="A59" s="952">
        <v>53</v>
      </c>
      <c r="B59" s="555" t="s">
        <v>58</v>
      </c>
      <c r="C59" s="953">
        <v>7</v>
      </c>
      <c r="D59" s="954">
        <v>7779.3476262308814</v>
      </c>
      <c r="E59" s="955">
        <v>54455.433383616168</v>
      </c>
      <c r="F59" s="955">
        <v>689.74</v>
      </c>
      <c r="G59" s="955">
        <v>4828.18</v>
      </c>
      <c r="H59" s="956">
        <v>59284</v>
      </c>
      <c r="I59" s="557">
        <v>8469</v>
      </c>
      <c r="J59" s="557">
        <v>0</v>
      </c>
      <c r="K59" s="561">
        <v>8469</v>
      </c>
      <c r="L59" s="956">
        <v>67753</v>
      </c>
      <c r="M59" s="954">
        <v>0</v>
      </c>
      <c r="N59" s="560">
        <v>67753</v>
      </c>
      <c r="O59" s="557">
        <v>39522</v>
      </c>
      <c r="P59" s="557">
        <v>28231</v>
      </c>
      <c r="Q59" s="560">
        <v>7058</v>
      </c>
      <c r="R59" s="560">
        <v>67753</v>
      </c>
    </row>
    <row r="60" spans="1:18" ht="15.6" customHeight="1" x14ac:dyDescent="0.2">
      <c r="A60" s="952">
        <v>54</v>
      </c>
      <c r="B60" s="555" t="s">
        <v>59</v>
      </c>
      <c r="C60" s="953">
        <v>0</v>
      </c>
      <c r="D60" s="954">
        <v>10439.638311688312</v>
      </c>
      <c r="E60" s="955">
        <v>0</v>
      </c>
      <c r="F60" s="955">
        <v>951.45</v>
      </c>
      <c r="G60" s="955">
        <v>0</v>
      </c>
      <c r="H60" s="956">
        <v>0</v>
      </c>
      <c r="I60" s="557">
        <v>0</v>
      </c>
      <c r="J60" s="557">
        <v>0</v>
      </c>
      <c r="K60" s="561">
        <v>0</v>
      </c>
      <c r="L60" s="956">
        <v>0</v>
      </c>
      <c r="M60" s="954">
        <v>0</v>
      </c>
      <c r="N60" s="560">
        <v>0</v>
      </c>
      <c r="O60" s="557">
        <v>0</v>
      </c>
      <c r="P60" s="557">
        <v>0</v>
      </c>
      <c r="Q60" s="560">
        <v>0</v>
      </c>
      <c r="R60" s="560">
        <v>0</v>
      </c>
    </row>
    <row r="61" spans="1:18" ht="15.6" customHeight="1" x14ac:dyDescent="0.2">
      <c r="A61" s="957">
        <v>55</v>
      </c>
      <c r="B61" s="569" t="s">
        <v>60</v>
      </c>
      <c r="C61" s="958">
        <v>0</v>
      </c>
      <c r="D61" s="959">
        <v>8313.0993816655973</v>
      </c>
      <c r="E61" s="960">
        <v>0</v>
      </c>
      <c r="F61" s="960">
        <v>795.14</v>
      </c>
      <c r="G61" s="960">
        <v>0</v>
      </c>
      <c r="H61" s="961">
        <v>0</v>
      </c>
      <c r="I61" s="571">
        <v>0</v>
      </c>
      <c r="J61" s="571">
        <v>0</v>
      </c>
      <c r="K61" s="575">
        <v>0</v>
      </c>
      <c r="L61" s="961">
        <v>0</v>
      </c>
      <c r="M61" s="959">
        <v>0</v>
      </c>
      <c r="N61" s="574">
        <v>0</v>
      </c>
      <c r="O61" s="577">
        <v>0</v>
      </c>
      <c r="P61" s="571">
        <v>0</v>
      </c>
      <c r="Q61" s="578">
        <v>0</v>
      </c>
      <c r="R61" s="578">
        <v>0</v>
      </c>
    </row>
    <row r="62" spans="1:18" ht="15.6" customHeight="1" x14ac:dyDescent="0.2">
      <c r="A62" s="947">
        <v>56</v>
      </c>
      <c r="B62" s="532" t="s">
        <v>61</v>
      </c>
      <c r="C62" s="948">
        <v>0</v>
      </c>
      <c r="D62" s="949">
        <v>9188.1485779073537</v>
      </c>
      <c r="E62" s="950">
        <v>0</v>
      </c>
      <c r="F62" s="950">
        <v>614.66000000000008</v>
      </c>
      <c r="G62" s="950">
        <v>0</v>
      </c>
      <c r="H62" s="951">
        <v>0</v>
      </c>
      <c r="I62" s="534">
        <v>0</v>
      </c>
      <c r="J62" s="534">
        <v>0</v>
      </c>
      <c r="K62" s="538">
        <v>0</v>
      </c>
      <c r="L62" s="951">
        <v>0</v>
      </c>
      <c r="M62" s="949">
        <v>0</v>
      </c>
      <c r="N62" s="537">
        <v>0</v>
      </c>
      <c r="O62" s="534">
        <v>0</v>
      </c>
      <c r="P62" s="534">
        <v>0</v>
      </c>
      <c r="Q62" s="537">
        <v>0</v>
      </c>
      <c r="R62" s="539">
        <v>0</v>
      </c>
    </row>
    <row r="63" spans="1:18" ht="15.6" customHeight="1" x14ac:dyDescent="0.2">
      <c r="A63" s="952">
        <v>57</v>
      </c>
      <c r="B63" s="555" t="s">
        <v>62</v>
      </c>
      <c r="C63" s="953">
        <v>0</v>
      </c>
      <c r="D63" s="954">
        <v>7849.9642844892278</v>
      </c>
      <c r="E63" s="955">
        <v>0</v>
      </c>
      <c r="F63" s="955">
        <v>764.51</v>
      </c>
      <c r="G63" s="955">
        <v>0</v>
      </c>
      <c r="H63" s="956">
        <v>0</v>
      </c>
      <c r="I63" s="557">
        <v>0</v>
      </c>
      <c r="J63" s="557">
        <v>0</v>
      </c>
      <c r="K63" s="561">
        <v>0</v>
      </c>
      <c r="L63" s="956">
        <v>0</v>
      </c>
      <c r="M63" s="954">
        <v>0</v>
      </c>
      <c r="N63" s="560">
        <v>0</v>
      </c>
      <c r="O63" s="557">
        <v>0</v>
      </c>
      <c r="P63" s="557">
        <v>0</v>
      </c>
      <c r="Q63" s="560">
        <v>0</v>
      </c>
      <c r="R63" s="560">
        <v>0</v>
      </c>
    </row>
    <row r="64" spans="1:18" ht="15.6" customHeight="1" x14ac:dyDescent="0.2">
      <c r="A64" s="952">
        <v>58</v>
      </c>
      <c r="B64" s="555" t="s">
        <v>63</v>
      </c>
      <c r="C64" s="953">
        <v>0</v>
      </c>
      <c r="D64" s="954">
        <v>8251.5614367953949</v>
      </c>
      <c r="E64" s="955">
        <v>0</v>
      </c>
      <c r="F64" s="955">
        <v>697.04</v>
      </c>
      <c r="G64" s="955">
        <v>0</v>
      </c>
      <c r="H64" s="956">
        <v>0</v>
      </c>
      <c r="I64" s="557">
        <v>0</v>
      </c>
      <c r="J64" s="557">
        <v>0</v>
      </c>
      <c r="K64" s="561">
        <v>0</v>
      </c>
      <c r="L64" s="956">
        <v>0</v>
      </c>
      <c r="M64" s="954">
        <v>0</v>
      </c>
      <c r="N64" s="560">
        <v>0</v>
      </c>
      <c r="O64" s="557">
        <v>0</v>
      </c>
      <c r="P64" s="557">
        <v>0</v>
      </c>
      <c r="Q64" s="560">
        <v>0</v>
      </c>
      <c r="R64" s="560">
        <v>0</v>
      </c>
    </row>
    <row r="65" spans="1:18" ht="15.6" customHeight="1" x14ac:dyDescent="0.2">
      <c r="A65" s="952">
        <v>59</v>
      </c>
      <c r="B65" s="555" t="s">
        <v>64</v>
      </c>
      <c r="C65" s="953">
        <v>0</v>
      </c>
      <c r="D65" s="954">
        <v>8029.3117125498384</v>
      </c>
      <c r="E65" s="955">
        <v>0</v>
      </c>
      <c r="F65" s="955">
        <v>689.52</v>
      </c>
      <c r="G65" s="955">
        <v>0</v>
      </c>
      <c r="H65" s="956">
        <v>0</v>
      </c>
      <c r="I65" s="557">
        <v>0</v>
      </c>
      <c r="J65" s="557">
        <v>0</v>
      </c>
      <c r="K65" s="561">
        <v>0</v>
      </c>
      <c r="L65" s="956">
        <v>0</v>
      </c>
      <c r="M65" s="954">
        <v>0</v>
      </c>
      <c r="N65" s="560">
        <v>0</v>
      </c>
      <c r="O65" s="557">
        <v>0</v>
      </c>
      <c r="P65" s="557">
        <v>0</v>
      </c>
      <c r="Q65" s="560">
        <v>0</v>
      </c>
      <c r="R65" s="560">
        <v>0</v>
      </c>
    </row>
    <row r="66" spans="1:18" ht="15.6" customHeight="1" x14ac:dyDescent="0.2">
      <c r="A66" s="957">
        <v>60</v>
      </c>
      <c r="B66" s="569" t="s">
        <v>65</v>
      </c>
      <c r="C66" s="958">
        <v>0</v>
      </c>
      <c r="D66" s="959">
        <v>9045.798627959779</v>
      </c>
      <c r="E66" s="960">
        <v>0</v>
      </c>
      <c r="F66" s="960">
        <v>594.04</v>
      </c>
      <c r="G66" s="960">
        <v>0</v>
      </c>
      <c r="H66" s="961">
        <v>0</v>
      </c>
      <c r="I66" s="571">
        <v>0</v>
      </c>
      <c r="J66" s="571">
        <v>0</v>
      </c>
      <c r="K66" s="575">
        <v>0</v>
      </c>
      <c r="L66" s="961">
        <v>0</v>
      </c>
      <c r="M66" s="959">
        <v>0</v>
      </c>
      <c r="N66" s="574">
        <v>0</v>
      </c>
      <c r="O66" s="577">
        <v>0</v>
      </c>
      <c r="P66" s="571">
        <v>0</v>
      </c>
      <c r="Q66" s="578">
        <v>0</v>
      </c>
      <c r="R66" s="578">
        <v>0</v>
      </c>
    </row>
    <row r="67" spans="1:18" ht="15.6" customHeight="1" x14ac:dyDescent="0.2">
      <c r="A67" s="947">
        <v>61</v>
      </c>
      <c r="B67" s="532" t="s">
        <v>66</v>
      </c>
      <c r="C67" s="948">
        <v>0</v>
      </c>
      <c r="D67" s="949">
        <v>8061.2191628033816</v>
      </c>
      <c r="E67" s="950">
        <v>0</v>
      </c>
      <c r="F67" s="950">
        <v>833.70999999999992</v>
      </c>
      <c r="G67" s="950">
        <v>0</v>
      </c>
      <c r="H67" s="951">
        <v>0</v>
      </c>
      <c r="I67" s="534">
        <v>0</v>
      </c>
      <c r="J67" s="534">
        <v>0</v>
      </c>
      <c r="K67" s="538">
        <v>0</v>
      </c>
      <c r="L67" s="951">
        <v>0</v>
      </c>
      <c r="M67" s="949">
        <v>0</v>
      </c>
      <c r="N67" s="537">
        <v>0</v>
      </c>
      <c r="O67" s="534">
        <v>0</v>
      </c>
      <c r="P67" s="534">
        <v>0</v>
      </c>
      <c r="Q67" s="537">
        <v>0</v>
      </c>
      <c r="R67" s="539">
        <v>0</v>
      </c>
    </row>
    <row r="68" spans="1:18" ht="15.6" customHeight="1" x14ac:dyDescent="0.2">
      <c r="A68" s="952">
        <v>62</v>
      </c>
      <c r="B68" s="555" t="s">
        <v>67</v>
      </c>
      <c r="C68" s="953">
        <v>0</v>
      </c>
      <c r="D68" s="954">
        <v>8305.0097357039886</v>
      </c>
      <c r="E68" s="955">
        <v>0</v>
      </c>
      <c r="F68" s="955">
        <v>516.08000000000004</v>
      </c>
      <c r="G68" s="955">
        <v>0</v>
      </c>
      <c r="H68" s="956">
        <v>0</v>
      </c>
      <c r="I68" s="557">
        <v>0</v>
      </c>
      <c r="J68" s="557">
        <v>0</v>
      </c>
      <c r="K68" s="561">
        <v>0</v>
      </c>
      <c r="L68" s="956">
        <v>0</v>
      </c>
      <c r="M68" s="954">
        <v>0</v>
      </c>
      <c r="N68" s="560">
        <v>0</v>
      </c>
      <c r="O68" s="557">
        <v>0</v>
      </c>
      <c r="P68" s="557">
        <v>0</v>
      </c>
      <c r="Q68" s="560">
        <v>0</v>
      </c>
      <c r="R68" s="560">
        <v>0</v>
      </c>
    </row>
    <row r="69" spans="1:18" ht="15.6" customHeight="1" x14ac:dyDescent="0.2">
      <c r="A69" s="952">
        <v>63</v>
      </c>
      <c r="B69" s="555" t="s">
        <v>68</v>
      </c>
      <c r="C69" s="953">
        <v>0</v>
      </c>
      <c r="D69" s="954">
        <v>9215.3427111984274</v>
      </c>
      <c r="E69" s="955">
        <v>0</v>
      </c>
      <c r="F69" s="955">
        <v>756.79</v>
      </c>
      <c r="G69" s="955">
        <v>0</v>
      </c>
      <c r="H69" s="956">
        <v>0</v>
      </c>
      <c r="I69" s="557">
        <v>0</v>
      </c>
      <c r="J69" s="557">
        <v>0</v>
      </c>
      <c r="K69" s="561">
        <v>0</v>
      </c>
      <c r="L69" s="956">
        <v>0</v>
      </c>
      <c r="M69" s="954">
        <v>0</v>
      </c>
      <c r="N69" s="560">
        <v>0</v>
      </c>
      <c r="O69" s="557">
        <v>0</v>
      </c>
      <c r="P69" s="557">
        <v>0</v>
      </c>
      <c r="Q69" s="560">
        <v>0</v>
      </c>
      <c r="R69" s="560">
        <v>0</v>
      </c>
    </row>
    <row r="70" spans="1:18" ht="15.6" customHeight="1" x14ac:dyDescent="0.2">
      <c r="A70" s="952">
        <v>64</v>
      </c>
      <c r="B70" s="555" t="s">
        <v>69</v>
      </c>
      <c r="C70" s="953">
        <v>0</v>
      </c>
      <c r="D70" s="954">
        <v>9530.8189587852503</v>
      </c>
      <c r="E70" s="955">
        <v>0</v>
      </c>
      <c r="F70" s="955">
        <v>592.66</v>
      </c>
      <c r="G70" s="955">
        <v>0</v>
      </c>
      <c r="H70" s="956">
        <v>0</v>
      </c>
      <c r="I70" s="557">
        <v>0</v>
      </c>
      <c r="J70" s="557">
        <v>0</v>
      </c>
      <c r="K70" s="561">
        <v>0</v>
      </c>
      <c r="L70" s="956">
        <v>0</v>
      </c>
      <c r="M70" s="954">
        <v>0</v>
      </c>
      <c r="N70" s="560">
        <v>0</v>
      </c>
      <c r="O70" s="557">
        <v>0</v>
      </c>
      <c r="P70" s="557">
        <v>0</v>
      </c>
      <c r="Q70" s="560">
        <v>0</v>
      </c>
      <c r="R70" s="560">
        <v>0</v>
      </c>
    </row>
    <row r="71" spans="1:18" ht="15.6" customHeight="1" x14ac:dyDescent="0.2">
      <c r="A71" s="957">
        <v>65</v>
      </c>
      <c r="B71" s="569" t="s">
        <v>70</v>
      </c>
      <c r="C71" s="958">
        <v>0</v>
      </c>
      <c r="D71" s="959">
        <v>8975.8048315711821</v>
      </c>
      <c r="E71" s="960">
        <v>0</v>
      </c>
      <c r="F71" s="960">
        <v>829.12</v>
      </c>
      <c r="G71" s="960">
        <v>0</v>
      </c>
      <c r="H71" s="961">
        <v>0</v>
      </c>
      <c r="I71" s="571">
        <v>0</v>
      </c>
      <c r="J71" s="571">
        <v>0</v>
      </c>
      <c r="K71" s="575">
        <v>0</v>
      </c>
      <c r="L71" s="961">
        <v>0</v>
      </c>
      <c r="M71" s="959">
        <v>0</v>
      </c>
      <c r="N71" s="574">
        <v>0</v>
      </c>
      <c r="O71" s="577">
        <v>0</v>
      </c>
      <c r="P71" s="571">
        <v>0</v>
      </c>
      <c r="Q71" s="578">
        <v>0</v>
      </c>
      <c r="R71" s="578">
        <v>0</v>
      </c>
    </row>
    <row r="72" spans="1:18" ht="15.6" customHeight="1" x14ac:dyDescent="0.2">
      <c r="A72" s="952">
        <v>66</v>
      </c>
      <c r="B72" s="555" t="s">
        <v>71</v>
      </c>
      <c r="C72" s="962">
        <v>0</v>
      </c>
      <c r="D72" s="963">
        <v>10816.158964976476</v>
      </c>
      <c r="E72" s="964">
        <v>0</v>
      </c>
      <c r="F72" s="964">
        <v>730.06</v>
      </c>
      <c r="G72" s="964">
        <v>0</v>
      </c>
      <c r="H72" s="965">
        <v>0</v>
      </c>
      <c r="I72" s="966">
        <v>0</v>
      </c>
      <c r="J72" s="966">
        <v>0</v>
      </c>
      <c r="K72" s="967">
        <v>0</v>
      </c>
      <c r="L72" s="965">
        <v>0</v>
      </c>
      <c r="M72" s="963">
        <v>0</v>
      </c>
      <c r="N72" s="968">
        <v>0</v>
      </c>
      <c r="O72" s="557">
        <v>0</v>
      </c>
      <c r="P72" s="966">
        <v>0</v>
      </c>
      <c r="Q72" s="560">
        <v>0</v>
      </c>
      <c r="R72" s="560">
        <v>0</v>
      </c>
    </row>
    <row r="73" spans="1:18" ht="15.6" customHeight="1" x14ac:dyDescent="0.2">
      <c r="A73" s="952">
        <v>67</v>
      </c>
      <c r="B73" s="555" t="s">
        <v>4</v>
      </c>
      <c r="C73" s="962">
        <v>0</v>
      </c>
      <c r="D73" s="963">
        <v>8594.3237272556744</v>
      </c>
      <c r="E73" s="964">
        <v>0</v>
      </c>
      <c r="F73" s="964">
        <v>715.61</v>
      </c>
      <c r="G73" s="964">
        <v>0</v>
      </c>
      <c r="H73" s="965">
        <v>0</v>
      </c>
      <c r="I73" s="966">
        <v>0</v>
      </c>
      <c r="J73" s="966">
        <v>0</v>
      </c>
      <c r="K73" s="967">
        <v>0</v>
      </c>
      <c r="L73" s="965">
        <v>0</v>
      </c>
      <c r="M73" s="963">
        <v>0</v>
      </c>
      <c r="N73" s="968">
        <v>0</v>
      </c>
      <c r="O73" s="557">
        <v>0</v>
      </c>
      <c r="P73" s="966">
        <v>0</v>
      </c>
      <c r="Q73" s="560">
        <v>0</v>
      </c>
      <c r="R73" s="560">
        <v>0</v>
      </c>
    </row>
    <row r="74" spans="1:18" ht="15.6" customHeight="1" x14ac:dyDescent="0.2">
      <c r="A74" s="952">
        <v>68</v>
      </c>
      <c r="B74" s="555" t="s">
        <v>3</v>
      </c>
      <c r="C74" s="962">
        <v>0</v>
      </c>
      <c r="D74" s="963">
        <v>9190.7339569101423</v>
      </c>
      <c r="E74" s="964">
        <v>0</v>
      </c>
      <c r="F74" s="964">
        <v>798.7</v>
      </c>
      <c r="G74" s="964">
        <v>0</v>
      </c>
      <c r="H74" s="965">
        <v>0</v>
      </c>
      <c r="I74" s="966">
        <v>0</v>
      </c>
      <c r="J74" s="966">
        <v>0</v>
      </c>
      <c r="K74" s="967">
        <v>0</v>
      </c>
      <c r="L74" s="965">
        <v>0</v>
      </c>
      <c r="M74" s="963">
        <v>0</v>
      </c>
      <c r="N74" s="968">
        <v>0</v>
      </c>
      <c r="O74" s="557">
        <v>0</v>
      </c>
      <c r="P74" s="966">
        <v>0</v>
      </c>
      <c r="Q74" s="560">
        <v>0</v>
      </c>
      <c r="R74" s="560">
        <v>0</v>
      </c>
    </row>
    <row r="75" spans="1:18" ht="15.6" customHeight="1" x14ac:dyDescent="0.2">
      <c r="A75" s="969">
        <v>69</v>
      </c>
      <c r="B75" s="970" t="s">
        <v>93</v>
      </c>
      <c r="C75" s="971">
        <v>0</v>
      </c>
      <c r="D75" s="972">
        <v>8984.1170536883455</v>
      </c>
      <c r="E75" s="973">
        <v>0</v>
      </c>
      <c r="F75" s="973">
        <v>705.67</v>
      </c>
      <c r="G75" s="973">
        <v>0</v>
      </c>
      <c r="H75" s="974">
        <v>0</v>
      </c>
      <c r="I75" s="975">
        <v>0</v>
      </c>
      <c r="J75" s="975">
        <v>0</v>
      </c>
      <c r="K75" s="976">
        <v>0</v>
      </c>
      <c r="L75" s="974">
        <v>0</v>
      </c>
      <c r="M75" s="972">
        <v>0</v>
      </c>
      <c r="N75" s="977">
        <v>0</v>
      </c>
      <c r="O75" s="978">
        <v>0</v>
      </c>
      <c r="P75" s="975">
        <v>0</v>
      </c>
      <c r="Q75" s="979">
        <v>0</v>
      </c>
      <c r="R75" s="979">
        <v>0</v>
      </c>
    </row>
    <row r="76" spans="1:18" s="245" customFormat="1" ht="15.6" customHeight="1" thickBot="1" x14ac:dyDescent="0.25">
      <c r="A76" s="1587" t="s">
        <v>613</v>
      </c>
      <c r="B76" s="1597"/>
      <c r="C76" s="980">
        <v>236</v>
      </c>
      <c r="D76" s="981"/>
      <c r="E76" s="982">
        <v>1959589.0628720461</v>
      </c>
      <c r="F76" s="982">
        <v>705.28672061088969</v>
      </c>
      <c r="G76" s="982">
        <v>176488.02972602737</v>
      </c>
      <c r="H76" s="983">
        <v>2136078</v>
      </c>
      <c r="I76" s="984">
        <v>-72574</v>
      </c>
      <c r="J76" s="984">
        <v>27444</v>
      </c>
      <c r="K76" s="985">
        <v>-45130</v>
      </c>
      <c r="L76" s="986">
        <v>2090948</v>
      </c>
      <c r="M76" s="987">
        <v>0</v>
      </c>
      <c r="N76" s="983">
        <v>2090948</v>
      </c>
      <c r="O76" s="987">
        <v>1424067</v>
      </c>
      <c r="P76" s="987">
        <v>666881</v>
      </c>
      <c r="Q76" s="988">
        <v>166722</v>
      </c>
      <c r="R76" s="988">
        <v>2090948</v>
      </c>
    </row>
    <row r="77" spans="1:18" ht="15.6" customHeight="1" thickTop="1" x14ac:dyDescent="0.2">
      <c r="A77" s="1589" t="s">
        <v>554</v>
      </c>
      <c r="B77" s="1590"/>
      <c r="C77" s="1018"/>
      <c r="D77" s="989"/>
      <c r="E77" s="989"/>
      <c r="F77" s="989"/>
      <c r="G77" s="989"/>
      <c r="H77" s="989"/>
      <c r="I77" s="989"/>
      <c r="J77" s="990"/>
      <c r="K77" s="990"/>
      <c r="L77" s="989"/>
      <c r="M77" s="989"/>
      <c r="N77" s="991"/>
      <c r="O77" s="989"/>
      <c r="P77" s="990"/>
      <c r="Q77" s="990"/>
      <c r="R77" s="992"/>
    </row>
    <row r="78" spans="1:18" ht="15.6" customHeight="1" x14ac:dyDescent="0.2">
      <c r="A78" s="1598" t="s">
        <v>555</v>
      </c>
      <c r="B78" s="1599"/>
      <c r="C78" s="993"/>
      <c r="D78" s="994"/>
      <c r="E78" s="995"/>
      <c r="F78" s="995"/>
      <c r="G78" s="995"/>
      <c r="H78" s="995"/>
      <c r="I78" s="996"/>
      <c r="J78" s="996"/>
      <c r="K78" s="996"/>
      <c r="L78" s="996"/>
      <c r="M78" s="996"/>
      <c r="N78" s="979">
        <v>0</v>
      </c>
      <c r="O78" s="996">
        <v>0</v>
      </c>
      <c r="P78" s="996">
        <v>0</v>
      </c>
      <c r="Q78" s="979">
        <v>0</v>
      </c>
      <c r="R78" s="979">
        <v>0</v>
      </c>
    </row>
    <row r="79" spans="1:18" ht="15.6" customHeight="1" x14ac:dyDescent="0.2">
      <c r="A79" s="1595" t="s">
        <v>578</v>
      </c>
      <c r="B79" s="1596"/>
      <c r="C79" s="997"/>
      <c r="D79" s="998"/>
      <c r="E79" s="999"/>
      <c r="F79" s="999"/>
      <c r="G79" s="999"/>
      <c r="H79" s="999"/>
      <c r="I79" s="1000"/>
      <c r="J79" s="1000"/>
      <c r="K79" s="1000"/>
      <c r="L79" s="1000"/>
      <c r="M79" s="1000"/>
      <c r="N79" s="978"/>
      <c r="O79" s="1000"/>
      <c r="P79" s="1000"/>
      <c r="Q79" s="978"/>
      <c r="R79" s="979">
        <v>0</v>
      </c>
    </row>
    <row r="80" spans="1:18" ht="15.6" customHeight="1" x14ac:dyDescent="0.2">
      <c r="A80" s="1591" t="s">
        <v>697</v>
      </c>
      <c r="B80" s="1592"/>
      <c r="C80" s="997"/>
      <c r="D80" s="998"/>
      <c r="E80" s="999"/>
      <c r="F80" s="999"/>
      <c r="G80" s="999"/>
      <c r="H80" s="999"/>
      <c r="I80" s="1000"/>
      <c r="J80" s="1000"/>
      <c r="K80" s="1000"/>
      <c r="L80" s="1000"/>
      <c r="M80" s="1000"/>
      <c r="N80" s="978"/>
      <c r="O80" s="1000"/>
      <c r="P80" s="1000"/>
      <c r="Q80" s="978"/>
      <c r="R80" s="979">
        <v>10000</v>
      </c>
    </row>
    <row r="81" spans="1:18" ht="15.6" customHeight="1" x14ac:dyDescent="0.2">
      <c r="A81" s="1591" t="s">
        <v>577</v>
      </c>
      <c r="B81" s="1592"/>
      <c r="C81" s="997"/>
      <c r="D81" s="998"/>
      <c r="E81" s="999"/>
      <c r="F81" s="999"/>
      <c r="G81" s="999"/>
      <c r="H81" s="999"/>
      <c r="I81" s="1000"/>
      <c r="J81" s="1000"/>
      <c r="K81" s="1000"/>
      <c r="L81" s="1000"/>
      <c r="M81" s="1000"/>
      <c r="N81" s="978"/>
      <c r="O81" s="1000"/>
      <c r="P81" s="1000"/>
      <c r="Q81" s="978"/>
      <c r="R81" s="979">
        <v>0</v>
      </c>
    </row>
    <row r="82" spans="1:18" ht="15.6" customHeight="1" x14ac:dyDescent="0.2">
      <c r="A82" s="1593" t="s">
        <v>285</v>
      </c>
      <c r="B82" s="1594"/>
      <c r="C82" s="1001"/>
      <c r="D82" s="1002"/>
      <c r="E82" s="1003"/>
      <c r="F82" s="1003"/>
      <c r="G82" s="1003"/>
      <c r="H82" s="1003"/>
      <c r="I82" s="1004"/>
      <c r="J82" s="1004"/>
      <c r="K82" s="1004"/>
      <c r="L82" s="1004"/>
      <c r="M82" s="1004"/>
      <c r="N82" s="1005">
        <v>13924</v>
      </c>
      <c r="O82" s="1004">
        <v>9282</v>
      </c>
      <c r="P82" s="1004">
        <v>4642</v>
      </c>
      <c r="Q82" s="1005">
        <v>1161</v>
      </c>
      <c r="R82" s="1005">
        <v>13924</v>
      </c>
    </row>
    <row r="83" spans="1:18" s="245" customFormat="1" ht="15.6" customHeight="1" thickBot="1" x14ac:dyDescent="0.25">
      <c r="A83" s="1587" t="s">
        <v>614</v>
      </c>
      <c r="B83" s="1588"/>
      <c r="C83" s="980">
        <v>236</v>
      </c>
      <c r="D83" s="981"/>
      <c r="E83" s="982">
        <v>1959589.0628720461</v>
      </c>
      <c r="F83" s="982">
        <v>705.28672061088969</v>
      </c>
      <c r="G83" s="982">
        <v>176488.02972602737</v>
      </c>
      <c r="H83" s="981">
        <v>2136078</v>
      </c>
      <c r="I83" s="984">
        <v>-72574</v>
      </c>
      <c r="J83" s="984">
        <v>27444</v>
      </c>
      <c r="K83" s="984">
        <v>-45130</v>
      </c>
      <c r="L83" s="1006">
        <v>2090948</v>
      </c>
      <c r="M83" s="1007">
        <v>0</v>
      </c>
      <c r="N83" s="988">
        <v>2104872</v>
      </c>
      <c r="O83" s="987">
        <v>1433349</v>
      </c>
      <c r="P83" s="987">
        <v>671523</v>
      </c>
      <c r="Q83" s="988">
        <v>167883</v>
      </c>
      <c r="R83" s="988">
        <v>2114872</v>
      </c>
    </row>
    <row r="84" spans="1:18" ht="13.5" thickTop="1" x14ac:dyDescent="0.2"/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1" manualBreakCount="1">
    <brk id="11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5"/>
  <sheetViews>
    <sheetView view="pageBreakPreview" zoomScale="80" zoomScaleNormal="10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28" sqref="C28"/>
    </sheetView>
  </sheetViews>
  <sheetFormatPr defaultColWidth="8.85546875" defaultRowHeight="12.75" x14ac:dyDescent="0.2"/>
  <cols>
    <col min="1" max="1" width="4.7109375" style="135" customWidth="1"/>
    <col min="2" max="2" width="26.28515625" style="135" customWidth="1"/>
    <col min="3" max="3" width="12.140625" style="135" bestFit="1" customWidth="1"/>
    <col min="4" max="5" width="13.140625" style="135" customWidth="1"/>
    <col min="6" max="7" width="12.28515625" style="135" bestFit="1" customWidth="1"/>
    <col min="8" max="8" width="13.140625" style="135" customWidth="1"/>
    <col min="9" max="9" width="12.28515625" style="135" bestFit="1" customWidth="1"/>
    <col min="10" max="10" width="13.42578125" style="135" bestFit="1" customWidth="1"/>
    <col min="11" max="11" width="11.85546875" style="135" bestFit="1" customWidth="1"/>
    <col min="12" max="12" width="14.140625" style="135" customWidth="1"/>
    <col min="13" max="13" width="13.42578125" style="135" bestFit="1" customWidth="1"/>
    <col min="14" max="14" width="15.85546875" style="135" customWidth="1"/>
    <col min="15" max="16" width="14" style="135" customWidth="1"/>
    <col min="17" max="17" width="11.7109375" style="135" customWidth="1"/>
    <col min="18" max="18" width="14.42578125" style="135" customWidth="1"/>
    <col min="19" max="16384" width="8.85546875" style="135"/>
  </cols>
  <sheetData>
    <row r="1" spans="1:18" ht="17.45" customHeight="1" x14ac:dyDescent="0.2">
      <c r="A1" s="1600" t="s">
        <v>887</v>
      </c>
      <c r="B1" s="1600"/>
      <c r="C1" s="1584" t="s">
        <v>399</v>
      </c>
      <c r="D1" s="1585"/>
      <c r="E1" s="1585"/>
      <c r="F1" s="1585"/>
      <c r="G1" s="1585"/>
      <c r="H1" s="1585"/>
      <c r="I1" s="1585"/>
      <c r="J1" s="1585"/>
      <c r="K1" s="1586"/>
      <c r="L1" s="1584" t="s">
        <v>399</v>
      </c>
      <c r="M1" s="1585"/>
      <c r="N1" s="1585"/>
      <c r="O1" s="1585"/>
      <c r="P1" s="1585"/>
      <c r="Q1" s="1585"/>
      <c r="R1" s="1586"/>
    </row>
    <row r="2" spans="1:18" s="1008" customFormat="1" ht="17.45" customHeight="1" x14ac:dyDescent="0.2">
      <c r="A2" s="1600"/>
      <c r="B2" s="1600"/>
      <c r="C2" s="233"/>
      <c r="D2" s="234"/>
      <c r="E2" s="234"/>
      <c r="F2" s="234"/>
      <c r="G2" s="234"/>
      <c r="H2" s="234"/>
      <c r="I2" s="1601" t="s">
        <v>254</v>
      </c>
      <c r="J2" s="1602"/>
      <c r="K2" s="1603"/>
      <c r="L2" s="233"/>
      <c r="M2" s="234"/>
      <c r="N2" s="234"/>
      <c r="O2" s="234"/>
      <c r="P2" s="234"/>
      <c r="Q2" s="234"/>
      <c r="R2" s="235"/>
    </row>
    <row r="3" spans="1:18" ht="156.6" customHeight="1" x14ac:dyDescent="0.2">
      <c r="A3" s="1600"/>
      <c r="B3" s="1600"/>
      <c r="C3" s="599" t="s">
        <v>2009</v>
      </c>
      <c r="D3" s="598" t="s">
        <v>888</v>
      </c>
      <c r="E3" s="598" t="s">
        <v>889</v>
      </c>
      <c r="F3" s="598" t="s">
        <v>559</v>
      </c>
      <c r="G3" s="598" t="s">
        <v>395</v>
      </c>
      <c r="H3" s="598" t="s">
        <v>890</v>
      </c>
      <c r="I3" s="230" t="s">
        <v>975</v>
      </c>
      <c r="J3" s="230" t="s">
        <v>976</v>
      </c>
      <c r="K3" s="230" t="s">
        <v>256</v>
      </c>
      <c r="L3" s="598" t="s">
        <v>891</v>
      </c>
      <c r="M3" s="1346" t="s">
        <v>1964</v>
      </c>
      <c r="N3" s="232" t="s">
        <v>892</v>
      </c>
      <c r="O3" s="232" t="s">
        <v>306</v>
      </c>
      <c r="P3" s="232" t="s">
        <v>309</v>
      </c>
      <c r="Q3" s="232" t="s">
        <v>255</v>
      </c>
      <c r="R3" s="232" t="s">
        <v>893</v>
      </c>
    </row>
    <row r="4" spans="1:18" ht="14.25" customHeight="1" x14ac:dyDescent="0.2">
      <c r="A4" s="1009"/>
      <c r="B4" s="1010"/>
      <c r="C4" s="1011">
        <v>1</v>
      </c>
      <c r="D4" s="1011">
        <v>2</v>
      </c>
      <c r="E4" s="1011">
        <v>3</v>
      </c>
      <c r="F4" s="1011">
        <v>4</v>
      </c>
      <c r="G4" s="1011">
        <v>5</v>
      </c>
      <c r="H4" s="1011">
        <v>6</v>
      </c>
      <c r="I4" s="1011">
        <v>7</v>
      </c>
      <c r="J4" s="1011">
        <v>8</v>
      </c>
      <c r="K4" s="1011">
        <v>9</v>
      </c>
      <c r="L4" s="1011">
        <v>10</v>
      </c>
      <c r="M4" s="1011">
        <v>11</v>
      </c>
      <c r="N4" s="1011">
        <v>12</v>
      </c>
      <c r="O4" s="1011">
        <v>13</v>
      </c>
      <c r="P4" s="1011">
        <v>14</v>
      </c>
      <c r="Q4" s="1011">
        <v>15</v>
      </c>
      <c r="R4" s="1011">
        <v>16</v>
      </c>
    </row>
    <row r="5" spans="1:18" ht="25.5" hidden="1" x14ac:dyDescent="0.2">
      <c r="A5" s="1281"/>
      <c r="B5" s="1282"/>
      <c r="C5" s="326" t="s">
        <v>1601</v>
      </c>
      <c r="D5" s="326" t="s">
        <v>1593</v>
      </c>
      <c r="E5" s="326" t="s">
        <v>1488</v>
      </c>
      <c r="F5" s="326" t="s">
        <v>1311</v>
      </c>
      <c r="G5" s="326" t="s">
        <v>1305</v>
      </c>
      <c r="H5" s="326" t="s">
        <v>1489</v>
      </c>
      <c r="I5" s="326" t="s">
        <v>1549</v>
      </c>
      <c r="J5" s="326" t="s">
        <v>1550</v>
      </c>
      <c r="K5" s="326" t="s">
        <v>1492</v>
      </c>
      <c r="L5" s="326" t="s">
        <v>1493</v>
      </c>
      <c r="M5" s="326"/>
      <c r="N5" s="326" t="s">
        <v>1594</v>
      </c>
      <c r="O5" s="326" t="s">
        <v>1595</v>
      </c>
      <c r="P5" s="326" t="s">
        <v>1596</v>
      </c>
      <c r="Q5" s="326" t="s">
        <v>1597</v>
      </c>
      <c r="R5" s="326" t="s">
        <v>1598</v>
      </c>
    </row>
    <row r="6" spans="1:18" ht="25.5" hidden="1" x14ac:dyDescent="0.2">
      <c r="A6" s="1012"/>
      <c r="B6" s="1013"/>
      <c r="C6" s="1243" t="s">
        <v>1156</v>
      </c>
      <c r="D6" s="1243" t="s">
        <v>1156</v>
      </c>
      <c r="E6" s="1243" t="s">
        <v>1157</v>
      </c>
      <c r="F6" s="1243" t="s">
        <v>1599</v>
      </c>
      <c r="G6" s="1243" t="s">
        <v>1157</v>
      </c>
      <c r="H6" s="1243" t="s">
        <v>1157</v>
      </c>
      <c r="I6" s="1243" t="s">
        <v>1500</v>
      </c>
      <c r="J6" s="1243" t="s">
        <v>1500</v>
      </c>
      <c r="K6" s="1243" t="s">
        <v>1157</v>
      </c>
      <c r="L6" s="1243" t="s">
        <v>1157</v>
      </c>
      <c r="M6" s="1243" t="s">
        <v>1501</v>
      </c>
      <c r="N6" s="1243" t="s">
        <v>1559</v>
      </c>
      <c r="O6" s="1243" t="s">
        <v>1600</v>
      </c>
      <c r="P6" s="1243" t="s">
        <v>1157</v>
      </c>
      <c r="Q6" s="1243" t="s">
        <v>1157</v>
      </c>
      <c r="R6" s="1243" t="s">
        <v>1560</v>
      </c>
    </row>
    <row r="7" spans="1:18" ht="15.6" customHeight="1" x14ac:dyDescent="0.2">
      <c r="A7" s="947">
        <v>1</v>
      </c>
      <c r="B7" s="532" t="s">
        <v>7</v>
      </c>
      <c r="C7" s="948">
        <v>8</v>
      </c>
      <c r="D7" s="949">
        <v>7275.04778101582</v>
      </c>
      <c r="E7" s="950">
        <v>58200.38224812656</v>
      </c>
      <c r="F7" s="950">
        <v>777.48</v>
      </c>
      <c r="G7" s="950">
        <v>6219.84</v>
      </c>
      <c r="H7" s="951">
        <v>64420</v>
      </c>
      <c r="I7" s="534">
        <v>0</v>
      </c>
      <c r="J7" s="534">
        <v>0</v>
      </c>
      <c r="K7" s="538">
        <v>0</v>
      </c>
      <c r="L7" s="951">
        <v>64420</v>
      </c>
      <c r="M7" s="949">
        <v>0</v>
      </c>
      <c r="N7" s="537">
        <v>64420</v>
      </c>
      <c r="O7" s="534">
        <v>42945.714285714283</v>
      </c>
      <c r="P7" s="534">
        <v>21474.285714285717</v>
      </c>
      <c r="Q7" s="537">
        <v>5369</v>
      </c>
      <c r="R7" s="539">
        <v>64420</v>
      </c>
    </row>
    <row r="8" spans="1:18" ht="15.6" customHeight="1" x14ac:dyDescent="0.2">
      <c r="A8" s="952">
        <v>2</v>
      </c>
      <c r="B8" s="555" t="s">
        <v>8</v>
      </c>
      <c r="C8" s="953">
        <v>6</v>
      </c>
      <c r="D8" s="954">
        <v>9104.3106508875753</v>
      </c>
      <c r="E8" s="955">
        <v>54625.863905325452</v>
      </c>
      <c r="F8" s="955">
        <v>842.32</v>
      </c>
      <c r="G8" s="955">
        <v>5053.92</v>
      </c>
      <c r="H8" s="956">
        <v>59680</v>
      </c>
      <c r="I8" s="557">
        <v>0</v>
      </c>
      <c r="J8" s="557">
        <v>0</v>
      </c>
      <c r="K8" s="561">
        <v>0</v>
      </c>
      <c r="L8" s="956">
        <v>59680</v>
      </c>
      <c r="M8" s="954">
        <v>0</v>
      </c>
      <c r="N8" s="560">
        <v>59680</v>
      </c>
      <c r="O8" s="557">
        <v>39785.714285714283</v>
      </c>
      <c r="P8" s="557">
        <v>19894.285714285717</v>
      </c>
      <c r="Q8" s="560">
        <v>4974</v>
      </c>
      <c r="R8" s="560">
        <v>59680</v>
      </c>
    </row>
    <row r="9" spans="1:18" ht="15.6" customHeight="1" x14ac:dyDescent="0.2">
      <c r="A9" s="952">
        <v>3</v>
      </c>
      <c r="B9" s="555" t="s">
        <v>9</v>
      </c>
      <c r="C9" s="953">
        <v>10</v>
      </c>
      <c r="D9" s="954">
        <v>7715.3771454846428</v>
      </c>
      <c r="E9" s="955">
        <v>77153.771454846428</v>
      </c>
      <c r="F9" s="955">
        <v>596.84</v>
      </c>
      <c r="G9" s="955">
        <v>5968.4000000000005</v>
      </c>
      <c r="H9" s="956">
        <v>83122</v>
      </c>
      <c r="I9" s="557">
        <v>16624</v>
      </c>
      <c r="J9" s="557">
        <v>0</v>
      </c>
      <c r="K9" s="561">
        <v>16624</v>
      </c>
      <c r="L9" s="956">
        <v>99746</v>
      </c>
      <c r="M9" s="954">
        <v>0</v>
      </c>
      <c r="N9" s="560">
        <v>99746</v>
      </c>
      <c r="O9" s="557">
        <v>55415.142857142855</v>
      </c>
      <c r="P9" s="557">
        <v>44330.857142857145</v>
      </c>
      <c r="Q9" s="560">
        <v>11083</v>
      </c>
      <c r="R9" s="560">
        <v>99746</v>
      </c>
    </row>
    <row r="10" spans="1:18" ht="15.6" customHeight="1" x14ac:dyDescent="0.2">
      <c r="A10" s="952">
        <v>4</v>
      </c>
      <c r="B10" s="555" t="s">
        <v>10</v>
      </c>
      <c r="C10" s="953">
        <v>1</v>
      </c>
      <c r="D10" s="954">
        <v>9476.9759643916914</v>
      </c>
      <c r="E10" s="955">
        <v>9476.9759643916914</v>
      </c>
      <c r="F10" s="955">
        <v>585.76</v>
      </c>
      <c r="G10" s="955">
        <v>585.76</v>
      </c>
      <c r="H10" s="956">
        <v>10063</v>
      </c>
      <c r="I10" s="557">
        <v>-10063</v>
      </c>
      <c r="J10" s="557">
        <v>0</v>
      </c>
      <c r="K10" s="561">
        <v>-10063</v>
      </c>
      <c r="L10" s="956">
        <v>0</v>
      </c>
      <c r="M10" s="954">
        <v>0</v>
      </c>
      <c r="N10" s="560">
        <v>0</v>
      </c>
      <c r="O10" s="557">
        <v>6709.8571428571431</v>
      </c>
      <c r="P10" s="557">
        <v>-6709.8571428571431</v>
      </c>
      <c r="Q10" s="560">
        <v>-1677</v>
      </c>
      <c r="R10" s="560">
        <v>0</v>
      </c>
    </row>
    <row r="11" spans="1:18" ht="15.6" customHeight="1" x14ac:dyDescent="0.2">
      <c r="A11" s="957">
        <v>5</v>
      </c>
      <c r="B11" s="569" t="s">
        <v>11</v>
      </c>
      <c r="C11" s="958">
        <v>1</v>
      </c>
      <c r="D11" s="959">
        <v>7566.6439985163215</v>
      </c>
      <c r="E11" s="960">
        <v>7566.6439985163215</v>
      </c>
      <c r="F11" s="960">
        <v>555.91</v>
      </c>
      <c r="G11" s="960">
        <v>555.91</v>
      </c>
      <c r="H11" s="961">
        <v>8123</v>
      </c>
      <c r="I11" s="571">
        <v>-8123</v>
      </c>
      <c r="J11" s="571">
        <v>0</v>
      </c>
      <c r="K11" s="575">
        <v>-8123</v>
      </c>
      <c r="L11" s="961">
        <v>0</v>
      </c>
      <c r="M11" s="959">
        <v>0</v>
      </c>
      <c r="N11" s="574">
        <v>0</v>
      </c>
      <c r="O11" s="577">
        <v>5415.5714285714294</v>
      </c>
      <c r="P11" s="571">
        <v>-5415.5714285714294</v>
      </c>
      <c r="Q11" s="578">
        <v>-1354</v>
      </c>
      <c r="R11" s="574">
        <v>0</v>
      </c>
    </row>
    <row r="12" spans="1:18" ht="15.6" customHeight="1" x14ac:dyDescent="0.2">
      <c r="A12" s="947">
        <v>6</v>
      </c>
      <c r="B12" s="532" t="s">
        <v>12</v>
      </c>
      <c r="C12" s="948">
        <v>3</v>
      </c>
      <c r="D12" s="949">
        <v>8748.4034189791018</v>
      </c>
      <c r="E12" s="950">
        <v>26245.210256937306</v>
      </c>
      <c r="F12" s="950">
        <v>545.4799999999999</v>
      </c>
      <c r="G12" s="950">
        <v>1636.4399999999996</v>
      </c>
      <c r="H12" s="951">
        <v>27882</v>
      </c>
      <c r="I12" s="534">
        <v>37176</v>
      </c>
      <c r="J12" s="534">
        <v>4647</v>
      </c>
      <c r="K12" s="538">
        <v>41823</v>
      </c>
      <c r="L12" s="951">
        <v>69705</v>
      </c>
      <c r="M12" s="949">
        <v>0</v>
      </c>
      <c r="N12" s="537">
        <v>69705</v>
      </c>
      <c r="O12" s="534">
        <v>18588.857142857141</v>
      </c>
      <c r="P12" s="534">
        <v>51116.142857142855</v>
      </c>
      <c r="Q12" s="537">
        <v>12779</v>
      </c>
      <c r="R12" s="539">
        <v>69705</v>
      </c>
    </row>
    <row r="13" spans="1:18" ht="15.6" customHeight="1" x14ac:dyDescent="0.2">
      <c r="A13" s="952">
        <v>7</v>
      </c>
      <c r="B13" s="555" t="s">
        <v>13</v>
      </c>
      <c r="C13" s="953">
        <v>1</v>
      </c>
      <c r="D13" s="954">
        <v>8181.4251353874879</v>
      </c>
      <c r="E13" s="955">
        <v>8181.4251353874879</v>
      </c>
      <c r="F13" s="955">
        <v>756.91999999999985</v>
      </c>
      <c r="G13" s="955">
        <v>756.91999999999985</v>
      </c>
      <c r="H13" s="956">
        <v>8938</v>
      </c>
      <c r="I13" s="557">
        <v>-8938</v>
      </c>
      <c r="J13" s="557">
        <v>0</v>
      </c>
      <c r="K13" s="561">
        <v>-8938</v>
      </c>
      <c r="L13" s="956">
        <v>0</v>
      </c>
      <c r="M13" s="954">
        <v>0</v>
      </c>
      <c r="N13" s="560">
        <v>0</v>
      </c>
      <c r="O13" s="557">
        <v>5959.1428571428569</v>
      </c>
      <c r="P13" s="557">
        <v>-5959.1428571428569</v>
      </c>
      <c r="Q13" s="560">
        <v>-1490</v>
      </c>
      <c r="R13" s="560">
        <v>0</v>
      </c>
    </row>
    <row r="14" spans="1:18" ht="15.6" customHeight="1" x14ac:dyDescent="0.2">
      <c r="A14" s="952">
        <v>8</v>
      </c>
      <c r="B14" s="555" t="s">
        <v>14</v>
      </c>
      <c r="C14" s="953">
        <v>15</v>
      </c>
      <c r="D14" s="954">
        <v>8251.2981206833883</v>
      </c>
      <c r="E14" s="955">
        <v>123769.47181025082</v>
      </c>
      <c r="F14" s="955">
        <v>725.76</v>
      </c>
      <c r="G14" s="955">
        <v>10886.4</v>
      </c>
      <c r="H14" s="956">
        <v>134656</v>
      </c>
      <c r="I14" s="557">
        <v>-26931</v>
      </c>
      <c r="J14" s="557">
        <v>-8977</v>
      </c>
      <c r="K14" s="561">
        <v>-35908</v>
      </c>
      <c r="L14" s="956">
        <v>98748</v>
      </c>
      <c r="M14" s="954">
        <v>0</v>
      </c>
      <c r="N14" s="560">
        <v>98748</v>
      </c>
      <c r="O14" s="557">
        <v>89769.71428571429</v>
      </c>
      <c r="P14" s="557">
        <v>8978.2857142857101</v>
      </c>
      <c r="Q14" s="560">
        <v>2245</v>
      </c>
      <c r="R14" s="560">
        <v>98748</v>
      </c>
    </row>
    <row r="15" spans="1:18" ht="15.6" customHeight="1" x14ac:dyDescent="0.2">
      <c r="A15" s="952">
        <v>9</v>
      </c>
      <c r="B15" s="555" t="s">
        <v>15</v>
      </c>
      <c r="C15" s="953">
        <v>8</v>
      </c>
      <c r="D15" s="954">
        <v>8201.2809214785811</v>
      </c>
      <c r="E15" s="955">
        <v>65610.247371828649</v>
      </c>
      <c r="F15" s="955">
        <v>744.76</v>
      </c>
      <c r="G15" s="955">
        <v>5958.08</v>
      </c>
      <c r="H15" s="956">
        <v>71568</v>
      </c>
      <c r="I15" s="557">
        <v>8946</v>
      </c>
      <c r="J15" s="557">
        <v>0</v>
      </c>
      <c r="K15" s="561">
        <v>8946</v>
      </c>
      <c r="L15" s="956">
        <v>80514</v>
      </c>
      <c r="M15" s="954">
        <v>0</v>
      </c>
      <c r="N15" s="560">
        <v>80514</v>
      </c>
      <c r="O15" s="557">
        <v>47712</v>
      </c>
      <c r="P15" s="557">
        <v>32802</v>
      </c>
      <c r="Q15" s="560">
        <v>8201</v>
      </c>
      <c r="R15" s="560">
        <v>80514</v>
      </c>
    </row>
    <row r="16" spans="1:18" ht="15.6" customHeight="1" x14ac:dyDescent="0.2">
      <c r="A16" s="957">
        <v>10</v>
      </c>
      <c r="B16" s="569" t="s">
        <v>16</v>
      </c>
      <c r="C16" s="958">
        <v>19</v>
      </c>
      <c r="D16" s="959">
        <v>8132.5837627241872</v>
      </c>
      <c r="E16" s="960">
        <v>154519.09149175955</v>
      </c>
      <c r="F16" s="960">
        <v>608.04000000000008</v>
      </c>
      <c r="G16" s="960">
        <v>11552.760000000002</v>
      </c>
      <c r="H16" s="961">
        <v>166072</v>
      </c>
      <c r="I16" s="571">
        <v>34962</v>
      </c>
      <c r="J16" s="571">
        <v>4370</v>
      </c>
      <c r="K16" s="575">
        <v>39332</v>
      </c>
      <c r="L16" s="961">
        <v>205404</v>
      </c>
      <c r="M16" s="959">
        <v>0</v>
      </c>
      <c r="N16" s="574">
        <v>205404</v>
      </c>
      <c r="O16" s="577">
        <v>110713.71428571429</v>
      </c>
      <c r="P16" s="571">
        <v>94690.28571428571</v>
      </c>
      <c r="Q16" s="578">
        <v>23673</v>
      </c>
      <c r="R16" s="574">
        <v>205404</v>
      </c>
    </row>
    <row r="17" spans="1:18" ht="15.6" customHeight="1" x14ac:dyDescent="0.2">
      <c r="A17" s="947">
        <v>11</v>
      </c>
      <c r="B17" s="532" t="s">
        <v>17</v>
      </c>
      <c r="C17" s="948">
        <v>0</v>
      </c>
      <c r="D17" s="949">
        <v>10470.466870229007</v>
      </c>
      <c r="E17" s="950">
        <v>0</v>
      </c>
      <c r="F17" s="950">
        <v>706.55</v>
      </c>
      <c r="G17" s="950">
        <v>0</v>
      </c>
      <c r="H17" s="951">
        <v>0</v>
      </c>
      <c r="I17" s="534">
        <v>11177</v>
      </c>
      <c r="J17" s="534">
        <v>0</v>
      </c>
      <c r="K17" s="538">
        <v>11177</v>
      </c>
      <c r="L17" s="951">
        <v>11177</v>
      </c>
      <c r="M17" s="949">
        <v>0</v>
      </c>
      <c r="N17" s="537">
        <v>11177</v>
      </c>
      <c r="O17" s="534">
        <v>0</v>
      </c>
      <c r="P17" s="534">
        <v>11177</v>
      </c>
      <c r="Q17" s="537">
        <v>2794</v>
      </c>
      <c r="R17" s="539">
        <v>11177</v>
      </c>
    </row>
    <row r="18" spans="1:18" ht="15.6" customHeight="1" x14ac:dyDescent="0.2">
      <c r="A18" s="952">
        <v>12</v>
      </c>
      <c r="B18" s="555" t="s">
        <v>18</v>
      </c>
      <c r="C18" s="953">
        <v>0</v>
      </c>
      <c r="D18" s="954">
        <v>8276.5679984603539</v>
      </c>
      <c r="E18" s="955">
        <v>0</v>
      </c>
      <c r="F18" s="955">
        <v>1063.31</v>
      </c>
      <c r="G18" s="955">
        <v>0</v>
      </c>
      <c r="H18" s="956">
        <v>0</v>
      </c>
      <c r="I18" s="557">
        <v>9340</v>
      </c>
      <c r="J18" s="557">
        <v>0</v>
      </c>
      <c r="K18" s="561">
        <v>9340</v>
      </c>
      <c r="L18" s="956">
        <v>9340</v>
      </c>
      <c r="M18" s="954">
        <v>0</v>
      </c>
      <c r="N18" s="560">
        <v>9340</v>
      </c>
      <c r="O18" s="557">
        <v>0</v>
      </c>
      <c r="P18" s="557">
        <v>9340</v>
      </c>
      <c r="Q18" s="560">
        <v>2335</v>
      </c>
      <c r="R18" s="560">
        <v>9340</v>
      </c>
    </row>
    <row r="19" spans="1:18" ht="15.6" customHeight="1" x14ac:dyDescent="0.2">
      <c r="A19" s="952">
        <v>13</v>
      </c>
      <c r="B19" s="555" t="s">
        <v>19</v>
      </c>
      <c r="C19" s="953">
        <v>0</v>
      </c>
      <c r="D19" s="954">
        <v>9381.8860698689969</v>
      </c>
      <c r="E19" s="955">
        <v>0</v>
      </c>
      <c r="F19" s="955">
        <v>749.43000000000006</v>
      </c>
      <c r="G19" s="955">
        <v>0</v>
      </c>
      <c r="H19" s="956">
        <v>0</v>
      </c>
      <c r="I19" s="557">
        <v>0</v>
      </c>
      <c r="J19" s="557">
        <v>0</v>
      </c>
      <c r="K19" s="561">
        <v>0</v>
      </c>
      <c r="L19" s="956">
        <v>0</v>
      </c>
      <c r="M19" s="954">
        <v>0</v>
      </c>
      <c r="N19" s="560">
        <v>0</v>
      </c>
      <c r="O19" s="557">
        <v>0</v>
      </c>
      <c r="P19" s="557">
        <v>0</v>
      </c>
      <c r="Q19" s="560">
        <v>0</v>
      </c>
      <c r="R19" s="560">
        <v>0</v>
      </c>
    </row>
    <row r="20" spans="1:18" ht="15.6" customHeight="1" x14ac:dyDescent="0.2">
      <c r="A20" s="952">
        <v>14</v>
      </c>
      <c r="B20" s="555" t="s">
        <v>20</v>
      </c>
      <c r="C20" s="953">
        <v>3</v>
      </c>
      <c r="D20" s="954">
        <v>9679.3705665722373</v>
      </c>
      <c r="E20" s="955">
        <v>29038.111699716712</v>
      </c>
      <c r="F20" s="955">
        <v>809.9799999999999</v>
      </c>
      <c r="G20" s="955">
        <v>2429.9399999999996</v>
      </c>
      <c r="H20" s="956">
        <v>31468</v>
      </c>
      <c r="I20" s="557">
        <v>0</v>
      </c>
      <c r="J20" s="557">
        <v>0</v>
      </c>
      <c r="K20" s="561">
        <v>0</v>
      </c>
      <c r="L20" s="956">
        <v>31468</v>
      </c>
      <c r="M20" s="954">
        <v>0</v>
      </c>
      <c r="N20" s="560">
        <v>31468</v>
      </c>
      <c r="O20" s="557">
        <v>20977.714285714283</v>
      </c>
      <c r="P20" s="557">
        <v>10490.285714285717</v>
      </c>
      <c r="Q20" s="560">
        <v>2623</v>
      </c>
      <c r="R20" s="560">
        <v>31468</v>
      </c>
    </row>
    <row r="21" spans="1:18" ht="15.6" customHeight="1" x14ac:dyDescent="0.2">
      <c r="A21" s="957">
        <v>15</v>
      </c>
      <c r="B21" s="569" t="s">
        <v>21</v>
      </c>
      <c r="C21" s="958">
        <v>2</v>
      </c>
      <c r="D21" s="959">
        <v>8977.5330601092901</v>
      </c>
      <c r="E21" s="960">
        <v>17955.06612021858</v>
      </c>
      <c r="F21" s="960">
        <v>553.79999999999995</v>
      </c>
      <c r="G21" s="960">
        <v>1107.5999999999999</v>
      </c>
      <c r="H21" s="961">
        <v>19063</v>
      </c>
      <c r="I21" s="571">
        <v>9531</v>
      </c>
      <c r="J21" s="571">
        <v>4766</v>
      </c>
      <c r="K21" s="575">
        <v>14297</v>
      </c>
      <c r="L21" s="961">
        <v>33360</v>
      </c>
      <c r="M21" s="959">
        <v>0</v>
      </c>
      <c r="N21" s="574">
        <v>33360</v>
      </c>
      <c r="O21" s="577">
        <v>12709.857142857141</v>
      </c>
      <c r="P21" s="571">
        <v>20650.142857142859</v>
      </c>
      <c r="Q21" s="578">
        <v>5163</v>
      </c>
      <c r="R21" s="574">
        <v>33360</v>
      </c>
    </row>
    <row r="22" spans="1:18" ht="15.6" customHeight="1" x14ac:dyDescent="0.2">
      <c r="A22" s="947">
        <v>16</v>
      </c>
      <c r="B22" s="532" t="s">
        <v>22</v>
      </c>
      <c r="C22" s="948">
        <v>5</v>
      </c>
      <c r="D22" s="949">
        <v>7574.4859805903761</v>
      </c>
      <c r="E22" s="950">
        <v>37872.429902951881</v>
      </c>
      <c r="F22" s="950">
        <v>686.73</v>
      </c>
      <c r="G22" s="950">
        <v>3433.65</v>
      </c>
      <c r="H22" s="951">
        <v>41306</v>
      </c>
      <c r="I22" s="534">
        <v>16522</v>
      </c>
      <c r="J22" s="534">
        <v>4131</v>
      </c>
      <c r="K22" s="538">
        <v>20653</v>
      </c>
      <c r="L22" s="951">
        <v>61959</v>
      </c>
      <c r="M22" s="949">
        <v>0</v>
      </c>
      <c r="N22" s="537">
        <v>61959</v>
      </c>
      <c r="O22" s="534">
        <v>27536.857142857141</v>
      </c>
      <c r="P22" s="534">
        <v>34422.142857142855</v>
      </c>
      <c r="Q22" s="537">
        <v>8606</v>
      </c>
      <c r="R22" s="539">
        <v>61959</v>
      </c>
    </row>
    <row r="23" spans="1:18" ht="15.6" customHeight="1" x14ac:dyDescent="0.2">
      <c r="A23" s="952">
        <v>17</v>
      </c>
      <c r="B23" s="555" t="s">
        <v>23</v>
      </c>
      <c r="C23" s="953">
        <v>26</v>
      </c>
      <c r="D23" s="954">
        <v>8090.7900306853062</v>
      </c>
      <c r="E23" s="955">
        <v>210360.54079781796</v>
      </c>
      <c r="F23" s="955">
        <v>801.47762416806802</v>
      </c>
      <c r="G23" s="955">
        <v>20838.41822836977</v>
      </c>
      <c r="H23" s="956">
        <v>231199</v>
      </c>
      <c r="I23" s="557">
        <v>-8892</v>
      </c>
      <c r="J23" s="557">
        <v>-4446</v>
      </c>
      <c r="K23" s="561">
        <v>-13338</v>
      </c>
      <c r="L23" s="956">
        <v>217861</v>
      </c>
      <c r="M23" s="954">
        <v>0</v>
      </c>
      <c r="N23" s="560">
        <v>217861</v>
      </c>
      <c r="O23" s="557">
        <v>154133.85714285713</v>
      </c>
      <c r="P23" s="557">
        <v>63727.14285714287</v>
      </c>
      <c r="Q23" s="560">
        <v>15932</v>
      </c>
      <c r="R23" s="560">
        <v>217861</v>
      </c>
    </row>
    <row r="24" spans="1:18" ht="15.6" customHeight="1" x14ac:dyDescent="0.2">
      <c r="A24" s="952">
        <v>18</v>
      </c>
      <c r="B24" s="555" t="s">
        <v>24</v>
      </c>
      <c r="C24" s="953">
        <v>1</v>
      </c>
      <c r="D24" s="954">
        <v>9153.9098795180726</v>
      </c>
      <c r="E24" s="955">
        <v>9153.9098795180726</v>
      </c>
      <c r="F24" s="955">
        <v>845.94999999999993</v>
      </c>
      <c r="G24" s="955">
        <v>845.94999999999993</v>
      </c>
      <c r="H24" s="956">
        <v>10000</v>
      </c>
      <c r="I24" s="557">
        <v>0</v>
      </c>
      <c r="J24" s="557">
        <v>0</v>
      </c>
      <c r="K24" s="561">
        <v>0</v>
      </c>
      <c r="L24" s="956">
        <v>10000</v>
      </c>
      <c r="M24" s="954">
        <v>0</v>
      </c>
      <c r="N24" s="560">
        <v>10000</v>
      </c>
      <c r="O24" s="557">
        <v>6665.7142857142853</v>
      </c>
      <c r="P24" s="557">
        <v>3334.2857142857147</v>
      </c>
      <c r="Q24" s="560">
        <v>834</v>
      </c>
      <c r="R24" s="560">
        <v>10000</v>
      </c>
    </row>
    <row r="25" spans="1:18" ht="15.6" customHeight="1" x14ac:dyDescent="0.2">
      <c r="A25" s="952">
        <v>19</v>
      </c>
      <c r="B25" s="555" t="s">
        <v>25</v>
      </c>
      <c r="C25" s="953">
        <v>0</v>
      </c>
      <c r="D25" s="954">
        <v>8057.3877072671439</v>
      </c>
      <c r="E25" s="955">
        <v>0</v>
      </c>
      <c r="F25" s="955">
        <v>905.43</v>
      </c>
      <c r="G25" s="955">
        <v>0</v>
      </c>
      <c r="H25" s="956">
        <v>0</v>
      </c>
      <c r="I25" s="557">
        <v>0</v>
      </c>
      <c r="J25" s="557">
        <v>0</v>
      </c>
      <c r="K25" s="561">
        <v>0</v>
      </c>
      <c r="L25" s="956">
        <v>0</v>
      </c>
      <c r="M25" s="954">
        <v>0</v>
      </c>
      <c r="N25" s="560">
        <v>0</v>
      </c>
      <c r="O25" s="557">
        <v>0</v>
      </c>
      <c r="P25" s="557">
        <v>0</v>
      </c>
      <c r="Q25" s="560">
        <v>0</v>
      </c>
      <c r="R25" s="560">
        <v>0</v>
      </c>
    </row>
    <row r="26" spans="1:18" ht="15.6" customHeight="1" x14ac:dyDescent="0.2">
      <c r="A26" s="957">
        <v>20</v>
      </c>
      <c r="B26" s="569" t="s">
        <v>26</v>
      </c>
      <c r="C26" s="958">
        <v>2</v>
      </c>
      <c r="D26" s="959">
        <v>7985.9675051831373</v>
      </c>
      <c r="E26" s="960">
        <v>15971.935010366275</v>
      </c>
      <c r="F26" s="960">
        <v>586.16999999999996</v>
      </c>
      <c r="G26" s="960">
        <v>1172.3399999999999</v>
      </c>
      <c r="H26" s="961">
        <v>17144</v>
      </c>
      <c r="I26" s="571">
        <v>0</v>
      </c>
      <c r="J26" s="571">
        <v>0</v>
      </c>
      <c r="K26" s="575">
        <v>0</v>
      </c>
      <c r="L26" s="961">
        <v>17144</v>
      </c>
      <c r="M26" s="959">
        <v>0</v>
      </c>
      <c r="N26" s="574">
        <v>17144</v>
      </c>
      <c r="O26" s="577">
        <v>11430.285714285714</v>
      </c>
      <c r="P26" s="571">
        <v>5713.7142857142862</v>
      </c>
      <c r="Q26" s="578">
        <v>1428</v>
      </c>
      <c r="R26" s="574">
        <v>17144</v>
      </c>
    </row>
    <row r="27" spans="1:18" ht="15.6" customHeight="1" x14ac:dyDescent="0.2">
      <c r="A27" s="947">
        <v>21</v>
      </c>
      <c r="B27" s="532" t="s">
        <v>27</v>
      </c>
      <c r="C27" s="948">
        <v>1</v>
      </c>
      <c r="D27" s="949">
        <v>8570.9430820105808</v>
      </c>
      <c r="E27" s="950">
        <v>8570.9430820105808</v>
      </c>
      <c r="F27" s="950">
        <v>610.35</v>
      </c>
      <c r="G27" s="950">
        <v>610.35</v>
      </c>
      <c r="H27" s="951">
        <v>9181</v>
      </c>
      <c r="I27" s="534">
        <v>0</v>
      </c>
      <c r="J27" s="534">
        <v>0</v>
      </c>
      <c r="K27" s="538">
        <v>0</v>
      </c>
      <c r="L27" s="951">
        <v>9181</v>
      </c>
      <c r="M27" s="949">
        <v>0</v>
      </c>
      <c r="N27" s="537">
        <v>9181</v>
      </c>
      <c r="O27" s="534">
        <v>6120.4285714285706</v>
      </c>
      <c r="P27" s="534">
        <v>3060.5714285714294</v>
      </c>
      <c r="Q27" s="537">
        <v>765</v>
      </c>
      <c r="R27" s="539">
        <v>9181</v>
      </c>
    </row>
    <row r="28" spans="1:18" ht="15.6" customHeight="1" x14ac:dyDescent="0.2">
      <c r="A28" s="952">
        <v>22</v>
      </c>
      <c r="B28" s="555" t="s">
        <v>28</v>
      </c>
      <c r="C28" s="953">
        <v>1</v>
      </c>
      <c r="D28" s="954">
        <v>8998.4938731218699</v>
      </c>
      <c r="E28" s="955">
        <v>8998.4938731218699</v>
      </c>
      <c r="F28" s="955">
        <v>496.36</v>
      </c>
      <c r="G28" s="955">
        <v>496.36</v>
      </c>
      <c r="H28" s="956">
        <v>9495</v>
      </c>
      <c r="I28" s="557">
        <v>18990</v>
      </c>
      <c r="J28" s="557">
        <v>0</v>
      </c>
      <c r="K28" s="561">
        <v>18990</v>
      </c>
      <c r="L28" s="956">
        <v>28485</v>
      </c>
      <c r="M28" s="954">
        <v>0</v>
      </c>
      <c r="N28" s="560">
        <v>28485</v>
      </c>
      <c r="O28" s="557">
        <v>6329.2857142857147</v>
      </c>
      <c r="P28" s="557">
        <v>22155.714285714286</v>
      </c>
      <c r="Q28" s="560">
        <v>5539</v>
      </c>
      <c r="R28" s="560">
        <v>28485</v>
      </c>
    </row>
    <row r="29" spans="1:18" ht="15.6" customHeight="1" x14ac:dyDescent="0.2">
      <c r="A29" s="952">
        <v>23</v>
      </c>
      <c r="B29" s="555" t="s">
        <v>29</v>
      </c>
      <c r="C29" s="953">
        <v>6</v>
      </c>
      <c r="D29" s="954">
        <v>8607.0500461893771</v>
      </c>
      <c r="E29" s="955">
        <v>51642.300277136266</v>
      </c>
      <c r="F29" s="955">
        <v>688.58</v>
      </c>
      <c r="G29" s="955">
        <v>4131.4800000000005</v>
      </c>
      <c r="H29" s="956">
        <v>55774</v>
      </c>
      <c r="I29" s="557">
        <v>9296</v>
      </c>
      <c r="J29" s="557">
        <v>0</v>
      </c>
      <c r="K29" s="561">
        <v>9296</v>
      </c>
      <c r="L29" s="956">
        <v>65070</v>
      </c>
      <c r="M29" s="954">
        <v>0</v>
      </c>
      <c r="N29" s="560">
        <v>65070</v>
      </c>
      <c r="O29" s="557">
        <v>37183.142857142855</v>
      </c>
      <c r="P29" s="557">
        <v>27886.857142857145</v>
      </c>
      <c r="Q29" s="560">
        <v>6972</v>
      </c>
      <c r="R29" s="560">
        <v>65070</v>
      </c>
    </row>
    <row r="30" spans="1:18" ht="15.6" customHeight="1" x14ac:dyDescent="0.2">
      <c r="A30" s="952">
        <v>24</v>
      </c>
      <c r="B30" s="555" t="s">
        <v>30</v>
      </c>
      <c r="C30" s="953">
        <v>1</v>
      </c>
      <c r="D30" s="954">
        <v>8137.8601811367889</v>
      </c>
      <c r="E30" s="955">
        <v>8137.8601811367889</v>
      </c>
      <c r="F30" s="955">
        <v>854.24999999999989</v>
      </c>
      <c r="G30" s="955">
        <v>854.24999999999989</v>
      </c>
      <c r="H30" s="956">
        <v>8992</v>
      </c>
      <c r="I30" s="557">
        <v>0</v>
      </c>
      <c r="J30" s="557">
        <v>0</v>
      </c>
      <c r="K30" s="561">
        <v>0</v>
      </c>
      <c r="L30" s="956">
        <v>8992</v>
      </c>
      <c r="M30" s="954">
        <v>0</v>
      </c>
      <c r="N30" s="560">
        <v>8992</v>
      </c>
      <c r="O30" s="557">
        <v>5993.7142857142853</v>
      </c>
      <c r="P30" s="557">
        <v>2998.2857142857147</v>
      </c>
      <c r="Q30" s="560">
        <v>750</v>
      </c>
      <c r="R30" s="560">
        <v>8992</v>
      </c>
    </row>
    <row r="31" spans="1:18" ht="15.6" customHeight="1" x14ac:dyDescent="0.2">
      <c r="A31" s="957">
        <v>25</v>
      </c>
      <c r="B31" s="569" t="s">
        <v>31</v>
      </c>
      <c r="C31" s="958">
        <v>0</v>
      </c>
      <c r="D31" s="959">
        <v>8780.8433333333342</v>
      </c>
      <c r="E31" s="960">
        <v>0</v>
      </c>
      <c r="F31" s="960">
        <v>653.73</v>
      </c>
      <c r="G31" s="960">
        <v>0</v>
      </c>
      <c r="H31" s="961">
        <v>0</v>
      </c>
      <c r="I31" s="571">
        <v>28304</v>
      </c>
      <c r="J31" s="571">
        <v>0</v>
      </c>
      <c r="K31" s="575">
        <v>28304</v>
      </c>
      <c r="L31" s="961">
        <v>28304</v>
      </c>
      <c r="M31" s="959">
        <v>0</v>
      </c>
      <c r="N31" s="574">
        <v>28304</v>
      </c>
      <c r="O31" s="577">
        <v>0</v>
      </c>
      <c r="P31" s="571">
        <v>28304</v>
      </c>
      <c r="Q31" s="578">
        <v>7076</v>
      </c>
      <c r="R31" s="574">
        <v>28304</v>
      </c>
    </row>
    <row r="32" spans="1:18" ht="15.6" customHeight="1" x14ac:dyDescent="0.2">
      <c r="A32" s="947">
        <v>26</v>
      </c>
      <c r="B32" s="532" t="s">
        <v>32</v>
      </c>
      <c r="C32" s="948">
        <v>11</v>
      </c>
      <c r="D32" s="949">
        <v>8271.9391743569813</v>
      </c>
      <c r="E32" s="950">
        <v>90991.330917926796</v>
      </c>
      <c r="F32" s="950">
        <v>836.83</v>
      </c>
      <c r="G32" s="950">
        <v>9205.130000000001</v>
      </c>
      <c r="H32" s="951">
        <v>100196</v>
      </c>
      <c r="I32" s="534">
        <v>-27326</v>
      </c>
      <c r="J32" s="534">
        <v>0</v>
      </c>
      <c r="K32" s="538">
        <v>-27326</v>
      </c>
      <c r="L32" s="951">
        <v>72870</v>
      </c>
      <c r="M32" s="949">
        <v>0</v>
      </c>
      <c r="N32" s="537">
        <v>72870</v>
      </c>
      <c r="O32" s="534">
        <v>66799.571428571435</v>
      </c>
      <c r="P32" s="534">
        <v>6070.4285714285652</v>
      </c>
      <c r="Q32" s="537">
        <v>1518</v>
      </c>
      <c r="R32" s="539">
        <v>72870</v>
      </c>
    </row>
    <row r="33" spans="1:18" ht="15.6" customHeight="1" x14ac:dyDescent="0.2">
      <c r="A33" s="952">
        <v>27</v>
      </c>
      <c r="B33" s="555" t="s">
        <v>33</v>
      </c>
      <c r="C33" s="953">
        <v>1</v>
      </c>
      <c r="D33" s="954">
        <v>9019.8622316986493</v>
      </c>
      <c r="E33" s="955">
        <v>9019.8622316986493</v>
      </c>
      <c r="F33" s="955">
        <v>693.06</v>
      </c>
      <c r="G33" s="955">
        <v>693.06</v>
      </c>
      <c r="H33" s="956">
        <v>9713</v>
      </c>
      <c r="I33" s="557">
        <v>29139</v>
      </c>
      <c r="J33" s="557">
        <v>0</v>
      </c>
      <c r="K33" s="561">
        <v>29139</v>
      </c>
      <c r="L33" s="956">
        <v>38852</v>
      </c>
      <c r="M33" s="954">
        <v>0</v>
      </c>
      <c r="N33" s="560">
        <v>38852</v>
      </c>
      <c r="O33" s="557">
        <v>6475.8571428571431</v>
      </c>
      <c r="P33" s="557">
        <v>32376.142857142855</v>
      </c>
      <c r="Q33" s="560">
        <v>8094</v>
      </c>
      <c r="R33" s="560">
        <v>38852</v>
      </c>
    </row>
    <row r="34" spans="1:18" ht="15.6" customHeight="1" x14ac:dyDescent="0.2">
      <c r="A34" s="952">
        <v>28</v>
      </c>
      <c r="B34" s="555" t="s">
        <v>34</v>
      </c>
      <c r="C34" s="953">
        <v>8</v>
      </c>
      <c r="D34" s="954">
        <v>7714.0330768498843</v>
      </c>
      <c r="E34" s="955">
        <v>61712.264614799074</v>
      </c>
      <c r="F34" s="955">
        <v>694.4</v>
      </c>
      <c r="G34" s="955">
        <v>5555.2</v>
      </c>
      <c r="H34" s="956">
        <v>67267</v>
      </c>
      <c r="I34" s="557">
        <v>25225</v>
      </c>
      <c r="J34" s="557">
        <v>0</v>
      </c>
      <c r="K34" s="561">
        <v>25225</v>
      </c>
      <c r="L34" s="956">
        <v>92492</v>
      </c>
      <c r="M34" s="954">
        <v>0</v>
      </c>
      <c r="N34" s="560">
        <v>92492</v>
      </c>
      <c r="O34" s="557">
        <v>44846.285714285717</v>
      </c>
      <c r="P34" s="557">
        <v>47645.714285714283</v>
      </c>
      <c r="Q34" s="560">
        <v>11911</v>
      </c>
      <c r="R34" s="560">
        <v>92492</v>
      </c>
    </row>
    <row r="35" spans="1:18" ht="15.6" customHeight="1" x14ac:dyDescent="0.2">
      <c r="A35" s="952">
        <v>29</v>
      </c>
      <c r="B35" s="555" t="s">
        <v>35</v>
      </c>
      <c r="C35" s="953">
        <v>4</v>
      </c>
      <c r="D35" s="954">
        <v>7731.4332528916184</v>
      </c>
      <c r="E35" s="955">
        <v>30925.733011566474</v>
      </c>
      <c r="F35" s="955">
        <v>754.94999999999993</v>
      </c>
      <c r="G35" s="955">
        <v>3019.7999999999997</v>
      </c>
      <c r="H35" s="956">
        <v>33946</v>
      </c>
      <c r="I35" s="557">
        <v>50918</v>
      </c>
      <c r="J35" s="557">
        <v>4243</v>
      </c>
      <c r="K35" s="561">
        <v>55161</v>
      </c>
      <c r="L35" s="956">
        <v>89107</v>
      </c>
      <c r="M35" s="954">
        <v>0</v>
      </c>
      <c r="N35" s="560">
        <v>89107</v>
      </c>
      <c r="O35" s="557">
        <v>22631.142857142859</v>
      </c>
      <c r="P35" s="557">
        <v>66475.857142857145</v>
      </c>
      <c r="Q35" s="560">
        <v>16619</v>
      </c>
      <c r="R35" s="560">
        <v>89107</v>
      </c>
    </row>
    <row r="36" spans="1:18" ht="15.6" customHeight="1" x14ac:dyDescent="0.2">
      <c r="A36" s="957">
        <v>30</v>
      </c>
      <c r="B36" s="569" t="s">
        <v>36</v>
      </c>
      <c r="C36" s="958">
        <v>0</v>
      </c>
      <c r="D36" s="959">
        <v>9281.4579741727212</v>
      </c>
      <c r="E36" s="960">
        <v>0</v>
      </c>
      <c r="F36" s="960">
        <v>727.17</v>
      </c>
      <c r="G36" s="960">
        <v>0</v>
      </c>
      <c r="H36" s="961">
        <v>0</v>
      </c>
      <c r="I36" s="571">
        <v>0</v>
      </c>
      <c r="J36" s="571">
        <v>0</v>
      </c>
      <c r="K36" s="575">
        <v>0</v>
      </c>
      <c r="L36" s="961">
        <v>0</v>
      </c>
      <c r="M36" s="959">
        <v>0</v>
      </c>
      <c r="N36" s="574">
        <v>0</v>
      </c>
      <c r="O36" s="577">
        <v>0</v>
      </c>
      <c r="P36" s="571">
        <v>0</v>
      </c>
      <c r="Q36" s="578">
        <v>0</v>
      </c>
      <c r="R36" s="574">
        <v>0</v>
      </c>
    </row>
    <row r="37" spans="1:18" ht="15.6" customHeight="1" x14ac:dyDescent="0.2">
      <c r="A37" s="947">
        <v>31</v>
      </c>
      <c r="B37" s="532" t="s">
        <v>37</v>
      </c>
      <c r="C37" s="948">
        <v>0</v>
      </c>
      <c r="D37" s="949">
        <v>8436.3380088776157</v>
      </c>
      <c r="E37" s="950">
        <v>0</v>
      </c>
      <c r="F37" s="950">
        <v>620.83000000000004</v>
      </c>
      <c r="G37" s="950">
        <v>0</v>
      </c>
      <c r="H37" s="951">
        <v>0</v>
      </c>
      <c r="I37" s="534">
        <v>27172</v>
      </c>
      <c r="J37" s="534">
        <v>0</v>
      </c>
      <c r="K37" s="538">
        <v>27172</v>
      </c>
      <c r="L37" s="951">
        <v>27172</v>
      </c>
      <c r="M37" s="949">
        <v>0</v>
      </c>
      <c r="N37" s="537">
        <v>27172</v>
      </c>
      <c r="O37" s="534">
        <v>0</v>
      </c>
      <c r="P37" s="534">
        <v>27172</v>
      </c>
      <c r="Q37" s="537">
        <v>6793</v>
      </c>
      <c r="R37" s="539">
        <v>27172</v>
      </c>
    </row>
    <row r="38" spans="1:18" ht="15.6" customHeight="1" x14ac:dyDescent="0.2">
      <c r="A38" s="952">
        <v>32</v>
      </c>
      <c r="B38" s="555" t="s">
        <v>38</v>
      </c>
      <c r="C38" s="953">
        <v>23</v>
      </c>
      <c r="D38" s="954">
        <v>8331.0983942219209</v>
      </c>
      <c r="E38" s="955">
        <v>191615.26306710418</v>
      </c>
      <c r="F38" s="955">
        <v>559.77</v>
      </c>
      <c r="G38" s="955">
        <v>12874.71</v>
      </c>
      <c r="H38" s="956">
        <v>204490</v>
      </c>
      <c r="I38" s="557">
        <v>-8891</v>
      </c>
      <c r="J38" s="557">
        <v>0</v>
      </c>
      <c r="K38" s="561">
        <v>-8891</v>
      </c>
      <c r="L38" s="956">
        <v>195599</v>
      </c>
      <c r="M38" s="954">
        <v>0</v>
      </c>
      <c r="N38" s="560">
        <v>195599</v>
      </c>
      <c r="O38" s="557">
        <v>136327.14285714287</v>
      </c>
      <c r="P38" s="557">
        <v>59271.85714285713</v>
      </c>
      <c r="Q38" s="560">
        <v>14818</v>
      </c>
      <c r="R38" s="560">
        <v>195599</v>
      </c>
    </row>
    <row r="39" spans="1:18" ht="15.6" customHeight="1" x14ac:dyDescent="0.2">
      <c r="A39" s="952">
        <v>33</v>
      </c>
      <c r="B39" s="555" t="s">
        <v>39</v>
      </c>
      <c r="C39" s="953">
        <v>0</v>
      </c>
      <c r="D39" s="954">
        <v>9015.7721195317317</v>
      </c>
      <c r="E39" s="955">
        <v>0</v>
      </c>
      <c r="F39" s="955">
        <v>655.31000000000006</v>
      </c>
      <c r="G39" s="955">
        <v>0</v>
      </c>
      <c r="H39" s="956">
        <v>0</v>
      </c>
      <c r="I39" s="557">
        <v>0</v>
      </c>
      <c r="J39" s="557">
        <v>0</v>
      </c>
      <c r="K39" s="561">
        <v>0</v>
      </c>
      <c r="L39" s="956">
        <v>0</v>
      </c>
      <c r="M39" s="954">
        <v>0</v>
      </c>
      <c r="N39" s="560">
        <v>0</v>
      </c>
      <c r="O39" s="557">
        <v>0</v>
      </c>
      <c r="P39" s="557">
        <v>0</v>
      </c>
      <c r="Q39" s="560">
        <v>0</v>
      </c>
      <c r="R39" s="560">
        <v>0</v>
      </c>
    </row>
    <row r="40" spans="1:18" ht="15.6" customHeight="1" x14ac:dyDescent="0.2">
      <c r="A40" s="952">
        <v>34</v>
      </c>
      <c r="B40" s="555" t="s">
        <v>40</v>
      </c>
      <c r="C40" s="953">
        <v>0</v>
      </c>
      <c r="D40" s="954">
        <v>9228.7144658493871</v>
      </c>
      <c r="E40" s="955">
        <v>0</v>
      </c>
      <c r="F40" s="955">
        <v>644.11000000000013</v>
      </c>
      <c r="G40" s="955">
        <v>0</v>
      </c>
      <c r="H40" s="956">
        <v>0</v>
      </c>
      <c r="I40" s="557">
        <v>9873</v>
      </c>
      <c r="J40" s="557">
        <v>4936</v>
      </c>
      <c r="K40" s="561">
        <v>14809</v>
      </c>
      <c r="L40" s="956">
        <v>14809</v>
      </c>
      <c r="M40" s="954">
        <v>0</v>
      </c>
      <c r="N40" s="560">
        <v>14809</v>
      </c>
      <c r="O40" s="557">
        <v>0</v>
      </c>
      <c r="P40" s="557">
        <v>14809</v>
      </c>
      <c r="Q40" s="560">
        <v>3702</v>
      </c>
      <c r="R40" s="560">
        <v>14809</v>
      </c>
    </row>
    <row r="41" spans="1:18" ht="15.6" customHeight="1" x14ac:dyDescent="0.2">
      <c r="A41" s="957">
        <v>35</v>
      </c>
      <c r="B41" s="569" t="s">
        <v>41</v>
      </c>
      <c r="C41" s="958">
        <v>22</v>
      </c>
      <c r="D41" s="959">
        <v>8644.7112720964815</v>
      </c>
      <c r="E41" s="960">
        <v>190183.64798612258</v>
      </c>
      <c r="F41" s="960">
        <v>537.96</v>
      </c>
      <c r="G41" s="960">
        <v>11835.12</v>
      </c>
      <c r="H41" s="961">
        <v>202019</v>
      </c>
      <c r="I41" s="571">
        <v>64279</v>
      </c>
      <c r="J41" s="571">
        <v>0</v>
      </c>
      <c r="K41" s="575">
        <v>64279</v>
      </c>
      <c r="L41" s="961">
        <v>266298</v>
      </c>
      <c r="M41" s="959">
        <v>0</v>
      </c>
      <c r="N41" s="574">
        <v>266298</v>
      </c>
      <c r="O41" s="577">
        <v>134679.57142857142</v>
      </c>
      <c r="P41" s="571">
        <v>131618.42857142858</v>
      </c>
      <c r="Q41" s="578">
        <v>32905</v>
      </c>
      <c r="R41" s="574">
        <v>266298</v>
      </c>
    </row>
    <row r="42" spans="1:18" ht="15.6" customHeight="1" x14ac:dyDescent="0.2">
      <c r="A42" s="947">
        <v>36</v>
      </c>
      <c r="B42" s="532" t="s">
        <v>42</v>
      </c>
      <c r="C42" s="948">
        <v>1</v>
      </c>
      <c r="D42" s="949">
        <v>8183.1624830441297</v>
      </c>
      <c r="E42" s="950">
        <v>8183.1624830441297</v>
      </c>
      <c r="F42" s="950">
        <v>746.0335616438357</v>
      </c>
      <c r="G42" s="950">
        <v>746.0335616438357</v>
      </c>
      <c r="H42" s="951">
        <v>8929</v>
      </c>
      <c r="I42" s="534">
        <v>17858</v>
      </c>
      <c r="J42" s="534">
        <v>0</v>
      </c>
      <c r="K42" s="538">
        <v>17858</v>
      </c>
      <c r="L42" s="951">
        <v>26787</v>
      </c>
      <c r="M42" s="949">
        <v>0</v>
      </c>
      <c r="N42" s="537">
        <v>26787</v>
      </c>
      <c r="O42" s="534">
        <v>5952.4285714285706</v>
      </c>
      <c r="P42" s="534">
        <v>20834.571428571428</v>
      </c>
      <c r="Q42" s="537">
        <v>5209</v>
      </c>
      <c r="R42" s="539">
        <v>26787</v>
      </c>
    </row>
    <row r="43" spans="1:18" ht="15.6" customHeight="1" x14ac:dyDescent="0.2">
      <c r="A43" s="952">
        <v>37</v>
      </c>
      <c r="B43" s="555" t="s">
        <v>43</v>
      </c>
      <c r="C43" s="953">
        <v>7</v>
      </c>
      <c r="D43" s="954">
        <v>8654.7949926885303</v>
      </c>
      <c r="E43" s="955">
        <v>60583.564948819709</v>
      </c>
      <c r="F43" s="955">
        <v>653.61</v>
      </c>
      <c r="G43" s="955">
        <v>4575.2700000000004</v>
      </c>
      <c r="H43" s="956">
        <v>65159</v>
      </c>
      <c r="I43" s="557">
        <v>9308</v>
      </c>
      <c r="J43" s="557">
        <v>4654</v>
      </c>
      <c r="K43" s="561">
        <v>13962</v>
      </c>
      <c r="L43" s="956">
        <v>79121</v>
      </c>
      <c r="M43" s="954">
        <v>0</v>
      </c>
      <c r="N43" s="560">
        <v>79121</v>
      </c>
      <c r="O43" s="557">
        <v>43439.571428571435</v>
      </c>
      <c r="P43" s="557">
        <v>35681.428571428565</v>
      </c>
      <c r="Q43" s="560">
        <v>8920</v>
      </c>
      <c r="R43" s="560">
        <v>79121</v>
      </c>
    </row>
    <row r="44" spans="1:18" ht="15.6" customHeight="1" x14ac:dyDescent="0.2">
      <c r="A44" s="952">
        <v>38</v>
      </c>
      <c r="B44" s="555" t="s">
        <v>44</v>
      </c>
      <c r="C44" s="953">
        <v>1</v>
      </c>
      <c r="D44" s="954">
        <v>8411.8199487573656</v>
      </c>
      <c r="E44" s="955">
        <v>8411.8199487573656</v>
      </c>
      <c r="F44" s="955">
        <v>829.92000000000007</v>
      </c>
      <c r="G44" s="955">
        <v>829.92000000000007</v>
      </c>
      <c r="H44" s="956">
        <v>9242</v>
      </c>
      <c r="I44" s="557">
        <v>0</v>
      </c>
      <c r="J44" s="557">
        <v>0</v>
      </c>
      <c r="K44" s="561">
        <v>0</v>
      </c>
      <c r="L44" s="956">
        <v>9242</v>
      </c>
      <c r="M44" s="954">
        <v>0</v>
      </c>
      <c r="N44" s="560">
        <v>9242</v>
      </c>
      <c r="O44" s="557">
        <v>6160.8571428571431</v>
      </c>
      <c r="P44" s="557">
        <v>3081.1428571428569</v>
      </c>
      <c r="Q44" s="560">
        <v>770</v>
      </c>
      <c r="R44" s="560">
        <v>9242</v>
      </c>
    </row>
    <row r="45" spans="1:18" ht="15.6" customHeight="1" x14ac:dyDescent="0.2">
      <c r="A45" s="952">
        <v>39</v>
      </c>
      <c r="B45" s="555" t="s">
        <v>45</v>
      </c>
      <c r="C45" s="953">
        <v>2</v>
      </c>
      <c r="D45" s="954">
        <v>8609.7330833032811</v>
      </c>
      <c r="E45" s="955">
        <v>17219.466166606562</v>
      </c>
      <c r="F45" s="955">
        <v>779.65573042776396</v>
      </c>
      <c r="G45" s="955">
        <v>1559.3114608555279</v>
      </c>
      <c r="H45" s="956">
        <v>18779</v>
      </c>
      <c r="I45" s="557">
        <v>0</v>
      </c>
      <c r="J45" s="557">
        <v>0</v>
      </c>
      <c r="K45" s="561">
        <v>0</v>
      </c>
      <c r="L45" s="956">
        <v>18779</v>
      </c>
      <c r="M45" s="954">
        <v>0</v>
      </c>
      <c r="N45" s="560">
        <v>18779</v>
      </c>
      <c r="O45" s="557">
        <v>12519.571428571429</v>
      </c>
      <c r="P45" s="557">
        <v>6259.4285714285706</v>
      </c>
      <c r="Q45" s="560">
        <v>1565</v>
      </c>
      <c r="R45" s="560">
        <v>18779</v>
      </c>
    </row>
    <row r="46" spans="1:18" ht="15.6" customHeight="1" x14ac:dyDescent="0.2">
      <c r="A46" s="957">
        <v>40</v>
      </c>
      <c r="B46" s="569" t="s">
        <v>46</v>
      </c>
      <c r="C46" s="958">
        <v>6</v>
      </c>
      <c r="D46" s="959">
        <v>8594.8461066857599</v>
      </c>
      <c r="E46" s="960">
        <v>51569.076640114559</v>
      </c>
      <c r="F46" s="960">
        <v>700.2700000000001</v>
      </c>
      <c r="G46" s="960">
        <v>4201.6200000000008</v>
      </c>
      <c r="H46" s="961">
        <v>55771</v>
      </c>
      <c r="I46" s="571">
        <v>18590</v>
      </c>
      <c r="J46" s="571">
        <v>9295</v>
      </c>
      <c r="K46" s="575">
        <v>27885</v>
      </c>
      <c r="L46" s="961">
        <v>83656</v>
      </c>
      <c r="M46" s="959">
        <v>0</v>
      </c>
      <c r="N46" s="574">
        <v>83656</v>
      </c>
      <c r="O46" s="577">
        <v>37181.857142857145</v>
      </c>
      <c r="P46" s="571">
        <v>46474.142857142855</v>
      </c>
      <c r="Q46" s="578">
        <v>11619</v>
      </c>
      <c r="R46" s="574">
        <v>83656</v>
      </c>
    </row>
    <row r="47" spans="1:18" ht="15.6" customHeight="1" x14ac:dyDescent="0.2">
      <c r="A47" s="947">
        <v>41</v>
      </c>
      <c r="B47" s="532" t="s">
        <v>47</v>
      </c>
      <c r="C47" s="948">
        <v>0</v>
      </c>
      <c r="D47" s="949">
        <v>8495.442405498281</v>
      </c>
      <c r="E47" s="950">
        <v>0</v>
      </c>
      <c r="F47" s="950">
        <v>886.22</v>
      </c>
      <c r="G47" s="950">
        <v>0</v>
      </c>
      <c r="H47" s="951">
        <v>0</v>
      </c>
      <c r="I47" s="534">
        <v>18763</v>
      </c>
      <c r="J47" s="534">
        <v>4691</v>
      </c>
      <c r="K47" s="538">
        <v>23454</v>
      </c>
      <c r="L47" s="951">
        <v>23454</v>
      </c>
      <c r="M47" s="949">
        <v>0</v>
      </c>
      <c r="N47" s="537">
        <v>23454</v>
      </c>
      <c r="O47" s="534">
        <v>0</v>
      </c>
      <c r="P47" s="534">
        <v>23454</v>
      </c>
      <c r="Q47" s="537">
        <v>5864</v>
      </c>
      <c r="R47" s="539">
        <v>23454</v>
      </c>
    </row>
    <row r="48" spans="1:18" ht="15.6" customHeight="1" x14ac:dyDescent="0.2">
      <c r="A48" s="952">
        <v>42</v>
      </c>
      <c r="B48" s="555" t="s">
        <v>48</v>
      </c>
      <c r="C48" s="953">
        <v>1</v>
      </c>
      <c r="D48" s="954">
        <v>9215.4973604060906</v>
      </c>
      <c r="E48" s="955">
        <v>9215.4973604060906</v>
      </c>
      <c r="F48" s="955">
        <v>534.28</v>
      </c>
      <c r="G48" s="955">
        <v>534.28</v>
      </c>
      <c r="H48" s="956">
        <v>9750</v>
      </c>
      <c r="I48" s="557">
        <v>0</v>
      </c>
      <c r="J48" s="557">
        <v>0</v>
      </c>
      <c r="K48" s="561">
        <v>0</v>
      </c>
      <c r="L48" s="956">
        <v>9750</v>
      </c>
      <c r="M48" s="954">
        <v>0</v>
      </c>
      <c r="N48" s="560">
        <v>9750</v>
      </c>
      <c r="O48" s="557">
        <v>6500.8571428571431</v>
      </c>
      <c r="P48" s="557">
        <v>3249.1428571428569</v>
      </c>
      <c r="Q48" s="560">
        <v>812</v>
      </c>
      <c r="R48" s="560">
        <v>9750</v>
      </c>
    </row>
    <row r="49" spans="1:18" ht="15.6" customHeight="1" x14ac:dyDescent="0.2">
      <c r="A49" s="952">
        <v>43</v>
      </c>
      <c r="B49" s="555" t="s">
        <v>49</v>
      </c>
      <c r="C49" s="953">
        <v>1</v>
      </c>
      <c r="D49" s="954">
        <v>9319.6947437774525</v>
      </c>
      <c r="E49" s="955">
        <v>9319.6947437774525</v>
      </c>
      <c r="F49" s="955">
        <v>574.6099999999999</v>
      </c>
      <c r="G49" s="955">
        <v>574.6099999999999</v>
      </c>
      <c r="H49" s="956">
        <v>9894</v>
      </c>
      <c r="I49" s="557">
        <v>9894</v>
      </c>
      <c r="J49" s="557">
        <v>0</v>
      </c>
      <c r="K49" s="561">
        <v>9894</v>
      </c>
      <c r="L49" s="956">
        <v>19788</v>
      </c>
      <c r="M49" s="954">
        <v>0</v>
      </c>
      <c r="N49" s="560">
        <v>19788</v>
      </c>
      <c r="O49" s="557">
        <v>6596.8571428571431</v>
      </c>
      <c r="P49" s="557">
        <v>13191.142857142857</v>
      </c>
      <c r="Q49" s="560">
        <v>3298</v>
      </c>
      <c r="R49" s="560">
        <v>19788</v>
      </c>
    </row>
    <row r="50" spans="1:18" ht="15.6" customHeight="1" x14ac:dyDescent="0.2">
      <c r="A50" s="952">
        <v>44</v>
      </c>
      <c r="B50" s="555" t="s">
        <v>50</v>
      </c>
      <c r="C50" s="953">
        <v>1</v>
      </c>
      <c r="D50" s="954">
        <v>8614.5391035548691</v>
      </c>
      <c r="E50" s="955">
        <v>8614.5391035548691</v>
      </c>
      <c r="F50" s="955">
        <v>663.16000000000008</v>
      </c>
      <c r="G50" s="955">
        <v>663.16000000000008</v>
      </c>
      <c r="H50" s="956">
        <v>9278</v>
      </c>
      <c r="I50" s="557">
        <v>0</v>
      </c>
      <c r="J50" s="557">
        <v>0</v>
      </c>
      <c r="K50" s="561">
        <v>0</v>
      </c>
      <c r="L50" s="956">
        <v>9278</v>
      </c>
      <c r="M50" s="954">
        <v>0</v>
      </c>
      <c r="N50" s="560">
        <v>9278</v>
      </c>
      <c r="O50" s="557">
        <v>6184.8571428571431</v>
      </c>
      <c r="P50" s="557">
        <v>3093.1428571428569</v>
      </c>
      <c r="Q50" s="560">
        <v>773</v>
      </c>
      <c r="R50" s="560">
        <v>9278</v>
      </c>
    </row>
    <row r="51" spans="1:18" ht="15.6" customHeight="1" x14ac:dyDescent="0.2">
      <c r="A51" s="957">
        <v>45</v>
      </c>
      <c r="B51" s="569" t="s">
        <v>51</v>
      </c>
      <c r="C51" s="958">
        <v>2</v>
      </c>
      <c r="D51" s="959">
        <v>7612.2412479914301</v>
      </c>
      <c r="E51" s="960">
        <v>15224.48249598286</v>
      </c>
      <c r="F51" s="960">
        <v>753.96000000000015</v>
      </c>
      <c r="G51" s="960">
        <v>1507.9200000000003</v>
      </c>
      <c r="H51" s="961">
        <v>16732</v>
      </c>
      <c r="I51" s="571">
        <v>16732</v>
      </c>
      <c r="J51" s="571">
        <v>12549</v>
      </c>
      <c r="K51" s="575">
        <v>29281</v>
      </c>
      <c r="L51" s="961">
        <v>46013</v>
      </c>
      <c r="M51" s="959">
        <v>0</v>
      </c>
      <c r="N51" s="574">
        <v>46013</v>
      </c>
      <c r="O51" s="577">
        <v>11153.714285714286</v>
      </c>
      <c r="P51" s="571">
        <v>34859.28571428571</v>
      </c>
      <c r="Q51" s="578">
        <v>8715</v>
      </c>
      <c r="R51" s="574">
        <v>46013</v>
      </c>
    </row>
    <row r="52" spans="1:18" ht="15.6" customHeight="1" x14ac:dyDescent="0.2">
      <c r="A52" s="947">
        <v>46</v>
      </c>
      <c r="B52" s="532" t="s">
        <v>52</v>
      </c>
      <c r="C52" s="948">
        <v>0</v>
      </c>
      <c r="D52" s="949">
        <v>9995.5902248126567</v>
      </c>
      <c r="E52" s="950">
        <v>0</v>
      </c>
      <c r="F52" s="950">
        <v>728.06</v>
      </c>
      <c r="G52" s="950">
        <v>0</v>
      </c>
      <c r="H52" s="951">
        <v>0</v>
      </c>
      <c r="I52" s="534">
        <v>0</v>
      </c>
      <c r="J52" s="534">
        <v>0</v>
      </c>
      <c r="K52" s="538">
        <v>0</v>
      </c>
      <c r="L52" s="951">
        <v>0</v>
      </c>
      <c r="M52" s="949">
        <v>0</v>
      </c>
      <c r="N52" s="537">
        <v>0</v>
      </c>
      <c r="O52" s="534">
        <v>0</v>
      </c>
      <c r="P52" s="534">
        <v>0</v>
      </c>
      <c r="Q52" s="537">
        <v>0</v>
      </c>
      <c r="R52" s="539">
        <v>0</v>
      </c>
    </row>
    <row r="53" spans="1:18" ht="15.6" customHeight="1" x14ac:dyDescent="0.2">
      <c r="A53" s="952">
        <v>47</v>
      </c>
      <c r="B53" s="555" t="s">
        <v>53</v>
      </c>
      <c r="C53" s="953">
        <v>0</v>
      </c>
      <c r="D53" s="954">
        <v>8364.1189473684208</v>
      </c>
      <c r="E53" s="955">
        <v>0</v>
      </c>
      <c r="F53" s="955">
        <v>910.76</v>
      </c>
      <c r="G53" s="955">
        <v>0</v>
      </c>
      <c r="H53" s="956">
        <v>0</v>
      </c>
      <c r="I53" s="557">
        <v>0</v>
      </c>
      <c r="J53" s="557">
        <v>0</v>
      </c>
      <c r="K53" s="561">
        <v>0</v>
      </c>
      <c r="L53" s="956">
        <v>0</v>
      </c>
      <c r="M53" s="954">
        <v>0</v>
      </c>
      <c r="N53" s="560">
        <v>0</v>
      </c>
      <c r="O53" s="557">
        <v>0</v>
      </c>
      <c r="P53" s="557">
        <v>0</v>
      </c>
      <c r="Q53" s="560">
        <v>0</v>
      </c>
      <c r="R53" s="560">
        <v>0</v>
      </c>
    </row>
    <row r="54" spans="1:18" ht="15.6" customHeight="1" x14ac:dyDescent="0.2">
      <c r="A54" s="952">
        <v>48</v>
      </c>
      <c r="B54" s="555" t="s">
        <v>91</v>
      </c>
      <c r="C54" s="953">
        <v>5</v>
      </c>
      <c r="D54" s="954">
        <v>8504.5503317535549</v>
      </c>
      <c r="E54" s="955">
        <v>42522.751658767775</v>
      </c>
      <c r="F54" s="955">
        <v>871.07</v>
      </c>
      <c r="G54" s="955">
        <v>4355.3500000000004</v>
      </c>
      <c r="H54" s="956">
        <v>46878</v>
      </c>
      <c r="I54" s="557">
        <v>-18751</v>
      </c>
      <c r="J54" s="557">
        <v>-9376</v>
      </c>
      <c r="K54" s="561">
        <v>-28127</v>
      </c>
      <c r="L54" s="956">
        <v>18751</v>
      </c>
      <c r="M54" s="954">
        <v>0</v>
      </c>
      <c r="N54" s="560">
        <v>18751</v>
      </c>
      <c r="O54" s="557">
        <v>31252.857142857141</v>
      </c>
      <c r="P54" s="557">
        <v>-12501.857142857141</v>
      </c>
      <c r="Q54" s="560">
        <v>-3125</v>
      </c>
      <c r="R54" s="560">
        <v>18751</v>
      </c>
    </row>
    <row r="55" spans="1:18" ht="15.6" customHeight="1" x14ac:dyDescent="0.2">
      <c r="A55" s="952">
        <v>49</v>
      </c>
      <c r="B55" s="555" t="s">
        <v>54</v>
      </c>
      <c r="C55" s="953">
        <v>4</v>
      </c>
      <c r="D55" s="954">
        <v>7780.3292805755391</v>
      </c>
      <c r="E55" s="955">
        <v>31121.317122302156</v>
      </c>
      <c r="F55" s="955">
        <v>574.43999999999994</v>
      </c>
      <c r="G55" s="955">
        <v>2297.7599999999998</v>
      </c>
      <c r="H55" s="956">
        <v>33419</v>
      </c>
      <c r="I55" s="557">
        <v>16710</v>
      </c>
      <c r="J55" s="557">
        <v>0</v>
      </c>
      <c r="K55" s="561">
        <v>16710</v>
      </c>
      <c r="L55" s="956">
        <v>50129</v>
      </c>
      <c r="M55" s="954">
        <v>0</v>
      </c>
      <c r="N55" s="560">
        <v>50129</v>
      </c>
      <c r="O55" s="557">
        <v>22279.571428571428</v>
      </c>
      <c r="P55" s="557">
        <v>27849.428571428572</v>
      </c>
      <c r="Q55" s="560">
        <v>6962</v>
      </c>
      <c r="R55" s="560">
        <v>50129</v>
      </c>
    </row>
    <row r="56" spans="1:18" ht="15.6" customHeight="1" x14ac:dyDescent="0.2">
      <c r="A56" s="957">
        <v>50</v>
      </c>
      <c r="B56" s="569" t="s">
        <v>55</v>
      </c>
      <c r="C56" s="958">
        <v>8</v>
      </c>
      <c r="D56" s="959">
        <v>8620.0377726072184</v>
      </c>
      <c r="E56" s="960">
        <v>68960.302180857747</v>
      </c>
      <c r="F56" s="960">
        <v>634.46</v>
      </c>
      <c r="G56" s="960">
        <v>5075.68</v>
      </c>
      <c r="H56" s="961">
        <v>74036</v>
      </c>
      <c r="I56" s="571">
        <v>-9254</v>
      </c>
      <c r="J56" s="571">
        <v>4627</v>
      </c>
      <c r="K56" s="575">
        <v>-4627</v>
      </c>
      <c r="L56" s="961">
        <v>69409</v>
      </c>
      <c r="M56" s="959">
        <v>0</v>
      </c>
      <c r="N56" s="574">
        <v>69409</v>
      </c>
      <c r="O56" s="577">
        <v>49358.285714285717</v>
      </c>
      <c r="P56" s="571">
        <v>20050.714285714283</v>
      </c>
      <c r="Q56" s="578">
        <v>5013</v>
      </c>
      <c r="R56" s="574">
        <v>69409</v>
      </c>
    </row>
    <row r="57" spans="1:18" ht="15.6" customHeight="1" x14ac:dyDescent="0.2">
      <c r="A57" s="947">
        <v>51</v>
      </c>
      <c r="B57" s="532" t="s">
        <v>56</v>
      </c>
      <c r="C57" s="948">
        <v>7</v>
      </c>
      <c r="D57" s="949">
        <v>8801.9457863501484</v>
      </c>
      <c r="E57" s="950">
        <v>61613.620504451043</v>
      </c>
      <c r="F57" s="950">
        <v>706.66</v>
      </c>
      <c r="G57" s="950">
        <v>4946.62</v>
      </c>
      <c r="H57" s="951">
        <v>66560</v>
      </c>
      <c r="I57" s="534">
        <v>0</v>
      </c>
      <c r="J57" s="534">
        <v>4754</v>
      </c>
      <c r="K57" s="538">
        <v>4754</v>
      </c>
      <c r="L57" s="951">
        <v>71314</v>
      </c>
      <c r="M57" s="949">
        <v>0</v>
      </c>
      <c r="N57" s="537">
        <v>71314</v>
      </c>
      <c r="O57" s="534">
        <v>44374.285714285717</v>
      </c>
      <c r="P57" s="534">
        <v>26939.714285714283</v>
      </c>
      <c r="Q57" s="537">
        <v>6735</v>
      </c>
      <c r="R57" s="539">
        <v>71314</v>
      </c>
    </row>
    <row r="58" spans="1:18" ht="15.6" customHeight="1" x14ac:dyDescent="0.2">
      <c r="A58" s="952">
        <v>52</v>
      </c>
      <c r="B58" s="555" t="s">
        <v>57</v>
      </c>
      <c r="C58" s="953">
        <v>25</v>
      </c>
      <c r="D58" s="954">
        <v>8684.8874380382968</v>
      </c>
      <c r="E58" s="955">
        <v>217122.18595095741</v>
      </c>
      <c r="F58" s="955">
        <v>658.37</v>
      </c>
      <c r="G58" s="955">
        <v>16459.25</v>
      </c>
      <c r="H58" s="956">
        <v>233581</v>
      </c>
      <c r="I58" s="557">
        <v>9343</v>
      </c>
      <c r="J58" s="557">
        <v>-4672</v>
      </c>
      <c r="K58" s="561">
        <v>4671</v>
      </c>
      <c r="L58" s="956">
        <v>238252</v>
      </c>
      <c r="M58" s="954">
        <v>0</v>
      </c>
      <c r="N58" s="560">
        <v>238252</v>
      </c>
      <c r="O58" s="557">
        <v>155723.85714285713</v>
      </c>
      <c r="P58" s="557">
        <v>82528.14285714287</v>
      </c>
      <c r="Q58" s="560">
        <v>20632</v>
      </c>
      <c r="R58" s="560">
        <v>238252</v>
      </c>
    </row>
    <row r="59" spans="1:18" ht="15.6" customHeight="1" x14ac:dyDescent="0.2">
      <c r="A59" s="952">
        <v>53</v>
      </c>
      <c r="B59" s="555" t="s">
        <v>58</v>
      </c>
      <c r="C59" s="953">
        <v>5</v>
      </c>
      <c r="D59" s="954">
        <v>7779.3476262308814</v>
      </c>
      <c r="E59" s="955">
        <v>38896.738131154409</v>
      </c>
      <c r="F59" s="955">
        <v>689.74</v>
      </c>
      <c r="G59" s="955">
        <v>3448.7</v>
      </c>
      <c r="H59" s="956">
        <v>42345</v>
      </c>
      <c r="I59" s="557">
        <v>25407</v>
      </c>
      <c r="J59" s="557">
        <v>0</v>
      </c>
      <c r="K59" s="561">
        <v>25407</v>
      </c>
      <c r="L59" s="956">
        <v>67752</v>
      </c>
      <c r="M59" s="954">
        <v>0</v>
      </c>
      <c r="N59" s="560">
        <v>67752</v>
      </c>
      <c r="O59" s="557">
        <v>28231.142857142859</v>
      </c>
      <c r="P59" s="557">
        <v>39520.857142857145</v>
      </c>
      <c r="Q59" s="560">
        <v>9880</v>
      </c>
      <c r="R59" s="560">
        <v>67752</v>
      </c>
    </row>
    <row r="60" spans="1:18" ht="15.6" customHeight="1" x14ac:dyDescent="0.2">
      <c r="A60" s="952">
        <v>54</v>
      </c>
      <c r="B60" s="555" t="s">
        <v>59</v>
      </c>
      <c r="C60" s="953">
        <v>0</v>
      </c>
      <c r="D60" s="954">
        <v>10439.638311688312</v>
      </c>
      <c r="E60" s="955">
        <v>0</v>
      </c>
      <c r="F60" s="955">
        <v>951.45</v>
      </c>
      <c r="G60" s="955">
        <v>0</v>
      </c>
      <c r="H60" s="956">
        <v>0</v>
      </c>
      <c r="I60" s="557">
        <v>0</v>
      </c>
      <c r="J60" s="557">
        <v>0</v>
      </c>
      <c r="K60" s="561">
        <v>0</v>
      </c>
      <c r="L60" s="956">
        <v>0</v>
      </c>
      <c r="M60" s="954">
        <v>0</v>
      </c>
      <c r="N60" s="560">
        <v>0</v>
      </c>
      <c r="O60" s="557">
        <v>0</v>
      </c>
      <c r="P60" s="557">
        <v>0</v>
      </c>
      <c r="Q60" s="560">
        <v>0</v>
      </c>
      <c r="R60" s="560">
        <v>0</v>
      </c>
    </row>
    <row r="61" spans="1:18" ht="15.6" customHeight="1" x14ac:dyDescent="0.2">
      <c r="A61" s="957">
        <v>55</v>
      </c>
      <c r="B61" s="569" t="s">
        <v>60</v>
      </c>
      <c r="C61" s="958">
        <v>11</v>
      </c>
      <c r="D61" s="959">
        <v>8313.0993816655973</v>
      </c>
      <c r="E61" s="960">
        <v>91444.093198321571</v>
      </c>
      <c r="F61" s="960">
        <v>795.14</v>
      </c>
      <c r="G61" s="960">
        <v>8746.5399999999991</v>
      </c>
      <c r="H61" s="961">
        <v>100191</v>
      </c>
      <c r="I61" s="571">
        <v>-9108</v>
      </c>
      <c r="J61" s="571">
        <v>4554</v>
      </c>
      <c r="K61" s="575">
        <v>-4554</v>
      </c>
      <c r="L61" s="961">
        <v>95637</v>
      </c>
      <c r="M61" s="959">
        <v>0</v>
      </c>
      <c r="N61" s="574">
        <v>95637</v>
      </c>
      <c r="O61" s="577">
        <v>66793.28571428571</v>
      </c>
      <c r="P61" s="571">
        <v>28843.71428571429</v>
      </c>
      <c r="Q61" s="578">
        <v>7211</v>
      </c>
      <c r="R61" s="574">
        <v>95637</v>
      </c>
    </row>
    <row r="62" spans="1:18" ht="15.6" customHeight="1" x14ac:dyDescent="0.2">
      <c r="A62" s="947">
        <v>56</v>
      </c>
      <c r="B62" s="532" t="s">
        <v>61</v>
      </c>
      <c r="C62" s="948">
        <v>0</v>
      </c>
      <c r="D62" s="949">
        <v>9188.1485779073537</v>
      </c>
      <c r="E62" s="950">
        <v>0</v>
      </c>
      <c r="F62" s="950">
        <v>614.66000000000008</v>
      </c>
      <c r="G62" s="950">
        <v>0</v>
      </c>
      <c r="H62" s="951">
        <v>0</v>
      </c>
      <c r="I62" s="534">
        <v>9803</v>
      </c>
      <c r="J62" s="534">
        <v>0</v>
      </c>
      <c r="K62" s="538">
        <v>9803</v>
      </c>
      <c r="L62" s="951">
        <v>9803</v>
      </c>
      <c r="M62" s="949">
        <v>0</v>
      </c>
      <c r="N62" s="537">
        <v>9803</v>
      </c>
      <c r="O62" s="534">
        <v>0</v>
      </c>
      <c r="P62" s="534">
        <v>9803</v>
      </c>
      <c r="Q62" s="537">
        <v>2451</v>
      </c>
      <c r="R62" s="539">
        <v>9803</v>
      </c>
    </row>
    <row r="63" spans="1:18" ht="15.6" customHeight="1" x14ac:dyDescent="0.2">
      <c r="A63" s="952">
        <v>57</v>
      </c>
      <c r="B63" s="555" t="s">
        <v>62</v>
      </c>
      <c r="C63" s="953">
        <v>3</v>
      </c>
      <c r="D63" s="954">
        <v>7849.9642844892278</v>
      </c>
      <c r="E63" s="955">
        <v>23549.892853467682</v>
      </c>
      <c r="F63" s="955">
        <v>764.51</v>
      </c>
      <c r="G63" s="955">
        <v>2293.5299999999997</v>
      </c>
      <c r="H63" s="956">
        <v>25843</v>
      </c>
      <c r="I63" s="557">
        <v>-8614</v>
      </c>
      <c r="J63" s="557">
        <v>4307</v>
      </c>
      <c r="K63" s="561">
        <v>-4307</v>
      </c>
      <c r="L63" s="956">
        <v>21536</v>
      </c>
      <c r="M63" s="954">
        <v>0</v>
      </c>
      <c r="N63" s="560">
        <v>21536</v>
      </c>
      <c r="O63" s="557">
        <v>17229.857142857141</v>
      </c>
      <c r="P63" s="557">
        <v>4306.1428571428587</v>
      </c>
      <c r="Q63" s="560">
        <v>1077</v>
      </c>
      <c r="R63" s="560">
        <v>21536</v>
      </c>
    </row>
    <row r="64" spans="1:18" ht="15.6" customHeight="1" x14ac:dyDescent="0.2">
      <c r="A64" s="952">
        <v>58</v>
      </c>
      <c r="B64" s="555" t="s">
        <v>63</v>
      </c>
      <c r="C64" s="953">
        <v>12</v>
      </c>
      <c r="D64" s="954">
        <v>8251.5614367953949</v>
      </c>
      <c r="E64" s="955">
        <v>99018.737241544732</v>
      </c>
      <c r="F64" s="955">
        <v>697.04</v>
      </c>
      <c r="G64" s="955">
        <v>8364.48</v>
      </c>
      <c r="H64" s="956">
        <v>107383</v>
      </c>
      <c r="I64" s="557">
        <v>8949</v>
      </c>
      <c r="J64" s="557">
        <v>0</v>
      </c>
      <c r="K64" s="561">
        <v>8949</v>
      </c>
      <c r="L64" s="956">
        <v>116332</v>
      </c>
      <c r="M64" s="954">
        <v>0</v>
      </c>
      <c r="N64" s="560">
        <v>116332</v>
      </c>
      <c r="O64" s="557">
        <v>71589.857142857145</v>
      </c>
      <c r="P64" s="557">
        <v>44742.142857142855</v>
      </c>
      <c r="Q64" s="560">
        <v>11186</v>
      </c>
      <c r="R64" s="560">
        <v>116332</v>
      </c>
    </row>
    <row r="65" spans="1:18" ht="15.6" customHeight="1" x14ac:dyDescent="0.2">
      <c r="A65" s="952">
        <v>59</v>
      </c>
      <c r="B65" s="555" t="s">
        <v>64</v>
      </c>
      <c r="C65" s="953">
        <v>3</v>
      </c>
      <c r="D65" s="954">
        <v>8029.3117125498384</v>
      </c>
      <c r="E65" s="955">
        <v>24087.935137649514</v>
      </c>
      <c r="F65" s="955">
        <v>689.52</v>
      </c>
      <c r="G65" s="955">
        <v>2068.56</v>
      </c>
      <c r="H65" s="956">
        <v>26156</v>
      </c>
      <c r="I65" s="557">
        <v>-17438</v>
      </c>
      <c r="J65" s="557">
        <v>4359</v>
      </c>
      <c r="K65" s="561">
        <v>-13079</v>
      </c>
      <c r="L65" s="956">
        <v>13077</v>
      </c>
      <c r="M65" s="954">
        <v>0</v>
      </c>
      <c r="N65" s="560">
        <v>13077</v>
      </c>
      <c r="O65" s="557">
        <v>17648.285714285714</v>
      </c>
      <c r="P65" s="557">
        <v>-4571.2857142857138</v>
      </c>
      <c r="Q65" s="560">
        <v>-1143</v>
      </c>
      <c r="R65" s="560">
        <v>13077</v>
      </c>
    </row>
    <row r="66" spans="1:18" ht="15.6" customHeight="1" x14ac:dyDescent="0.2">
      <c r="A66" s="957">
        <v>60</v>
      </c>
      <c r="B66" s="569" t="s">
        <v>65</v>
      </c>
      <c r="C66" s="958">
        <v>1</v>
      </c>
      <c r="D66" s="959">
        <v>9045.798627959779</v>
      </c>
      <c r="E66" s="960">
        <v>9045.798627959779</v>
      </c>
      <c r="F66" s="960">
        <v>594.04</v>
      </c>
      <c r="G66" s="960">
        <v>594.04</v>
      </c>
      <c r="H66" s="961">
        <v>9640</v>
      </c>
      <c r="I66" s="571">
        <v>9640</v>
      </c>
      <c r="J66" s="571">
        <v>4820</v>
      </c>
      <c r="K66" s="575">
        <v>14460</v>
      </c>
      <c r="L66" s="961">
        <v>24100</v>
      </c>
      <c r="M66" s="959">
        <v>0</v>
      </c>
      <c r="N66" s="574">
        <v>24100</v>
      </c>
      <c r="O66" s="577">
        <v>6425.7142857142853</v>
      </c>
      <c r="P66" s="571">
        <v>17674.285714285714</v>
      </c>
      <c r="Q66" s="578">
        <v>4419</v>
      </c>
      <c r="R66" s="574">
        <v>24100</v>
      </c>
    </row>
    <row r="67" spans="1:18" ht="15.6" customHeight="1" x14ac:dyDescent="0.2">
      <c r="A67" s="947">
        <v>61</v>
      </c>
      <c r="B67" s="532" t="s">
        <v>66</v>
      </c>
      <c r="C67" s="948">
        <v>2</v>
      </c>
      <c r="D67" s="949">
        <v>8061.2191628033816</v>
      </c>
      <c r="E67" s="950">
        <v>16122.438325606763</v>
      </c>
      <c r="F67" s="950">
        <v>833.70999999999992</v>
      </c>
      <c r="G67" s="950">
        <v>1667.4199999999998</v>
      </c>
      <c r="H67" s="951">
        <v>17790</v>
      </c>
      <c r="I67" s="534">
        <v>8895</v>
      </c>
      <c r="J67" s="534">
        <v>0</v>
      </c>
      <c r="K67" s="538">
        <v>8895</v>
      </c>
      <c r="L67" s="951">
        <v>26685</v>
      </c>
      <c r="M67" s="949">
        <v>0</v>
      </c>
      <c r="N67" s="537">
        <v>26685</v>
      </c>
      <c r="O67" s="534">
        <v>11860.857142857141</v>
      </c>
      <c r="P67" s="534">
        <v>14824.142857142859</v>
      </c>
      <c r="Q67" s="537">
        <v>3706</v>
      </c>
      <c r="R67" s="539">
        <v>26685</v>
      </c>
    </row>
    <row r="68" spans="1:18" ht="15.6" customHeight="1" x14ac:dyDescent="0.2">
      <c r="A68" s="952">
        <v>62</v>
      </c>
      <c r="B68" s="555" t="s">
        <v>67</v>
      </c>
      <c r="C68" s="953">
        <v>0</v>
      </c>
      <c r="D68" s="954">
        <v>8305.0097357039886</v>
      </c>
      <c r="E68" s="955">
        <v>0</v>
      </c>
      <c r="F68" s="955">
        <v>516.08000000000004</v>
      </c>
      <c r="G68" s="955">
        <v>0</v>
      </c>
      <c r="H68" s="956">
        <v>0</v>
      </c>
      <c r="I68" s="557">
        <v>0</v>
      </c>
      <c r="J68" s="557">
        <v>0</v>
      </c>
      <c r="K68" s="561">
        <v>0</v>
      </c>
      <c r="L68" s="956">
        <v>0</v>
      </c>
      <c r="M68" s="954">
        <v>0</v>
      </c>
      <c r="N68" s="560">
        <v>0</v>
      </c>
      <c r="O68" s="557">
        <v>0</v>
      </c>
      <c r="P68" s="557">
        <v>0</v>
      </c>
      <c r="Q68" s="560">
        <v>0</v>
      </c>
      <c r="R68" s="560">
        <v>0</v>
      </c>
    </row>
    <row r="69" spans="1:18" ht="15.6" customHeight="1" x14ac:dyDescent="0.2">
      <c r="A69" s="952">
        <v>63</v>
      </c>
      <c r="B69" s="555" t="s">
        <v>68</v>
      </c>
      <c r="C69" s="953">
        <v>1</v>
      </c>
      <c r="D69" s="954">
        <v>9215.3427111984274</v>
      </c>
      <c r="E69" s="955">
        <v>9215.3427111984274</v>
      </c>
      <c r="F69" s="955">
        <v>756.79</v>
      </c>
      <c r="G69" s="955">
        <v>756.79</v>
      </c>
      <c r="H69" s="956">
        <v>9972</v>
      </c>
      <c r="I69" s="557">
        <v>0</v>
      </c>
      <c r="J69" s="557">
        <v>0</v>
      </c>
      <c r="K69" s="561">
        <v>0</v>
      </c>
      <c r="L69" s="956">
        <v>9972</v>
      </c>
      <c r="M69" s="954">
        <v>0</v>
      </c>
      <c r="N69" s="560">
        <v>9972</v>
      </c>
      <c r="O69" s="557">
        <v>6648</v>
      </c>
      <c r="P69" s="557">
        <v>3324</v>
      </c>
      <c r="Q69" s="560">
        <v>831</v>
      </c>
      <c r="R69" s="560">
        <v>9972</v>
      </c>
    </row>
    <row r="70" spans="1:18" ht="15.6" customHeight="1" x14ac:dyDescent="0.2">
      <c r="A70" s="952">
        <v>64</v>
      </c>
      <c r="B70" s="555" t="s">
        <v>69</v>
      </c>
      <c r="C70" s="953">
        <v>1</v>
      </c>
      <c r="D70" s="954">
        <v>9530.8189587852503</v>
      </c>
      <c r="E70" s="955">
        <v>9530.8189587852503</v>
      </c>
      <c r="F70" s="955">
        <v>592.66</v>
      </c>
      <c r="G70" s="955">
        <v>592.66</v>
      </c>
      <c r="H70" s="956">
        <v>10123</v>
      </c>
      <c r="I70" s="557">
        <v>-10123</v>
      </c>
      <c r="J70" s="557">
        <v>0</v>
      </c>
      <c r="K70" s="561">
        <v>-10123</v>
      </c>
      <c r="L70" s="956">
        <v>0</v>
      </c>
      <c r="M70" s="954">
        <v>0</v>
      </c>
      <c r="N70" s="560">
        <v>0</v>
      </c>
      <c r="O70" s="557">
        <v>6749.8571428571431</v>
      </c>
      <c r="P70" s="557">
        <v>-6749.8571428571431</v>
      </c>
      <c r="Q70" s="560">
        <v>-1687</v>
      </c>
      <c r="R70" s="560">
        <v>0</v>
      </c>
    </row>
    <row r="71" spans="1:18" ht="15.6" customHeight="1" x14ac:dyDescent="0.2">
      <c r="A71" s="957">
        <v>65</v>
      </c>
      <c r="B71" s="569" t="s">
        <v>70</v>
      </c>
      <c r="C71" s="958">
        <v>1</v>
      </c>
      <c r="D71" s="959">
        <v>8975.8048315711821</v>
      </c>
      <c r="E71" s="960">
        <v>8975.8048315711821</v>
      </c>
      <c r="F71" s="960">
        <v>829.12</v>
      </c>
      <c r="G71" s="960">
        <v>829.12</v>
      </c>
      <c r="H71" s="961">
        <v>9805</v>
      </c>
      <c r="I71" s="571">
        <v>-9805</v>
      </c>
      <c r="J71" s="571">
        <v>0</v>
      </c>
      <c r="K71" s="575">
        <v>-9805</v>
      </c>
      <c r="L71" s="961">
        <v>0</v>
      </c>
      <c r="M71" s="959">
        <v>0</v>
      </c>
      <c r="N71" s="574">
        <v>0</v>
      </c>
      <c r="O71" s="577">
        <v>6536.4285714285706</v>
      </c>
      <c r="P71" s="571">
        <v>-6536.4285714285706</v>
      </c>
      <c r="Q71" s="578">
        <v>-1634</v>
      </c>
      <c r="R71" s="574">
        <v>0</v>
      </c>
    </row>
    <row r="72" spans="1:18" ht="15.6" customHeight="1" x14ac:dyDescent="0.2">
      <c r="A72" s="952">
        <v>66</v>
      </c>
      <c r="B72" s="555" t="s">
        <v>71</v>
      </c>
      <c r="C72" s="962">
        <v>1</v>
      </c>
      <c r="D72" s="963">
        <v>10816.158964976476</v>
      </c>
      <c r="E72" s="964">
        <v>10816.158964976476</v>
      </c>
      <c r="F72" s="964">
        <v>730.06</v>
      </c>
      <c r="G72" s="964">
        <v>730.06</v>
      </c>
      <c r="H72" s="965">
        <v>11546</v>
      </c>
      <c r="I72" s="966">
        <v>-11546</v>
      </c>
      <c r="J72" s="966">
        <v>-5773</v>
      </c>
      <c r="K72" s="967">
        <v>-17319</v>
      </c>
      <c r="L72" s="965">
        <v>-5773</v>
      </c>
      <c r="M72" s="963">
        <v>0</v>
      </c>
      <c r="N72" s="968">
        <v>-5773</v>
      </c>
      <c r="O72" s="557">
        <v>7696.8571428571431</v>
      </c>
      <c r="P72" s="966">
        <v>-13469.857142857143</v>
      </c>
      <c r="Q72" s="560">
        <v>-3367</v>
      </c>
      <c r="R72" s="968">
        <v>-5773</v>
      </c>
    </row>
    <row r="73" spans="1:18" ht="15.6" customHeight="1" x14ac:dyDescent="0.2">
      <c r="A73" s="952">
        <v>67</v>
      </c>
      <c r="B73" s="555" t="s">
        <v>4</v>
      </c>
      <c r="C73" s="962">
        <v>2</v>
      </c>
      <c r="D73" s="963">
        <v>8594.3237272556744</v>
      </c>
      <c r="E73" s="964">
        <v>17188.647454511349</v>
      </c>
      <c r="F73" s="964">
        <v>715.61</v>
      </c>
      <c r="G73" s="964">
        <v>1431.22</v>
      </c>
      <c r="H73" s="965">
        <v>18620</v>
      </c>
      <c r="I73" s="966">
        <v>9310</v>
      </c>
      <c r="J73" s="966">
        <v>4655</v>
      </c>
      <c r="K73" s="967">
        <v>13965</v>
      </c>
      <c r="L73" s="965">
        <v>32585</v>
      </c>
      <c r="M73" s="963">
        <v>0</v>
      </c>
      <c r="N73" s="968">
        <v>32585</v>
      </c>
      <c r="O73" s="557">
        <v>12414.285714285714</v>
      </c>
      <c r="P73" s="966">
        <v>20170.714285714286</v>
      </c>
      <c r="Q73" s="560">
        <v>5043</v>
      </c>
      <c r="R73" s="968">
        <v>32585</v>
      </c>
    </row>
    <row r="74" spans="1:18" ht="15.6" customHeight="1" x14ac:dyDescent="0.2">
      <c r="A74" s="952">
        <v>68</v>
      </c>
      <c r="B74" s="555" t="s">
        <v>3</v>
      </c>
      <c r="C74" s="962">
        <v>0</v>
      </c>
      <c r="D74" s="963">
        <v>9190.7339569101423</v>
      </c>
      <c r="E74" s="964">
        <v>0</v>
      </c>
      <c r="F74" s="964">
        <v>798.7</v>
      </c>
      <c r="G74" s="964">
        <v>0</v>
      </c>
      <c r="H74" s="965">
        <v>0</v>
      </c>
      <c r="I74" s="966">
        <v>0</v>
      </c>
      <c r="J74" s="966">
        <v>0</v>
      </c>
      <c r="K74" s="967">
        <v>0</v>
      </c>
      <c r="L74" s="965">
        <v>0</v>
      </c>
      <c r="M74" s="963">
        <v>0</v>
      </c>
      <c r="N74" s="968">
        <v>0</v>
      </c>
      <c r="O74" s="557">
        <v>0</v>
      </c>
      <c r="P74" s="966">
        <v>0</v>
      </c>
      <c r="Q74" s="560">
        <v>0</v>
      </c>
      <c r="R74" s="968">
        <v>0</v>
      </c>
    </row>
    <row r="75" spans="1:18" ht="15.6" customHeight="1" x14ac:dyDescent="0.2">
      <c r="A75" s="969">
        <v>69</v>
      </c>
      <c r="B75" s="970" t="s">
        <v>93</v>
      </c>
      <c r="C75" s="971">
        <v>1</v>
      </c>
      <c r="D75" s="972">
        <v>8984.1170536883455</v>
      </c>
      <c r="E75" s="973">
        <v>8984.1170536883455</v>
      </c>
      <c r="F75" s="973">
        <v>705.67</v>
      </c>
      <c r="G75" s="973">
        <v>705.67</v>
      </c>
      <c r="H75" s="974">
        <v>9690</v>
      </c>
      <c r="I75" s="975">
        <v>-9690</v>
      </c>
      <c r="J75" s="975">
        <v>0</v>
      </c>
      <c r="K75" s="976">
        <v>-9690</v>
      </c>
      <c r="L75" s="974">
        <v>0</v>
      </c>
      <c r="M75" s="972">
        <v>0</v>
      </c>
      <c r="N75" s="977">
        <v>0</v>
      </c>
      <c r="O75" s="978">
        <v>6460.8571428571431</v>
      </c>
      <c r="P75" s="975">
        <v>-6460.8571428571431</v>
      </c>
      <c r="Q75" s="979">
        <v>-1615</v>
      </c>
      <c r="R75" s="977">
        <v>0</v>
      </c>
    </row>
    <row r="76" spans="1:18" s="245" customFormat="1" ht="15.6" customHeight="1" thickBot="1" x14ac:dyDescent="0.25">
      <c r="A76" s="1587" t="s">
        <v>613</v>
      </c>
      <c r="B76" s="1597"/>
      <c r="C76" s="980">
        <v>304</v>
      </c>
      <c r="D76" s="981"/>
      <c r="E76" s="982">
        <v>2534056.781089419</v>
      </c>
      <c r="F76" s="982">
        <v>705.28672061088969</v>
      </c>
      <c r="G76" s="982">
        <v>208833.36325086921</v>
      </c>
      <c r="H76" s="983">
        <v>2742889</v>
      </c>
      <c r="I76" s="984">
        <v>393183</v>
      </c>
      <c r="J76" s="984">
        <v>57114</v>
      </c>
      <c r="K76" s="985">
        <v>450297</v>
      </c>
      <c r="L76" s="986">
        <v>3193186</v>
      </c>
      <c r="M76" s="987">
        <v>0</v>
      </c>
      <c r="N76" s="983">
        <v>3193186</v>
      </c>
      <c r="O76" s="987">
        <v>1828820.57142857</v>
      </c>
      <c r="P76" s="987">
        <v>1364365.4285714293</v>
      </c>
      <c r="Q76" s="988">
        <v>341100</v>
      </c>
      <c r="R76" s="983">
        <v>3193186</v>
      </c>
    </row>
    <row r="77" spans="1:18" ht="15.6" customHeight="1" thickTop="1" x14ac:dyDescent="0.2">
      <c r="A77" s="1589" t="s">
        <v>554</v>
      </c>
      <c r="B77" s="1590"/>
      <c r="C77" s="1018"/>
      <c r="D77" s="989"/>
      <c r="E77" s="989"/>
      <c r="F77" s="989"/>
      <c r="G77" s="989"/>
      <c r="H77" s="989"/>
      <c r="I77" s="989"/>
      <c r="J77" s="990"/>
      <c r="K77" s="990"/>
      <c r="L77" s="989"/>
      <c r="M77" s="989"/>
      <c r="N77" s="991"/>
      <c r="O77" s="989"/>
      <c r="P77" s="990"/>
      <c r="Q77" s="990"/>
      <c r="R77" s="992"/>
    </row>
    <row r="78" spans="1:18" ht="15.6" customHeight="1" x14ac:dyDescent="0.2">
      <c r="A78" s="1598" t="s">
        <v>555</v>
      </c>
      <c r="B78" s="1599"/>
      <c r="C78" s="993"/>
      <c r="D78" s="994"/>
      <c r="E78" s="995"/>
      <c r="F78" s="995"/>
      <c r="G78" s="995"/>
      <c r="H78" s="995"/>
      <c r="I78" s="996"/>
      <c r="J78" s="996"/>
      <c r="K78" s="996"/>
      <c r="L78" s="996"/>
      <c r="M78" s="996"/>
      <c r="N78" s="1014">
        <v>0</v>
      </c>
      <c r="O78" s="996">
        <v>0</v>
      </c>
      <c r="P78" s="996">
        <v>0</v>
      </c>
      <c r="Q78" s="979">
        <v>0</v>
      </c>
      <c r="R78" s="1014">
        <v>0</v>
      </c>
    </row>
    <row r="79" spans="1:18" ht="15.6" customHeight="1" x14ac:dyDescent="0.2">
      <c r="A79" s="1595" t="s">
        <v>578</v>
      </c>
      <c r="B79" s="1596"/>
      <c r="C79" s="1017"/>
      <c r="D79" s="998"/>
      <c r="E79" s="999"/>
      <c r="F79" s="999"/>
      <c r="G79" s="999"/>
      <c r="H79" s="999"/>
      <c r="I79" s="1000"/>
      <c r="J79" s="1000"/>
      <c r="K79" s="1000"/>
      <c r="L79" s="1000"/>
      <c r="M79" s="1000"/>
      <c r="N79" s="1000"/>
      <c r="O79" s="1000"/>
      <c r="P79" s="1000"/>
      <c r="Q79" s="978"/>
      <c r="R79" s="1015">
        <v>0</v>
      </c>
    </row>
    <row r="80" spans="1:18" ht="15.6" customHeight="1" x14ac:dyDescent="0.2">
      <c r="A80" s="1591" t="s">
        <v>697</v>
      </c>
      <c r="B80" s="1592"/>
      <c r="C80" s="997"/>
      <c r="D80" s="998"/>
      <c r="E80" s="999"/>
      <c r="F80" s="999"/>
      <c r="G80" s="999"/>
      <c r="H80" s="999"/>
      <c r="I80" s="1000"/>
      <c r="J80" s="1000"/>
      <c r="K80" s="1000"/>
      <c r="L80" s="1000"/>
      <c r="M80" s="1000"/>
      <c r="N80" s="1000"/>
      <c r="O80" s="1000"/>
      <c r="P80" s="1000"/>
      <c r="Q80" s="978"/>
      <c r="R80" s="1015">
        <v>10000</v>
      </c>
    </row>
    <row r="81" spans="1:18" ht="15.6" customHeight="1" x14ac:dyDescent="0.2">
      <c r="A81" s="1591" t="s">
        <v>577</v>
      </c>
      <c r="B81" s="1592"/>
      <c r="C81" s="997"/>
      <c r="D81" s="998"/>
      <c r="E81" s="999"/>
      <c r="F81" s="999"/>
      <c r="G81" s="999"/>
      <c r="H81" s="999"/>
      <c r="I81" s="1000"/>
      <c r="J81" s="1000"/>
      <c r="K81" s="1000"/>
      <c r="L81" s="1000"/>
      <c r="M81" s="1000"/>
      <c r="N81" s="1000"/>
      <c r="O81" s="1000"/>
      <c r="P81" s="1000"/>
      <c r="Q81" s="978"/>
      <c r="R81" s="1015">
        <v>0</v>
      </c>
    </row>
    <row r="82" spans="1:18" ht="15.6" customHeight="1" x14ac:dyDescent="0.2">
      <c r="A82" s="1593" t="s">
        <v>285</v>
      </c>
      <c r="B82" s="1594"/>
      <c r="C82" s="1001"/>
      <c r="D82" s="1002"/>
      <c r="E82" s="1003"/>
      <c r="F82" s="1003"/>
      <c r="G82" s="1003"/>
      <c r="H82" s="1003"/>
      <c r="I82" s="1004"/>
      <c r="J82" s="1004"/>
      <c r="K82" s="1004"/>
      <c r="L82" s="1004"/>
      <c r="M82" s="1004"/>
      <c r="N82" s="1016">
        <v>17936</v>
      </c>
      <c r="O82" s="1004">
        <v>11958.285714285714</v>
      </c>
      <c r="P82" s="1004">
        <v>5977.7142857142862</v>
      </c>
      <c r="Q82" s="1005">
        <v>1494</v>
      </c>
      <c r="R82" s="1016">
        <v>17936</v>
      </c>
    </row>
    <row r="83" spans="1:18" s="245" customFormat="1" ht="15.6" customHeight="1" thickBot="1" x14ac:dyDescent="0.25">
      <c r="A83" s="1587" t="s">
        <v>614</v>
      </c>
      <c r="B83" s="1588"/>
      <c r="C83" s="980">
        <v>304</v>
      </c>
      <c r="D83" s="981"/>
      <c r="E83" s="982">
        <v>2534056.781089419</v>
      </c>
      <c r="F83" s="982">
        <v>705.28672061088969</v>
      </c>
      <c r="G83" s="982">
        <v>208833.36325086921</v>
      </c>
      <c r="H83" s="981">
        <v>2742889</v>
      </c>
      <c r="I83" s="984">
        <v>393183</v>
      </c>
      <c r="J83" s="984">
        <v>57114</v>
      </c>
      <c r="K83" s="984">
        <v>450297</v>
      </c>
      <c r="L83" s="1006">
        <v>3193186</v>
      </c>
      <c r="M83" s="1007">
        <v>0</v>
      </c>
      <c r="N83" s="983">
        <v>3211122</v>
      </c>
      <c r="O83" s="987">
        <v>1840778.8571428556</v>
      </c>
      <c r="P83" s="987">
        <v>1370343.1428571437</v>
      </c>
      <c r="Q83" s="988">
        <v>342594</v>
      </c>
      <c r="R83" s="983">
        <v>3221122</v>
      </c>
    </row>
    <row r="84" spans="1:18" ht="13.5" thickTop="1" x14ac:dyDescent="0.2"/>
    <row r="85" spans="1:18" x14ac:dyDescent="0.2">
      <c r="Q85" s="135">
        <v>4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1" manualBreakCount="1">
    <brk id="11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"/>
  <sheetViews>
    <sheetView view="pageBreakPreview" zoomScale="80" zoomScaleNormal="10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28" sqref="C28"/>
    </sheetView>
  </sheetViews>
  <sheetFormatPr defaultColWidth="8.85546875" defaultRowHeight="12.75" x14ac:dyDescent="0.2"/>
  <cols>
    <col min="1" max="1" width="4.7109375" style="135" customWidth="1"/>
    <col min="2" max="2" width="26.28515625" style="135" customWidth="1"/>
    <col min="3" max="3" width="12.140625" style="135" bestFit="1" customWidth="1"/>
    <col min="4" max="5" width="13.140625" style="135" customWidth="1"/>
    <col min="6" max="7" width="12.28515625" style="135" bestFit="1" customWidth="1"/>
    <col min="8" max="8" width="13.140625" style="135" customWidth="1"/>
    <col min="9" max="9" width="12.28515625" style="135" bestFit="1" customWidth="1"/>
    <col min="10" max="10" width="13.42578125" style="135" bestFit="1" customWidth="1"/>
    <col min="11" max="11" width="11.85546875" style="135" bestFit="1" customWidth="1"/>
    <col min="12" max="13" width="14.140625" style="135" customWidth="1"/>
    <col min="14" max="14" width="15.85546875" style="135" customWidth="1"/>
    <col min="15" max="16" width="14" style="135" customWidth="1"/>
    <col min="17" max="17" width="11.7109375" style="135" customWidth="1"/>
    <col min="18" max="18" width="14.42578125" style="135" customWidth="1"/>
    <col min="19" max="16384" width="8.85546875" style="135"/>
  </cols>
  <sheetData>
    <row r="1" spans="1:18" ht="17.45" customHeight="1" x14ac:dyDescent="0.2">
      <c r="A1" s="1600" t="s">
        <v>1978</v>
      </c>
      <c r="B1" s="1600"/>
      <c r="C1" s="1584" t="s">
        <v>399</v>
      </c>
      <c r="D1" s="1585"/>
      <c r="E1" s="1585"/>
      <c r="F1" s="1585"/>
      <c r="G1" s="1585"/>
      <c r="H1" s="1585"/>
      <c r="I1" s="1585"/>
      <c r="J1" s="1585"/>
      <c r="K1" s="1586"/>
      <c r="L1" s="1584" t="s">
        <v>399</v>
      </c>
      <c r="M1" s="1585"/>
      <c r="N1" s="1585"/>
      <c r="O1" s="1585"/>
      <c r="P1" s="1585"/>
      <c r="Q1" s="1585"/>
      <c r="R1" s="1586"/>
    </row>
    <row r="2" spans="1:18" s="1008" customFormat="1" ht="17.45" customHeight="1" x14ac:dyDescent="0.2">
      <c r="A2" s="1600"/>
      <c r="B2" s="1600"/>
      <c r="C2" s="233"/>
      <c r="D2" s="234"/>
      <c r="E2" s="234"/>
      <c r="F2" s="234"/>
      <c r="G2" s="234"/>
      <c r="H2" s="234"/>
      <c r="I2" s="1601" t="s">
        <v>254</v>
      </c>
      <c r="J2" s="1602"/>
      <c r="K2" s="1603"/>
      <c r="L2" s="233"/>
      <c r="M2" s="234"/>
      <c r="N2" s="234"/>
      <c r="O2" s="234"/>
      <c r="P2" s="234"/>
      <c r="Q2" s="234"/>
      <c r="R2" s="235"/>
    </row>
    <row r="3" spans="1:18" ht="156.6" customHeight="1" x14ac:dyDescent="0.2">
      <c r="A3" s="1600"/>
      <c r="B3" s="1600"/>
      <c r="C3" s="599" t="s">
        <v>2009</v>
      </c>
      <c r="D3" s="598" t="s">
        <v>888</v>
      </c>
      <c r="E3" s="598" t="s">
        <v>889</v>
      </c>
      <c r="F3" s="598" t="s">
        <v>559</v>
      </c>
      <c r="G3" s="598" t="s">
        <v>395</v>
      </c>
      <c r="H3" s="598" t="s">
        <v>890</v>
      </c>
      <c r="I3" s="230" t="s">
        <v>975</v>
      </c>
      <c r="J3" s="230" t="s">
        <v>976</v>
      </c>
      <c r="K3" s="230" t="s">
        <v>256</v>
      </c>
      <c r="L3" s="598" t="s">
        <v>891</v>
      </c>
      <c r="M3" s="1176" t="s">
        <v>1964</v>
      </c>
      <c r="N3" s="232" t="s">
        <v>892</v>
      </c>
      <c r="O3" s="232" t="s">
        <v>306</v>
      </c>
      <c r="P3" s="232" t="s">
        <v>309</v>
      </c>
      <c r="Q3" s="232" t="s">
        <v>255</v>
      </c>
      <c r="R3" s="232" t="s">
        <v>893</v>
      </c>
    </row>
    <row r="4" spans="1:18" ht="14.25" customHeight="1" x14ac:dyDescent="0.2">
      <c r="A4" s="1009"/>
      <c r="B4" s="1010"/>
      <c r="C4" s="1011">
        <v>1</v>
      </c>
      <c r="D4" s="1011">
        <v>2</v>
      </c>
      <c r="E4" s="1011">
        <v>3</v>
      </c>
      <c r="F4" s="1011">
        <v>4</v>
      </c>
      <c r="G4" s="1011">
        <v>5</v>
      </c>
      <c r="H4" s="1011">
        <v>6</v>
      </c>
      <c r="I4" s="1011">
        <v>7</v>
      </c>
      <c r="J4" s="1011">
        <v>8</v>
      </c>
      <c r="K4" s="1011">
        <v>9</v>
      </c>
      <c r="L4" s="1011">
        <v>10</v>
      </c>
      <c r="M4" s="1011">
        <v>11</v>
      </c>
      <c r="N4" s="1011">
        <v>12</v>
      </c>
      <c r="O4" s="1011">
        <v>13</v>
      </c>
      <c r="P4" s="1011">
        <v>14</v>
      </c>
      <c r="Q4" s="1011">
        <v>15</v>
      </c>
      <c r="R4" s="1011">
        <v>16</v>
      </c>
    </row>
    <row r="5" spans="1:18" ht="25.5" hidden="1" x14ac:dyDescent="0.2">
      <c r="A5" s="1281"/>
      <c r="B5" s="1282"/>
      <c r="C5" s="326"/>
      <c r="D5" s="326" t="s">
        <v>1593</v>
      </c>
      <c r="E5" s="326" t="s">
        <v>1488</v>
      </c>
      <c r="F5" s="326" t="s">
        <v>1311</v>
      </c>
      <c r="G5" s="326" t="s">
        <v>1305</v>
      </c>
      <c r="H5" s="326" t="s">
        <v>1489</v>
      </c>
      <c r="I5" s="326" t="s">
        <v>1549</v>
      </c>
      <c r="J5" s="326" t="s">
        <v>1550</v>
      </c>
      <c r="K5" s="326" t="s">
        <v>1492</v>
      </c>
      <c r="L5" s="326" t="s">
        <v>1493</v>
      </c>
      <c r="M5" s="326"/>
      <c r="N5" s="326" t="s">
        <v>1594</v>
      </c>
      <c r="O5" s="326" t="s">
        <v>1595</v>
      </c>
      <c r="P5" s="326" t="s">
        <v>1596</v>
      </c>
      <c r="Q5" s="326" t="s">
        <v>1597</v>
      </c>
      <c r="R5" s="326" t="s">
        <v>1598</v>
      </c>
    </row>
    <row r="6" spans="1:18" ht="25.5" hidden="1" x14ac:dyDescent="0.2">
      <c r="A6" s="1012"/>
      <c r="B6" s="1013"/>
      <c r="C6" s="1243"/>
      <c r="D6" s="1243" t="s">
        <v>1156</v>
      </c>
      <c r="E6" s="1243" t="s">
        <v>1157</v>
      </c>
      <c r="F6" s="1243" t="s">
        <v>1599</v>
      </c>
      <c r="G6" s="1243" t="s">
        <v>1157</v>
      </c>
      <c r="H6" s="1243" t="s">
        <v>1157</v>
      </c>
      <c r="I6" s="1243" t="s">
        <v>1500</v>
      </c>
      <c r="J6" s="1243" t="s">
        <v>1500</v>
      </c>
      <c r="K6" s="1243" t="s">
        <v>1157</v>
      </c>
      <c r="L6" s="1243" t="s">
        <v>1157</v>
      </c>
      <c r="M6" s="1243" t="s">
        <v>1501</v>
      </c>
      <c r="N6" s="1243" t="s">
        <v>1559</v>
      </c>
      <c r="O6" s="1243" t="s">
        <v>1600</v>
      </c>
      <c r="P6" s="1243" t="s">
        <v>1157</v>
      </c>
      <c r="Q6" s="1243" t="s">
        <v>1157</v>
      </c>
      <c r="R6" s="1243" t="s">
        <v>1560</v>
      </c>
    </row>
    <row r="7" spans="1:18" ht="15.6" customHeight="1" x14ac:dyDescent="0.2">
      <c r="A7" s="947">
        <v>1</v>
      </c>
      <c r="B7" s="532" t="s">
        <v>7</v>
      </c>
      <c r="C7" s="948"/>
      <c r="D7" s="949">
        <v>7275.04778101582</v>
      </c>
      <c r="E7" s="950">
        <v>0</v>
      </c>
      <c r="F7" s="950">
        <v>777.48</v>
      </c>
      <c r="G7" s="950">
        <v>0</v>
      </c>
      <c r="H7" s="951">
        <v>0</v>
      </c>
      <c r="I7" s="534">
        <v>0</v>
      </c>
      <c r="J7" s="534">
        <v>0</v>
      </c>
      <c r="K7" s="538">
        <v>0</v>
      </c>
      <c r="L7" s="951">
        <v>0</v>
      </c>
      <c r="M7" s="949">
        <v>0</v>
      </c>
      <c r="N7" s="537">
        <v>0</v>
      </c>
      <c r="O7" s="534">
        <v>0</v>
      </c>
      <c r="P7" s="534">
        <v>0</v>
      </c>
      <c r="Q7" s="537">
        <v>0</v>
      </c>
      <c r="R7" s="539">
        <v>0</v>
      </c>
    </row>
    <row r="8" spans="1:18" ht="15.6" customHeight="1" x14ac:dyDescent="0.2">
      <c r="A8" s="952">
        <v>2</v>
      </c>
      <c r="B8" s="555" t="s">
        <v>8</v>
      </c>
      <c r="C8" s="953"/>
      <c r="D8" s="954">
        <v>9104.3106508875753</v>
      </c>
      <c r="E8" s="955">
        <v>0</v>
      </c>
      <c r="F8" s="955">
        <v>842.32</v>
      </c>
      <c r="G8" s="955">
        <v>0</v>
      </c>
      <c r="H8" s="956">
        <v>0</v>
      </c>
      <c r="I8" s="557">
        <v>0</v>
      </c>
      <c r="J8" s="557">
        <v>0</v>
      </c>
      <c r="K8" s="561">
        <v>0</v>
      </c>
      <c r="L8" s="956">
        <v>0</v>
      </c>
      <c r="M8" s="954">
        <v>0</v>
      </c>
      <c r="N8" s="560">
        <v>0</v>
      </c>
      <c r="O8" s="557">
        <v>0</v>
      </c>
      <c r="P8" s="557">
        <v>0</v>
      </c>
      <c r="Q8" s="560">
        <v>0</v>
      </c>
      <c r="R8" s="560">
        <v>0</v>
      </c>
    </row>
    <row r="9" spans="1:18" ht="15.6" customHeight="1" x14ac:dyDescent="0.2">
      <c r="A9" s="952">
        <v>3</v>
      </c>
      <c r="B9" s="555" t="s">
        <v>9</v>
      </c>
      <c r="C9" s="953"/>
      <c r="D9" s="954">
        <v>7715.3771454846428</v>
      </c>
      <c r="E9" s="955">
        <v>0</v>
      </c>
      <c r="F9" s="955">
        <v>596.84</v>
      </c>
      <c r="G9" s="955">
        <v>0</v>
      </c>
      <c r="H9" s="956">
        <v>0</v>
      </c>
      <c r="I9" s="557">
        <v>0</v>
      </c>
      <c r="J9" s="557">
        <v>0</v>
      </c>
      <c r="K9" s="561">
        <v>0</v>
      </c>
      <c r="L9" s="956">
        <v>0</v>
      </c>
      <c r="M9" s="954">
        <v>0</v>
      </c>
      <c r="N9" s="560">
        <v>0</v>
      </c>
      <c r="O9" s="557">
        <v>0</v>
      </c>
      <c r="P9" s="557">
        <v>0</v>
      </c>
      <c r="Q9" s="560">
        <v>0</v>
      </c>
      <c r="R9" s="560">
        <v>0</v>
      </c>
    </row>
    <row r="10" spans="1:18" ht="15.6" customHeight="1" x14ac:dyDescent="0.2">
      <c r="A10" s="952">
        <v>4</v>
      </c>
      <c r="B10" s="555" t="s">
        <v>10</v>
      </c>
      <c r="C10" s="953"/>
      <c r="D10" s="954">
        <v>9476.9759643916914</v>
      </c>
      <c r="E10" s="955">
        <v>0</v>
      </c>
      <c r="F10" s="955">
        <v>585.76</v>
      </c>
      <c r="G10" s="955">
        <v>0</v>
      </c>
      <c r="H10" s="956">
        <v>0</v>
      </c>
      <c r="I10" s="557">
        <v>0</v>
      </c>
      <c r="J10" s="557">
        <v>0</v>
      </c>
      <c r="K10" s="561">
        <v>0</v>
      </c>
      <c r="L10" s="956">
        <v>0</v>
      </c>
      <c r="M10" s="954">
        <v>0</v>
      </c>
      <c r="N10" s="560">
        <v>0</v>
      </c>
      <c r="O10" s="557">
        <v>0</v>
      </c>
      <c r="P10" s="557">
        <v>0</v>
      </c>
      <c r="Q10" s="560">
        <v>0</v>
      </c>
      <c r="R10" s="560">
        <v>0</v>
      </c>
    </row>
    <row r="11" spans="1:18" ht="15.6" customHeight="1" x14ac:dyDescent="0.2">
      <c r="A11" s="957">
        <v>5</v>
      </c>
      <c r="B11" s="569" t="s">
        <v>11</v>
      </c>
      <c r="C11" s="958"/>
      <c r="D11" s="959">
        <v>7566.6439985163215</v>
      </c>
      <c r="E11" s="960">
        <v>0</v>
      </c>
      <c r="F11" s="960">
        <v>555.91</v>
      </c>
      <c r="G11" s="960">
        <v>0</v>
      </c>
      <c r="H11" s="961">
        <v>0</v>
      </c>
      <c r="I11" s="571">
        <v>0</v>
      </c>
      <c r="J11" s="571">
        <v>0</v>
      </c>
      <c r="K11" s="575">
        <v>0</v>
      </c>
      <c r="L11" s="961">
        <v>0</v>
      </c>
      <c r="M11" s="959">
        <v>0</v>
      </c>
      <c r="N11" s="574">
        <v>0</v>
      </c>
      <c r="O11" s="577">
        <v>0</v>
      </c>
      <c r="P11" s="571">
        <v>0</v>
      </c>
      <c r="Q11" s="578">
        <v>0</v>
      </c>
      <c r="R11" s="574">
        <v>0</v>
      </c>
    </row>
    <row r="12" spans="1:18" ht="15.6" customHeight="1" x14ac:dyDescent="0.2">
      <c r="A12" s="947">
        <v>6</v>
      </c>
      <c r="B12" s="532" t="s">
        <v>12</v>
      </c>
      <c r="C12" s="948"/>
      <c r="D12" s="949">
        <v>8748.4034189791018</v>
      </c>
      <c r="E12" s="950">
        <v>0</v>
      </c>
      <c r="F12" s="950">
        <v>545.4799999999999</v>
      </c>
      <c r="G12" s="950">
        <v>0</v>
      </c>
      <c r="H12" s="951">
        <v>0</v>
      </c>
      <c r="I12" s="534">
        <v>0</v>
      </c>
      <c r="J12" s="534">
        <v>0</v>
      </c>
      <c r="K12" s="538">
        <v>0</v>
      </c>
      <c r="L12" s="951">
        <v>0</v>
      </c>
      <c r="M12" s="949">
        <v>0</v>
      </c>
      <c r="N12" s="537">
        <v>0</v>
      </c>
      <c r="O12" s="534">
        <v>0</v>
      </c>
      <c r="P12" s="534">
        <v>0</v>
      </c>
      <c r="Q12" s="537">
        <v>0</v>
      </c>
      <c r="R12" s="539">
        <v>0</v>
      </c>
    </row>
    <row r="13" spans="1:18" ht="15.6" customHeight="1" x14ac:dyDescent="0.2">
      <c r="A13" s="952">
        <v>7</v>
      </c>
      <c r="B13" s="555" t="s">
        <v>13</v>
      </c>
      <c r="C13" s="953"/>
      <c r="D13" s="954">
        <v>8181.4251353874879</v>
      </c>
      <c r="E13" s="955">
        <v>0</v>
      </c>
      <c r="F13" s="955">
        <v>756.91999999999985</v>
      </c>
      <c r="G13" s="955">
        <v>0</v>
      </c>
      <c r="H13" s="956">
        <v>0</v>
      </c>
      <c r="I13" s="557">
        <v>0</v>
      </c>
      <c r="J13" s="557">
        <v>0</v>
      </c>
      <c r="K13" s="561">
        <v>0</v>
      </c>
      <c r="L13" s="956">
        <v>0</v>
      </c>
      <c r="M13" s="954">
        <v>0</v>
      </c>
      <c r="N13" s="560">
        <v>0</v>
      </c>
      <c r="O13" s="557">
        <v>0</v>
      </c>
      <c r="P13" s="557">
        <v>0</v>
      </c>
      <c r="Q13" s="560">
        <v>0</v>
      </c>
      <c r="R13" s="560">
        <v>0</v>
      </c>
    </row>
    <row r="14" spans="1:18" ht="15.6" customHeight="1" x14ac:dyDescent="0.2">
      <c r="A14" s="952">
        <v>8</v>
      </c>
      <c r="B14" s="555" t="s">
        <v>14</v>
      </c>
      <c r="C14" s="953"/>
      <c r="D14" s="954">
        <v>8251.2981206833883</v>
      </c>
      <c r="E14" s="955">
        <v>0</v>
      </c>
      <c r="F14" s="955">
        <v>725.76</v>
      </c>
      <c r="G14" s="955">
        <v>0</v>
      </c>
      <c r="H14" s="956">
        <v>0</v>
      </c>
      <c r="I14" s="557">
        <v>0</v>
      </c>
      <c r="J14" s="557">
        <v>0</v>
      </c>
      <c r="K14" s="561">
        <v>0</v>
      </c>
      <c r="L14" s="956">
        <v>0</v>
      </c>
      <c r="M14" s="954">
        <v>0</v>
      </c>
      <c r="N14" s="560">
        <v>0</v>
      </c>
      <c r="O14" s="557">
        <v>0</v>
      </c>
      <c r="P14" s="557">
        <v>0</v>
      </c>
      <c r="Q14" s="560">
        <v>0</v>
      </c>
      <c r="R14" s="560">
        <v>0</v>
      </c>
    </row>
    <row r="15" spans="1:18" ht="15.6" customHeight="1" x14ac:dyDescent="0.2">
      <c r="A15" s="952">
        <v>9</v>
      </c>
      <c r="B15" s="555" t="s">
        <v>15</v>
      </c>
      <c r="C15" s="953"/>
      <c r="D15" s="954">
        <v>8201.2809214785811</v>
      </c>
      <c r="E15" s="955">
        <v>0</v>
      </c>
      <c r="F15" s="955">
        <v>744.76</v>
      </c>
      <c r="G15" s="955">
        <v>0</v>
      </c>
      <c r="H15" s="956">
        <v>0</v>
      </c>
      <c r="I15" s="557">
        <v>0</v>
      </c>
      <c r="J15" s="557">
        <v>0</v>
      </c>
      <c r="K15" s="561">
        <v>0</v>
      </c>
      <c r="L15" s="956">
        <v>0</v>
      </c>
      <c r="M15" s="954">
        <v>0</v>
      </c>
      <c r="N15" s="560">
        <v>0</v>
      </c>
      <c r="O15" s="557">
        <v>0</v>
      </c>
      <c r="P15" s="557">
        <v>0</v>
      </c>
      <c r="Q15" s="560">
        <v>0</v>
      </c>
      <c r="R15" s="560">
        <v>0</v>
      </c>
    </row>
    <row r="16" spans="1:18" ht="15.6" customHeight="1" x14ac:dyDescent="0.2">
      <c r="A16" s="957">
        <v>10</v>
      </c>
      <c r="B16" s="569" t="s">
        <v>16</v>
      </c>
      <c r="C16" s="958"/>
      <c r="D16" s="959">
        <v>8132.5837627241872</v>
      </c>
      <c r="E16" s="960">
        <v>0</v>
      </c>
      <c r="F16" s="960">
        <v>608.04000000000008</v>
      </c>
      <c r="G16" s="960">
        <v>0</v>
      </c>
      <c r="H16" s="961">
        <v>0</v>
      </c>
      <c r="I16" s="571">
        <v>0</v>
      </c>
      <c r="J16" s="571">
        <v>0</v>
      </c>
      <c r="K16" s="575">
        <v>0</v>
      </c>
      <c r="L16" s="961">
        <v>0</v>
      </c>
      <c r="M16" s="959">
        <v>0</v>
      </c>
      <c r="N16" s="574">
        <v>0</v>
      </c>
      <c r="O16" s="577">
        <v>0</v>
      </c>
      <c r="P16" s="571">
        <v>0</v>
      </c>
      <c r="Q16" s="578">
        <v>0</v>
      </c>
      <c r="R16" s="574">
        <v>0</v>
      </c>
    </row>
    <row r="17" spans="1:18" ht="15.6" customHeight="1" x14ac:dyDescent="0.2">
      <c r="A17" s="947">
        <v>11</v>
      </c>
      <c r="B17" s="532" t="s">
        <v>17</v>
      </c>
      <c r="C17" s="948"/>
      <c r="D17" s="949">
        <v>10470.466870229007</v>
      </c>
      <c r="E17" s="950">
        <v>0</v>
      </c>
      <c r="F17" s="950">
        <v>706.55</v>
      </c>
      <c r="G17" s="950">
        <v>0</v>
      </c>
      <c r="H17" s="951">
        <v>0</v>
      </c>
      <c r="I17" s="534">
        <v>0</v>
      </c>
      <c r="J17" s="534">
        <v>0</v>
      </c>
      <c r="K17" s="538">
        <v>0</v>
      </c>
      <c r="L17" s="951">
        <v>0</v>
      </c>
      <c r="M17" s="949">
        <v>0</v>
      </c>
      <c r="N17" s="537">
        <v>0</v>
      </c>
      <c r="O17" s="534">
        <v>0</v>
      </c>
      <c r="P17" s="534">
        <v>0</v>
      </c>
      <c r="Q17" s="537">
        <v>0</v>
      </c>
      <c r="R17" s="539">
        <v>0</v>
      </c>
    </row>
    <row r="18" spans="1:18" ht="15.6" customHeight="1" x14ac:dyDescent="0.2">
      <c r="A18" s="952">
        <v>12</v>
      </c>
      <c r="B18" s="555" t="s">
        <v>18</v>
      </c>
      <c r="C18" s="953"/>
      <c r="D18" s="954">
        <v>8276.5679984603539</v>
      </c>
      <c r="E18" s="955">
        <v>0</v>
      </c>
      <c r="F18" s="955">
        <v>1063.31</v>
      </c>
      <c r="G18" s="955">
        <v>0</v>
      </c>
      <c r="H18" s="956">
        <v>0</v>
      </c>
      <c r="I18" s="557">
        <v>0</v>
      </c>
      <c r="J18" s="557">
        <v>0</v>
      </c>
      <c r="K18" s="561">
        <v>0</v>
      </c>
      <c r="L18" s="956">
        <v>0</v>
      </c>
      <c r="M18" s="954">
        <v>0</v>
      </c>
      <c r="N18" s="560">
        <v>0</v>
      </c>
      <c r="O18" s="557">
        <v>0</v>
      </c>
      <c r="P18" s="557">
        <v>0</v>
      </c>
      <c r="Q18" s="560">
        <v>0</v>
      </c>
      <c r="R18" s="560">
        <v>0</v>
      </c>
    </row>
    <row r="19" spans="1:18" ht="15.6" customHeight="1" x14ac:dyDescent="0.2">
      <c r="A19" s="952">
        <v>13</v>
      </c>
      <c r="B19" s="555" t="s">
        <v>19</v>
      </c>
      <c r="C19" s="953"/>
      <c r="D19" s="954">
        <v>9381.8860698689969</v>
      </c>
      <c r="E19" s="955">
        <v>0</v>
      </c>
      <c r="F19" s="955">
        <v>749.43000000000006</v>
      </c>
      <c r="G19" s="955">
        <v>0</v>
      </c>
      <c r="H19" s="956">
        <v>0</v>
      </c>
      <c r="I19" s="557">
        <v>0</v>
      </c>
      <c r="J19" s="557">
        <v>0</v>
      </c>
      <c r="K19" s="561">
        <v>0</v>
      </c>
      <c r="L19" s="956">
        <v>0</v>
      </c>
      <c r="M19" s="954">
        <v>0</v>
      </c>
      <c r="N19" s="560">
        <v>0</v>
      </c>
      <c r="O19" s="557">
        <v>0</v>
      </c>
      <c r="P19" s="557">
        <v>0</v>
      </c>
      <c r="Q19" s="560">
        <v>0</v>
      </c>
      <c r="R19" s="560">
        <v>0</v>
      </c>
    </row>
    <row r="20" spans="1:18" ht="15.6" customHeight="1" x14ac:dyDescent="0.2">
      <c r="A20" s="952">
        <v>14</v>
      </c>
      <c r="B20" s="555" t="s">
        <v>20</v>
      </c>
      <c r="C20" s="953"/>
      <c r="D20" s="954">
        <v>9679.3705665722373</v>
      </c>
      <c r="E20" s="955">
        <v>0</v>
      </c>
      <c r="F20" s="955">
        <v>809.9799999999999</v>
      </c>
      <c r="G20" s="955">
        <v>0</v>
      </c>
      <c r="H20" s="956">
        <v>0</v>
      </c>
      <c r="I20" s="557">
        <v>0</v>
      </c>
      <c r="J20" s="557">
        <v>0</v>
      </c>
      <c r="K20" s="561">
        <v>0</v>
      </c>
      <c r="L20" s="956">
        <v>0</v>
      </c>
      <c r="M20" s="954">
        <v>0</v>
      </c>
      <c r="N20" s="560">
        <v>0</v>
      </c>
      <c r="O20" s="557">
        <v>0</v>
      </c>
      <c r="P20" s="557">
        <v>0</v>
      </c>
      <c r="Q20" s="560">
        <v>0</v>
      </c>
      <c r="R20" s="560">
        <v>0</v>
      </c>
    </row>
    <row r="21" spans="1:18" ht="15.6" customHeight="1" x14ac:dyDescent="0.2">
      <c r="A21" s="957">
        <v>15</v>
      </c>
      <c r="B21" s="569" t="s">
        <v>21</v>
      </c>
      <c r="C21" s="958"/>
      <c r="D21" s="959">
        <v>8977.5330601092901</v>
      </c>
      <c r="E21" s="960">
        <v>0</v>
      </c>
      <c r="F21" s="960">
        <v>553.79999999999995</v>
      </c>
      <c r="G21" s="960">
        <v>0</v>
      </c>
      <c r="H21" s="961">
        <v>0</v>
      </c>
      <c r="I21" s="571">
        <v>0</v>
      </c>
      <c r="J21" s="571">
        <v>0</v>
      </c>
      <c r="K21" s="575">
        <v>0</v>
      </c>
      <c r="L21" s="961">
        <v>0</v>
      </c>
      <c r="M21" s="959">
        <v>0</v>
      </c>
      <c r="N21" s="574">
        <v>0</v>
      </c>
      <c r="O21" s="577">
        <v>0</v>
      </c>
      <c r="P21" s="571">
        <v>0</v>
      </c>
      <c r="Q21" s="578">
        <v>0</v>
      </c>
      <c r="R21" s="574">
        <v>0</v>
      </c>
    </row>
    <row r="22" spans="1:18" ht="15.6" customHeight="1" x14ac:dyDescent="0.2">
      <c r="A22" s="947">
        <v>16</v>
      </c>
      <c r="B22" s="532" t="s">
        <v>22</v>
      </c>
      <c r="C22" s="948"/>
      <c r="D22" s="949">
        <v>7574.4859805903761</v>
      </c>
      <c r="E22" s="950">
        <v>0</v>
      </c>
      <c r="F22" s="950">
        <v>686.73</v>
      </c>
      <c r="G22" s="950">
        <v>0</v>
      </c>
      <c r="H22" s="951">
        <v>0</v>
      </c>
      <c r="I22" s="534">
        <v>0</v>
      </c>
      <c r="J22" s="534">
        <v>0</v>
      </c>
      <c r="K22" s="538">
        <v>0</v>
      </c>
      <c r="L22" s="951">
        <v>0</v>
      </c>
      <c r="M22" s="949">
        <v>0</v>
      </c>
      <c r="N22" s="537">
        <v>0</v>
      </c>
      <c r="O22" s="534">
        <v>0</v>
      </c>
      <c r="P22" s="534">
        <v>0</v>
      </c>
      <c r="Q22" s="537">
        <v>0</v>
      </c>
      <c r="R22" s="539">
        <v>0</v>
      </c>
    </row>
    <row r="23" spans="1:18" ht="15.6" customHeight="1" x14ac:dyDescent="0.2">
      <c r="A23" s="952">
        <v>17</v>
      </c>
      <c r="B23" s="555" t="s">
        <v>23</v>
      </c>
      <c r="C23" s="953">
        <v>158</v>
      </c>
      <c r="D23" s="954">
        <v>8090.7900306853062</v>
      </c>
      <c r="E23" s="955">
        <v>1278344.8248482784</v>
      </c>
      <c r="F23" s="955">
        <v>801.47762416806802</v>
      </c>
      <c r="G23" s="955">
        <v>126633.46461855475</v>
      </c>
      <c r="H23" s="956">
        <v>1404978</v>
      </c>
      <c r="I23" s="557">
        <v>-551321</v>
      </c>
      <c r="J23" s="557">
        <v>-57800</v>
      </c>
      <c r="K23" s="561">
        <v>-609121</v>
      </c>
      <c r="L23" s="956">
        <v>795857</v>
      </c>
      <c r="M23" s="954">
        <v>0</v>
      </c>
      <c r="N23" s="560">
        <v>795857</v>
      </c>
      <c r="O23" s="557">
        <v>1244918</v>
      </c>
      <c r="P23" s="557">
        <v>-449061</v>
      </c>
      <c r="Q23" s="560">
        <v>-112265</v>
      </c>
      <c r="R23" s="560">
        <v>795857</v>
      </c>
    </row>
    <row r="24" spans="1:18" ht="15.6" customHeight="1" x14ac:dyDescent="0.2">
      <c r="A24" s="952">
        <v>18</v>
      </c>
      <c r="B24" s="555" t="s">
        <v>24</v>
      </c>
      <c r="C24" s="953"/>
      <c r="D24" s="954">
        <v>9153.9098795180726</v>
      </c>
      <c r="E24" s="955">
        <v>0</v>
      </c>
      <c r="F24" s="955">
        <v>845.94999999999993</v>
      </c>
      <c r="G24" s="955">
        <v>0</v>
      </c>
      <c r="H24" s="956">
        <v>0</v>
      </c>
      <c r="I24" s="557">
        <v>0</v>
      </c>
      <c r="J24" s="557">
        <v>0</v>
      </c>
      <c r="K24" s="561">
        <v>0</v>
      </c>
      <c r="L24" s="956">
        <v>0</v>
      </c>
      <c r="M24" s="954">
        <v>0</v>
      </c>
      <c r="N24" s="560">
        <v>0</v>
      </c>
      <c r="O24" s="557">
        <v>0</v>
      </c>
      <c r="P24" s="557">
        <v>0</v>
      </c>
      <c r="Q24" s="560">
        <v>0</v>
      </c>
      <c r="R24" s="560">
        <v>0</v>
      </c>
    </row>
    <row r="25" spans="1:18" ht="15.6" customHeight="1" x14ac:dyDescent="0.2">
      <c r="A25" s="952">
        <v>19</v>
      </c>
      <c r="B25" s="555" t="s">
        <v>25</v>
      </c>
      <c r="C25" s="953"/>
      <c r="D25" s="954">
        <v>8057.3877072671439</v>
      </c>
      <c r="E25" s="955">
        <v>0</v>
      </c>
      <c r="F25" s="955">
        <v>905.43</v>
      </c>
      <c r="G25" s="955">
        <v>0</v>
      </c>
      <c r="H25" s="956">
        <v>0</v>
      </c>
      <c r="I25" s="557">
        <v>17926</v>
      </c>
      <c r="J25" s="557">
        <v>-8963</v>
      </c>
      <c r="K25" s="561">
        <v>8963</v>
      </c>
      <c r="L25" s="956">
        <v>8963</v>
      </c>
      <c r="M25" s="954">
        <v>0</v>
      </c>
      <c r="N25" s="560">
        <v>8963</v>
      </c>
      <c r="O25" s="557">
        <v>0</v>
      </c>
      <c r="P25" s="557">
        <v>8963</v>
      </c>
      <c r="Q25" s="560">
        <v>2241</v>
      </c>
      <c r="R25" s="560">
        <v>8963</v>
      </c>
    </row>
    <row r="26" spans="1:18" ht="15.6" customHeight="1" x14ac:dyDescent="0.2">
      <c r="A26" s="957">
        <v>20</v>
      </c>
      <c r="B26" s="569" t="s">
        <v>26</v>
      </c>
      <c r="C26" s="958"/>
      <c r="D26" s="959">
        <v>7985.9675051831373</v>
      </c>
      <c r="E26" s="960">
        <v>0</v>
      </c>
      <c r="F26" s="960">
        <v>586.16999999999996</v>
      </c>
      <c r="G26" s="960">
        <v>0</v>
      </c>
      <c r="H26" s="961">
        <v>0</v>
      </c>
      <c r="I26" s="571">
        <v>0</v>
      </c>
      <c r="J26" s="571">
        <v>0</v>
      </c>
      <c r="K26" s="575">
        <v>0</v>
      </c>
      <c r="L26" s="961">
        <v>0</v>
      </c>
      <c r="M26" s="959">
        <v>0</v>
      </c>
      <c r="N26" s="574">
        <v>0</v>
      </c>
      <c r="O26" s="577">
        <v>0</v>
      </c>
      <c r="P26" s="571">
        <v>0</v>
      </c>
      <c r="Q26" s="578">
        <v>0</v>
      </c>
      <c r="R26" s="574">
        <v>0</v>
      </c>
    </row>
    <row r="27" spans="1:18" ht="15.6" customHeight="1" x14ac:dyDescent="0.2">
      <c r="A27" s="947">
        <v>21</v>
      </c>
      <c r="B27" s="532" t="s">
        <v>27</v>
      </c>
      <c r="C27" s="948"/>
      <c r="D27" s="949">
        <v>8570.9430820105808</v>
      </c>
      <c r="E27" s="950">
        <v>0</v>
      </c>
      <c r="F27" s="950">
        <v>610.35</v>
      </c>
      <c r="G27" s="950">
        <v>0</v>
      </c>
      <c r="H27" s="951">
        <v>0</v>
      </c>
      <c r="I27" s="534">
        <v>0</v>
      </c>
      <c r="J27" s="534">
        <v>0</v>
      </c>
      <c r="K27" s="538">
        <v>0</v>
      </c>
      <c r="L27" s="951">
        <v>0</v>
      </c>
      <c r="M27" s="949">
        <v>0</v>
      </c>
      <c r="N27" s="537">
        <v>0</v>
      </c>
      <c r="O27" s="534">
        <v>0</v>
      </c>
      <c r="P27" s="534">
        <v>0</v>
      </c>
      <c r="Q27" s="537">
        <v>0</v>
      </c>
      <c r="R27" s="539">
        <v>0</v>
      </c>
    </row>
    <row r="28" spans="1:18" ht="15.6" customHeight="1" x14ac:dyDescent="0.2">
      <c r="A28" s="952">
        <v>22</v>
      </c>
      <c r="B28" s="555" t="s">
        <v>28</v>
      </c>
      <c r="C28" s="953"/>
      <c r="D28" s="954">
        <v>8998.4938731218699</v>
      </c>
      <c r="E28" s="955">
        <v>0</v>
      </c>
      <c r="F28" s="955">
        <v>496.36</v>
      </c>
      <c r="G28" s="955">
        <v>0</v>
      </c>
      <c r="H28" s="956">
        <v>0</v>
      </c>
      <c r="I28" s="557">
        <v>0</v>
      </c>
      <c r="J28" s="557">
        <v>0</v>
      </c>
      <c r="K28" s="561">
        <v>0</v>
      </c>
      <c r="L28" s="956">
        <v>0</v>
      </c>
      <c r="M28" s="954">
        <v>0</v>
      </c>
      <c r="N28" s="560">
        <v>0</v>
      </c>
      <c r="O28" s="557">
        <v>0</v>
      </c>
      <c r="P28" s="557">
        <v>0</v>
      </c>
      <c r="Q28" s="560">
        <v>0</v>
      </c>
      <c r="R28" s="560">
        <v>0</v>
      </c>
    </row>
    <row r="29" spans="1:18" ht="15.6" customHeight="1" x14ac:dyDescent="0.2">
      <c r="A29" s="952">
        <v>23</v>
      </c>
      <c r="B29" s="555" t="s">
        <v>29</v>
      </c>
      <c r="C29" s="953"/>
      <c r="D29" s="954">
        <v>8607.0500461893771</v>
      </c>
      <c r="E29" s="955">
        <v>0</v>
      </c>
      <c r="F29" s="955">
        <v>688.58</v>
      </c>
      <c r="G29" s="955">
        <v>0</v>
      </c>
      <c r="H29" s="956">
        <v>0</v>
      </c>
      <c r="I29" s="557">
        <v>0</v>
      </c>
      <c r="J29" s="557">
        <v>0</v>
      </c>
      <c r="K29" s="561">
        <v>0</v>
      </c>
      <c r="L29" s="956">
        <v>0</v>
      </c>
      <c r="M29" s="954">
        <v>0</v>
      </c>
      <c r="N29" s="560">
        <v>0</v>
      </c>
      <c r="O29" s="557">
        <v>0</v>
      </c>
      <c r="P29" s="557">
        <v>0</v>
      </c>
      <c r="Q29" s="560">
        <v>0</v>
      </c>
      <c r="R29" s="560">
        <v>0</v>
      </c>
    </row>
    <row r="30" spans="1:18" ht="15.6" customHeight="1" x14ac:dyDescent="0.2">
      <c r="A30" s="952">
        <v>24</v>
      </c>
      <c r="B30" s="555" t="s">
        <v>30</v>
      </c>
      <c r="C30" s="953"/>
      <c r="D30" s="954">
        <v>8137.8601811367889</v>
      </c>
      <c r="E30" s="955">
        <v>0</v>
      </c>
      <c r="F30" s="955">
        <v>854.24999999999989</v>
      </c>
      <c r="G30" s="955">
        <v>0</v>
      </c>
      <c r="H30" s="956">
        <v>0</v>
      </c>
      <c r="I30" s="557">
        <v>0</v>
      </c>
      <c r="J30" s="557">
        <v>4496</v>
      </c>
      <c r="K30" s="561">
        <v>4496</v>
      </c>
      <c r="L30" s="956">
        <v>4496</v>
      </c>
      <c r="M30" s="954">
        <v>0</v>
      </c>
      <c r="N30" s="560">
        <v>4496</v>
      </c>
      <c r="O30" s="557">
        <v>0</v>
      </c>
      <c r="P30" s="557">
        <v>4496</v>
      </c>
      <c r="Q30" s="560">
        <v>1124</v>
      </c>
      <c r="R30" s="560">
        <v>4496</v>
      </c>
    </row>
    <row r="31" spans="1:18" ht="15.6" customHeight="1" x14ac:dyDescent="0.2">
      <c r="A31" s="957">
        <v>25</v>
      </c>
      <c r="B31" s="569" t="s">
        <v>31</v>
      </c>
      <c r="C31" s="958"/>
      <c r="D31" s="959">
        <v>8780.8433333333342</v>
      </c>
      <c r="E31" s="960">
        <v>0</v>
      </c>
      <c r="F31" s="960">
        <v>653.73</v>
      </c>
      <c r="G31" s="960">
        <v>0</v>
      </c>
      <c r="H31" s="961">
        <v>0</v>
      </c>
      <c r="I31" s="571">
        <v>0</v>
      </c>
      <c r="J31" s="571">
        <v>0</v>
      </c>
      <c r="K31" s="575">
        <v>0</v>
      </c>
      <c r="L31" s="961">
        <v>0</v>
      </c>
      <c r="M31" s="959">
        <v>0</v>
      </c>
      <c r="N31" s="574">
        <v>0</v>
      </c>
      <c r="O31" s="577">
        <v>0</v>
      </c>
      <c r="P31" s="571">
        <v>0</v>
      </c>
      <c r="Q31" s="578">
        <v>0</v>
      </c>
      <c r="R31" s="574">
        <v>0</v>
      </c>
    </row>
    <row r="32" spans="1:18" ht="15.6" customHeight="1" x14ac:dyDescent="0.2">
      <c r="A32" s="947">
        <v>26</v>
      </c>
      <c r="B32" s="532" t="s">
        <v>32</v>
      </c>
      <c r="C32" s="948"/>
      <c r="D32" s="949">
        <v>8271.9391743569813</v>
      </c>
      <c r="E32" s="950">
        <v>0</v>
      </c>
      <c r="F32" s="950">
        <v>836.83</v>
      </c>
      <c r="G32" s="950">
        <v>0</v>
      </c>
      <c r="H32" s="951">
        <v>0</v>
      </c>
      <c r="I32" s="534">
        <v>18218</v>
      </c>
      <c r="J32" s="534">
        <v>4554</v>
      </c>
      <c r="K32" s="538">
        <v>22772</v>
      </c>
      <c r="L32" s="951">
        <v>22772</v>
      </c>
      <c r="M32" s="949">
        <v>0</v>
      </c>
      <c r="N32" s="537">
        <v>22772</v>
      </c>
      <c r="O32" s="534">
        <v>0</v>
      </c>
      <c r="P32" s="534">
        <v>22772</v>
      </c>
      <c r="Q32" s="537">
        <v>5693</v>
      </c>
      <c r="R32" s="539">
        <v>22772</v>
      </c>
    </row>
    <row r="33" spans="1:18" ht="15.6" customHeight="1" x14ac:dyDescent="0.2">
      <c r="A33" s="952">
        <v>27</v>
      </c>
      <c r="B33" s="555" t="s">
        <v>33</v>
      </c>
      <c r="C33" s="953"/>
      <c r="D33" s="954">
        <v>9019.8622316986493</v>
      </c>
      <c r="E33" s="955">
        <v>0</v>
      </c>
      <c r="F33" s="955">
        <v>693.06</v>
      </c>
      <c r="G33" s="955">
        <v>0</v>
      </c>
      <c r="H33" s="956">
        <v>0</v>
      </c>
      <c r="I33" s="557">
        <v>0</v>
      </c>
      <c r="J33" s="557">
        <v>0</v>
      </c>
      <c r="K33" s="561">
        <v>0</v>
      </c>
      <c r="L33" s="956">
        <v>0</v>
      </c>
      <c r="M33" s="954">
        <v>0</v>
      </c>
      <c r="N33" s="560">
        <v>0</v>
      </c>
      <c r="O33" s="557">
        <v>0</v>
      </c>
      <c r="P33" s="557">
        <v>0</v>
      </c>
      <c r="Q33" s="560">
        <v>0</v>
      </c>
      <c r="R33" s="560">
        <v>0</v>
      </c>
    </row>
    <row r="34" spans="1:18" ht="15.6" customHeight="1" x14ac:dyDescent="0.2">
      <c r="A34" s="952">
        <v>28</v>
      </c>
      <c r="B34" s="555" t="s">
        <v>34</v>
      </c>
      <c r="C34" s="953"/>
      <c r="D34" s="954">
        <v>7714.0330768498843</v>
      </c>
      <c r="E34" s="955">
        <v>0</v>
      </c>
      <c r="F34" s="955">
        <v>694.4</v>
      </c>
      <c r="G34" s="955">
        <v>0</v>
      </c>
      <c r="H34" s="956">
        <v>0</v>
      </c>
      <c r="I34" s="557">
        <v>0</v>
      </c>
      <c r="J34" s="557">
        <v>0</v>
      </c>
      <c r="K34" s="561">
        <v>0</v>
      </c>
      <c r="L34" s="956">
        <v>0</v>
      </c>
      <c r="M34" s="954">
        <v>0</v>
      </c>
      <c r="N34" s="560">
        <v>0</v>
      </c>
      <c r="O34" s="557">
        <v>0</v>
      </c>
      <c r="P34" s="557">
        <v>0</v>
      </c>
      <c r="Q34" s="560">
        <v>0</v>
      </c>
      <c r="R34" s="560">
        <v>0</v>
      </c>
    </row>
    <row r="35" spans="1:18" ht="15.6" customHeight="1" x14ac:dyDescent="0.2">
      <c r="A35" s="952">
        <v>29</v>
      </c>
      <c r="B35" s="555" t="s">
        <v>35</v>
      </c>
      <c r="C35" s="953"/>
      <c r="D35" s="954">
        <v>7731.4332528916184</v>
      </c>
      <c r="E35" s="955">
        <v>0</v>
      </c>
      <c r="F35" s="955">
        <v>754.94999999999993</v>
      </c>
      <c r="G35" s="955">
        <v>0</v>
      </c>
      <c r="H35" s="956">
        <v>0</v>
      </c>
      <c r="I35" s="557">
        <v>0</v>
      </c>
      <c r="J35" s="557">
        <v>0</v>
      </c>
      <c r="K35" s="561">
        <v>0</v>
      </c>
      <c r="L35" s="956">
        <v>0</v>
      </c>
      <c r="M35" s="954">
        <v>0</v>
      </c>
      <c r="N35" s="560">
        <v>0</v>
      </c>
      <c r="O35" s="557">
        <v>0</v>
      </c>
      <c r="P35" s="557">
        <v>0</v>
      </c>
      <c r="Q35" s="560">
        <v>0</v>
      </c>
      <c r="R35" s="560">
        <v>0</v>
      </c>
    </row>
    <row r="36" spans="1:18" ht="15.6" customHeight="1" x14ac:dyDescent="0.2">
      <c r="A36" s="957">
        <v>30</v>
      </c>
      <c r="B36" s="569" t="s">
        <v>36</v>
      </c>
      <c r="C36" s="958"/>
      <c r="D36" s="959">
        <v>9281.4579741727212</v>
      </c>
      <c r="E36" s="960">
        <v>0</v>
      </c>
      <c r="F36" s="960">
        <v>727.17</v>
      </c>
      <c r="G36" s="960">
        <v>0</v>
      </c>
      <c r="H36" s="961">
        <v>0</v>
      </c>
      <c r="I36" s="571">
        <v>0</v>
      </c>
      <c r="J36" s="571">
        <v>0</v>
      </c>
      <c r="K36" s="575">
        <v>0</v>
      </c>
      <c r="L36" s="961">
        <v>0</v>
      </c>
      <c r="M36" s="959">
        <v>0</v>
      </c>
      <c r="N36" s="574">
        <v>0</v>
      </c>
      <c r="O36" s="577">
        <v>0</v>
      </c>
      <c r="P36" s="571">
        <v>0</v>
      </c>
      <c r="Q36" s="578">
        <v>0</v>
      </c>
      <c r="R36" s="574">
        <v>0</v>
      </c>
    </row>
    <row r="37" spans="1:18" ht="15.6" customHeight="1" x14ac:dyDescent="0.2">
      <c r="A37" s="947">
        <v>31</v>
      </c>
      <c r="B37" s="532" t="s">
        <v>37</v>
      </c>
      <c r="C37" s="948"/>
      <c r="D37" s="949">
        <v>8436.3380088776157</v>
      </c>
      <c r="E37" s="950">
        <v>0</v>
      </c>
      <c r="F37" s="950">
        <v>620.83000000000004</v>
      </c>
      <c r="G37" s="950">
        <v>0</v>
      </c>
      <c r="H37" s="951">
        <v>0</v>
      </c>
      <c r="I37" s="534">
        <v>0</v>
      </c>
      <c r="J37" s="534">
        <v>0</v>
      </c>
      <c r="K37" s="538">
        <v>0</v>
      </c>
      <c r="L37" s="951">
        <v>0</v>
      </c>
      <c r="M37" s="949">
        <v>0</v>
      </c>
      <c r="N37" s="537">
        <v>0</v>
      </c>
      <c r="O37" s="534">
        <v>0</v>
      </c>
      <c r="P37" s="534">
        <v>0</v>
      </c>
      <c r="Q37" s="537">
        <v>0</v>
      </c>
      <c r="R37" s="539">
        <v>0</v>
      </c>
    </row>
    <row r="38" spans="1:18" ht="15.6" customHeight="1" x14ac:dyDescent="0.2">
      <c r="A38" s="952">
        <v>32</v>
      </c>
      <c r="B38" s="555" t="s">
        <v>38</v>
      </c>
      <c r="C38" s="953"/>
      <c r="D38" s="954">
        <v>8331.0983942219209</v>
      </c>
      <c r="E38" s="955">
        <v>0</v>
      </c>
      <c r="F38" s="955">
        <v>559.77</v>
      </c>
      <c r="G38" s="955">
        <v>0</v>
      </c>
      <c r="H38" s="956">
        <v>0</v>
      </c>
      <c r="I38" s="557">
        <v>0</v>
      </c>
      <c r="J38" s="557">
        <v>4445</v>
      </c>
      <c r="K38" s="561">
        <v>4445</v>
      </c>
      <c r="L38" s="956">
        <v>4445</v>
      </c>
      <c r="M38" s="954">
        <v>0</v>
      </c>
      <c r="N38" s="560">
        <v>4445</v>
      </c>
      <c r="O38" s="557">
        <v>0</v>
      </c>
      <c r="P38" s="557">
        <v>4445</v>
      </c>
      <c r="Q38" s="560">
        <v>1111</v>
      </c>
      <c r="R38" s="560">
        <v>4445</v>
      </c>
    </row>
    <row r="39" spans="1:18" ht="15.6" customHeight="1" x14ac:dyDescent="0.2">
      <c r="A39" s="952">
        <v>33</v>
      </c>
      <c r="B39" s="555" t="s">
        <v>39</v>
      </c>
      <c r="C39" s="953"/>
      <c r="D39" s="954">
        <v>9015.7721195317317</v>
      </c>
      <c r="E39" s="955">
        <v>0</v>
      </c>
      <c r="F39" s="955">
        <v>655.31000000000006</v>
      </c>
      <c r="G39" s="955">
        <v>0</v>
      </c>
      <c r="H39" s="956">
        <v>0</v>
      </c>
      <c r="I39" s="557">
        <v>0</v>
      </c>
      <c r="J39" s="557">
        <v>0</v>
      </c>
      <c r="K39" s="561">
        <v>0</v>
      </c>
      <c r="L39" s="956">
        <v>0</v>
      </c>
      <c r="M39" s="954">
        <v>0</v>
      </c>
      <c r="N39" s="560">
        <v>0</v>
      </c>
      <c r="O39" s="557">
        <v>0</v>
      </c>
      <c r="P39" s="557">
        <v>0</v>
      </c>
      <c r="Q39" s="560">
        <v>0</v>
      </c>
      <c r="R39" s="560">
        <v>0</v>
      </c>
    </row>
    <row r="40" spans="1:18" ht="15.6" customHeight="1" x14ac:dyDescent="0.2">
      <c r="A40" s="952">
        <v>34</v>
      </c>
      <c r="B40" s="555" t="s">
        <v>40</v>
      </c>
      <c r="C40" s="953"/>
      <c r="D40" s="954">
        <v>9228.7144658493871</v>
      </c>
      <c r="E40" s="955">
        <v>0</v>
      </c>
      <c r="F40" s="955">
        <v>644.11000000000013</v>
      </c>
      <c r="G40" s="955">
        <v>0</v>
      </c>
      <c r="H40" s="956">
        <v>0</v>
      </c>
      <c r="I40" s="557">
        <v>0</v>
      </c>
      <c r="J40" s="557">
        <v>0</v>
      </c>
      <c r="K40" s="561">
        <v>0</v>
      </c>
      <c r="L40" s="956">
        <v>0</v>
      </c>
      <c r="M40" s="954">
        <v>0</v>
      </c>
      <c r="N40" s="560">
        <v>0</v>
      </c>
      <c r="O40" s="557">
        <v>0</v>
      </c>
      <c r="P40" s="557">
        <v>0</v>
      </c>
      <c r="Q40" s="560">
        <v>0</v>
      </c>
      <c r="R40" s="560">
        <v>0</v>
      </c>
    </row>
    <row r="41" spans="1:18" ht="15.6" customHeight="1" x14ac:dyDescent="0.2">
      <c r="A41" s="957">
        <v>35</v>
      </c>
      <c r="B41" s="569" t="s">
        <v>41</v>
      </c>
      <c r="C41" s="958"/>
      <c r="D41" s="959">
        <v>8644.7112720964815</v>
      </c>
      <c r="E41" s="960">
        <v>0</v>
      </c>
      <c r="F41" s="960">
        <v>537.96</v>
      </c>
      <c r="G41" s="960">
        <v>0</v>
      </c>
      <c r="H41" s="961">
        <v>0</v>
      </c>
      <c r="I41" s="571">
        <v>0</v>
      </c>
      <c r="J41" s="571">
        <v>0</v>
      </c>
      <c r="K41" s="575">
        <v>0</v>
      </c>
      <c r="L41" s="961">
        <v>0</v>
      </c>
      <c r="M41" s="959">
        <v>0</v>
      </c>
      <c r="N41" s="574">
        <v>0</v>
      </c>
      <c r="O41" s="577">
        <v>0</v>
      </c>
      <c r="P41" s="571">
        <v>0</v>
      </c>
      <c r="Q41" s="578">
        <v>0</v>
      </c>
      <c r="R41" s="574">
        <v>0</v>
      </c>
    </row>
    <row r="42" spans="1:18" ht="15.6" customHeight="1" x14ac:dyDescent="0.2">
      <c r="A42" s="947">
        <v>36</v>
      </c>
      <c r="B42" s="532" t="s">
        <v>42</v>
      </c>
      <c r="C42" s="948"/>
      <c r="D42" s="949">
        <v>8183.1624830441297</v>
      </c>
      <c r="E42" s="950">
        <v>0</v>
      </c>
      <c r="F42" s="950">
        <v>746.0335616438357</v>
      </c>
      <c r="G42" s="950">
        <v>0</v>
      </c>
      <c r="H42" s="951">
        <v>0</v>
      </c>
      <c r="I42" s="534">
        <v>0</v>
      </c>
      <c r="J42" s="534">
        <v>4465</v>
      </c>
      <c r="K42" s="538">
        <v>4465</v>
      </c>
      <c r="L42" s="951">
        <v>4465</v>
      </c>
      <c r="M42" s="949">
        <v>0</v>
      </c>
      <c r="N42" s="537">
        <v>4465</v>
      </c>
      <c r="O42" s="534">
        <v>0</v>
      </c>
      <c r="P42" s="534">
        <v>4465</v>
      </c>
      <c r="Q42" s="537">
        <v>1116</v>
      </c>
      <c r="R42" s="539">
        <v>4465</v>
      </c>
    </row>
    <row r="43" spans="1:18" ht="15.6" customHeight="1" x14ac:dyDescent="0.2">
      <c r="A43" s="952">
        <v>37</v>
      </c>
      <c r="B43" s="555" t="s">
        <v>43</v>
      </c>
      <c r="C43" s="953"/>
      <c r="D43" s="954">
        <v>8654.7949926885303</v>
      </c>
      <c r="E43" s="955">
        <v>0</v>
      </c>
      <c r="F43" s="955">
        <v>653.61</v>
      </c>
      <c r="G43" s="955">
        <v>0</v>
      </c>
      <c r="H43" s="956">
        <v>0</v>
      </c>
      <c r="I43" s="557">
        <v>0</v>
      </c>
      <c r="J43" s="557">
        <v>0</v>
      </c>
      <c r="K43" s="561">
        <v>0</v>
      </c>
      <c r="L43" s="956">
        <v>0</v>
      </c>
      <c r="M43" s="954">
        <v>0</v>
      </c>
      <c r="N43" s="560">
        <v>0</v>
      </c>
      <c r="O43" s="557">
        <v>0</v>
      </c>
      <c r="P43" s="557">
        <v>0</v>
      </c>
      <c r="Q43" s="560">
        <v>0</v>
      </c>
      <c r="R43" s="560">
        <v>0</v>
      </c>
    </row>
    <row r="44" spans="1:18" ht="15.6" customHeight="1" x14ac:dyDescent="0.2">
      <c r="A44" s="952">
        <v>38</v>
      </c>
      <c r="B44" s="555" t="s">
        <v>44</v>
      </c>
      <c r="C44" s="953"/>
      <c r="D44" s="954">
        <v>8411.8199487573656</v>
      </c>
      <c r="E44" s="955">
        <v>0</v>
      </c>
      <c r="F44" s="955">
        <v>829.92000000000007</v>
      </c>
      <c r="G44" s="955">
        <v>0</v>
      </c>
      <c r="H44" s="956">
        <v>0</v>
      </c>
      <c r="I44" s="557">
        <v>0</v>
      </c>
      <c r="J44" s="557">
        <v>0</v>
      </c>
      <c r="K44" s="561">
        <v>0</v>
      </c>
      <c r="L44" s="956">
        <v>0</v>
      </c>
      <c r="M44" s="954">
        <v>0</v>
      </c>
      <c r="N44" s="560">
        <v>0</v>
      </c>
      <c r="O44" s="557">
        <v>0</v>
      </c>
      <c r="P44" s="557">
        <v>0</v>
      </c>
      <c r="Q44" s="560">
        <v>0</v>
      </c>
      <c r="R44" s="560">
        <v>0</v>
      </c>
    </row>
    <row r="45" spans="1:18" ht="15.6" customHeight="1" x14ac:dyDescent="0.2">
      <c r="A45" s="952">
        <v>39</v>
      </c>
      <c r="B45" s="555" t="s">
        <v>45</v>
      </c>
      <c r="C45" s="953"/>
      <c r="D45" s="954">
        <v>8609.7330833032811</v>
      </c>
      <c r="E45" s="955">
        <v>0</v>
      </c>
      <c r="F45" s="955">
        <v>779.65573042776396</v>
      </c>
      <c r="G45" s="955">
        <v>0</v>
      </c>
      <c r="H45" s="956">
        <v>0</v>
      </c>
      <c r="I45" s="557">
        <v>0</v>
      </c>
      <c r="J45" s="557">
        <v>0</v>
      </c>
      <c r="K45" s="561">
        <v>0</v>
      </c>
      <c r="L45" s="956">
        <v>0</v>
      </c>
      <c r="M45" s="954">
        <v>0</v>
      </c>
      <c r="N45" s="560">
        <v>0</v>
      </c>
      <c r="O45" s="557">
        <v>0</v>
      </c>
      <c r="P45" s="557">
        <v>0</v>
      </c>
      <c r="Q45" s="560">
        <v>0</v>
      </c>
      <c r="R45" s="560">
        <v>0</v>
      </c>
    </row>
    <row r="46" spans="1:18" ht="15.6" customHeight="1" x14ac:dyDescent="0.2">
      <c r="A46" s="957">
        <v>40</v>
      </c>
      <c r="B46" s="569" t="s">
        <v>46</v>
      </c>
      <c r="C46" s="958"/>
      <c r="D46" s="959">
        <v>8594.8461066857599</v>
      </c>
      <c r="E46" s="960">
        <v>0</v>
      </c>
      <c r="F46" s="960">
        <v>700.2700000000001</v>
      </c>
      <c r="G46" s="960">
        <v>0</v>
      </c>
      <c r="H46" s="961">
        <v>0</v>
      </c>
      <c r="I46" s="571">
        <v>0</v>
      </c>
      <c r="J46" s="571">
        <v>0</v>
      </c>
      <c r="K46" s="575">
        <v>0</v>
      </c>
      <c r="L46" s="961">
        <v>0</v>
      </c>
      <c r="M46" s="959">
        <v>0</v>
      </c>
      <c r="N46" s="574">
        <v>0</v>
      </c>
      <c r="O46" s="577">
        <v>0</v>
      </c>
      <c r="P46" s="571">
        <v>0</v>
      </c>
      <c r="Q46" s="578">
        <v>0</v>
      </c>
      <c r="R46" s="574">
        <v>0</v>
      </c>
    </row>
    <row r="47" spans="1:18" ht="15.6" customHeight="1" x14ac:dyDescent="0.2">
      <c r="A47" s="947">
        <v>41</v>
      </c>
      <c r="B47" s="532" t="s">
        <v>47</v>
      </c>
      <c r="C47" s="948"/>
      <c r="D47" s="949">
        <v>8495.442405498281</v>
      </c>
      <c r="E47" s="950">
        <v>0</v>
      </c>
      <c r="F47" s="950">
        <v>886.22</v>
      </c>
      <c r="G47" s="950">
        <v>0</v>
      </c>
      <c r="H47" s="951">
        <v>0</v>
      </c>
      <c r="I47" s="534">
        <v>0</v>
      </c>
      <c r="J47" s="534">
        <v>0</v>
      </c>
      <c r="K47" s="538">
        <v>0</v>
      </c>
      <c r="L47" s="951">
        <v>0</v>
      </c>
      <c r="M47" s="949">
        <v>0</v>
      </c>
      <c r="N47" s="537">
        <v>0</v>
      </c>
      <c r="O47" s="534">
        <v>0</v>
      </c>
      <c r="P47" s="534">
        <v>0</v>
      </c>
      <c r="Q47" s="537">
        <v>0</v>
      </c>
      <c r="R47" s="539">
        <v>0</v>
      </c>
    </row>
    <row r="48" spans="1:18" ht="15.6" customHeight="1" x14ac:dyDescent="0.2">
      <c r="A48" s="952">
        <v>42</v>
      </c>
      <c r="B48" s="555" t="s">
        <v>48</v>
      </c>
      <c r="C48" s="953"/>
      <c r="D48" s="954">
        <v>9215.4973604060906</v>
      </c>
      <c r="E48" s="955">
        <v>0</v>
      </c>
      <c r="F48" s="955">
        <v>534.28</v>
      </c>
      <c r="G48" s="955">
        <v>0</v>
      </c>
      <c r="H48" s="956">
        <v>0</v>
      </c>
      <c r="I48" s="557">
        <v>0</v>
      </c>
      <c r="J48" s="557">
        <v>0</v>
      </c>
      <c r="K48" s="561">
        <v>0</v>
      </c>
      <c r="L48" s="956">
        <v>0</v>
      </c>
      <c r="M48" s="954">
        <v>0</v>
      </c>
      <c r="N48" s="560">
        <v>0</v>
      </c>
      <c r="O48" s="557">
        <v>0</v>
      </c>
      <c r="P48" s="557">
        <v>0</v>
      </c>
      <c r="Q48" s="560">
        <v>0</v>
      </c>
      <c r="R48" s="560">
        <v>0</v>
      </c>
    </row>
    <row r="49" spans="1:18" ht="15.6" customHeight="1" x14ac:dyDescent="0.2">
      <c r="A49" s="952">
        <v>43</v>
      </c>
      <c r="B49" s="555" t="s">
        <v>49</v>
      </c>
      <c r="C49" s="953"/>
      <c r="D49" s="954">
        <v>9319.6947437774525</v>
      </c>
      <c r="E49" s="955">
        <v>0</v>
      </c>
      <c r="F49" s="955">
        <v>574.6099999999999</v>
      </c>
      <c r="G49" s="955">
        <v>0</v>
      </c>
      <c r="H49" s="956">
        <v>0</v>
      </c>
      <c r="I49" s="557">
        <v>0</v>
      </c>
      <c r="J49" s="557">
        <v>0</v>
      </c>
      <c r="K49" s="561">
        <v>0</v>
      </c>
      <c r="L49" s="956">
        <v>0</v>
      </c>
      <c r="M49" s="954">
        <v>0</v>
      </c>
      <c r="N49" s="560">
        <v>0</v>
      </c>
      <c r="O49" s="557">
        <v>0</v>
      </c>
      <c r="P49" s="557">
        <v>0</v>
      </c>
      <c r="Q49" s="560">
        <v>0</v>
      </c>
      <c r="R49" s="560">
        <v>0</v>
      </c>
    </row>
    <row r="50" spans="1:18" ht="15.6" customHeight="1" x14ac:dyDescent="0.2">
      <c r="A50" s="952">
        <v>44</v>
      </c>
      <c r="B50" s="555" t="s">
        <v>50</v>
      </c>
      <c r="C50" s="953"/>
      <c r="D50" s="954">
        <v>8614.5391035548691</v>
      </c>
      <c r="E50" s="955">
        <v>0</v>
      </c>
      <c r="F50" s="955">
        <v>663.16000000000008</v>
      </c>
      <c r="G50" s="955">
        <v>0</v>
      </c>
      <c r="H50" s="956">
        <v>0</v>
      </c>
      <c r="I50" s="557">
        <v>0</v>
      </c>
      <c r="J50" s="557">
        <v>0</v>
      </c>
      <c r="K50" s="561">
        <v>0</v>
      </c>
      <c r="L50" s="956">
        <v>0</v>
      </c>
      <c r="M50" s="954">
        <v>0</v>
      </c>
      <c r="N50" s="560">
        <v>0</v>
      </c>
      <c r="O50" s="557">
        <v>0</v>
      </c>
      <c r="P50" s="557">
        <v>0</v>
      </c>
      <c r="Q50" s="560">
        <v>0</v>
      </c>
      <c r="R50" s="560">
        <v>0</v>
      </c>
    </row>
    <row r="51" spans="1:18" ht="15.6" customHeight="1" x14ac:dyDescent="0.2">
      <c r="A51" s="957">
        <v>45</v>
      </c>
      <c r="B51" s="569" t="s">
        <v>51</v>
      </c>
      <c r="C51" s="958"/>
      <c r="D51" s="959">
        <v>7612.2412479914301</v>
      </c>
      <c r="E51" s="960">
        <v>0</v>
      </c>
      <c r="F51" s="960">
        <v>753.96000000000015</v>
      </c>
      <c r="G51" s="960">
        <v>0</v>
      </c>
      <c r="H51" s="961">
        <v>0</v>
      </c>
      <c r="I51" s="571">
        <v>0</v>
      </c>
      <c r="J51" s="571">
        <v>0</v>
      </c>
      <c r="K51" s="575">
        <v>0</v>
      </c>
      <c r="L51" s="961">
        <v>0</v>
      </c>
      <c r="M51" s="959">
        <v>0</v>
      </c>
      <c r="N51" s="574">
        <v>0</v>
      </c>
      <c r="O51" s="577">
        <v>0</v>
      </c>
      <c r="P51" s="571">
        <v>0</v>
      </c>
      <c r="Q51" s="578">
        <v>0</v>
      </c>
      <c r="R51" s="574">
        <v>0</v>
      </c>
    </row>
    <row r="52" spans="1:18" ht="15.6" customHeight="1" x14ac:dyDescent="0.2">
      <c r="A52" s="947">
        <v>46</v>
      </c>
      <c r="B52" s="532" t="s">
        <v>52</v>
      </c>
      <c r="C52" s="948"/>
      <c r="D52" s="949">
        <v>9995.5902248126567</v>
      </c>
      <c r="E52" s="950">
        <v>0</v>
      </c>
      <c r="F52" s="950">
        <v>728.06</v>
      </c>
      <c r="G52" s="950">
        <v>0</v>
      </c>
      <c r="H52" s="951">
        <v>0</v>
      </c>
      <c r="I52" s="534">
        <v>0</v>
      </c>
      <c r="J52" s="534">
        <v>0</v>
      </c>
      <c r="K52" s="538">
        <v>0</v>
      </c>
      <c r="L52" s="951">
        <v>0</v>
      </c>
      <c r="M52" s="949">
        <v>0</v>
      </c>
      <c r="N52" s="537">
        <v>0</v>
      </c>
      <c r="O52" s="534">
        <v>0</v>
      </c>
      <c r="P52" s="534">
        <v>0</v>
      </c>
      <c r="Q52" s="537">
        <v>0</v>
      </c>
      <c r="R52" s="539">
        <v>0</v>
      </c>
    </row>
    <row r="53" spans="1:18" ht="15.6" customHeight="1" x14ac:dyDescent="0.2">
      <c r="A53" s="952">
        <v>47</v>
      </c>
      <c r="B53" s="555" t="s">
        <v>53</v>
      </c>
      <c r="C53" s="953"/>
      <c r="D53" s="954">
        <v>8364.1189473684208</v>
      </c>
      <c r="E53" s="955">
        <v>0</v>
      </c>
      <c r="F53" s="955">
        <v>910.76</v>
      </c>
      <c r="G53" s="955">
        <v>0</v>
      </c>
      <c r="H53" s="956">
        <v>0</v>
      </c>
      <c r="I53" s="557">
        <v>0</v>
      </c>
      <c r="J53" s="557">
        <v>0</v>
      </c>
      <c r="K53" s="561">
        <v>0</v>
      </c>
      <c r="L53" s="956">
        <v>0</v>
      </c>
      <c r="M53" s="954">
        <v>0</v>
      </c>
      <c r="N53" s="560">
        <v>0</v>
      </c>
      <c r="O53" s="557">
        <v>0</v>
      </c>
      <c r="P53" s="557">
        <v>0</v>
      </c>
      <c r="Q53" s="560">
        <v>0</v>
      </c>
      <c r="R53" s="560">
        <v>0</v>
      </c>
    </row>
    <row r="54" spans="1:18" ht="15.6" customHeight="1" x14ac:dyDescent="0.2">
      <c r="A54" s="952">
        <v>48</v>
      </c>
      <c r="B54" s="555" t="s">
        <v>91</v>
      </c>
      <c r="C54" s="953"/>
      <c r="D54" s="954">
        <v>8504.5503317535549</v>
      </c>
      <c r="E54" s="955">
        <v>0</v>
      </c>
      <c r="F54" s="955">
        <v>871.07</v>
      </c>
      <c r="G54" s="955">
        <v>0</v>
      </c>
      <c r="H54" s="956">
        <v>0</v>
      </c>
      <c r="I54" s="557">
        <v>0</v>
      </c>
      <c r="J54" s="557">
        <v>23439</v>
      </c>
      <c r="K54" s="561">
        <v>23439</v>
      </c>
      <c r="L54" s="956">
        <v>23439</v>
      </c>
      <c r="M54" s="954">
        <v>0</v>
      </c>
      <c r="N54" s="560">
        <v>23439</v>
      </c>
      <c r="O54" s="557">
        <v>0</v>
      </c>
      <c r="P54" s="557">
        <v>23439</v>
      </c>
      <c r="Q54" s="560">
        <v>5860</v>
      </c>
      <c r="R54" s="560">
        <v>23439</v>
      </c>
    </row>
    <row r="55" spans="1:18" ht="15.6" customHeight="1" x14ac:dyDescent="0.2">
      <c r="A55" s="952">
        <v>49</v>
      </c>
      <c r="B55" s="555" t="s">
        <v>54</v>
      </c>
      <c r="C55" s="953"/>
      <c r="D55" s="954">
        <v>7780.3292805755391</v>
      </c>
      <c r="E55" s="955">
        <v>0</v>
      </c>
      <c r="F55" s="955">
        <v>574.43999999999994</v>
      </c>
      <c r="G55" s="955">
        <v>0</v>
      </c>
      <c r="H55" s="956">
        <v>0</v>
      </c>
      <c r="I55" s="557">
        <v>0</v>
      </c>
      <c r="J55" s="557">
        <v>0</v>
      </c>
      <c r="K55" s="561">
        <v>0</v>
      </c>
      <c r="L55" s="956">
        <v>0</v>
      </c>
      <c r="M55" s="954">
        <v>0</v>
      </c>
      <c r="N55" s="560">
        <v>0</v>
      </c>
      <c r="O55" s="557">
        <v>0</v>
      </c>
      <c r="P55" s="557">
        <v>0</v>
      </c>
      <c r="Q55" s="560">
        <v>0</v>
      </c>
      <c r="R55" s="560">
        <v>0</v>
      </c>
    </row>
    <row r="56" spans="1:18" ht="15.6" customHeight="1" x14ac:dyDescent="0.2">
      <c r="A56" s="957">
        <v>50</v>
      </c>
      <c r="B56" s="569" t="s">
        <v>55</v>
      </c>
      <c r="C56" s="958"/>
      <c r="D56" s="959">
        <v>8620.0377726072184</v>
      </c>
      <c r="E56" s="960">
        <v>0</v>
      </c>
      <c r="F56" s="960">
        <v>634.46</v>
      </c>
      <c r="G56" s="960">
        <v>0</v>
      </c>
      <c r="H56" s="961">
        <v>0</v>
      </c>
      <c r="I56" s="571">
        <v>9254</v>
      </c>
      <c r="J56" s="571">
        <v>0</v>
      </c>
      <c r="K56" s="575">
        <v>9254</v>
      </c>
      <c r="L56" s="961">
        <v>9254</v>
      </c>
      <c r="M56" s="959">
        <v>0</v>
      </c>
      <c r="N56" s="574">
        <v>9254</v>
      </c>
      <c r="O56" s="577">
        <v>0</v>
      </c>
      <c r="P56" s="571">
        <v>9254</v>
      </c>
      <c r="Q56" s="578">
        <v>2314</v>
      </c>
      <c r="R56" s="574">
        <v>9254</v>
      </c>
    </row>
    <row r="57" spans="1:18" ht="15.6" customHeight="1" x14ac:dyDescent="0.2">
      <c r="A57" s="947">
        <v>51</v>
      </c>
      <c r="B57" s="532" t="s">
        <v>56</v>
      </c>
      <c r="C57" s="948"/>
      <c r="D57" s="949">
        <v>8801.9457863501484</v>
      </c>
      <c r="E57" s="950">
        <v>0</v>
      </c>
      <c r="F57" s="950">
        <v>706.66</v>
      </c>
      <c r="G57" s="950">
        <v>0</v>
      </c>
      <c r="H57" s="951">
        <v>0</v>
      </c>
      <c r="I57" s="534">
        <v>0</v>
      </c>
      <c r="J57" s="534">
        <v>0</v>
      </c>
      <c r="K57" s="538">
        <v>0</v>
      </c>
      <c r="L57" s="951">
        <v>0</v>
      </c>
      <c r="M57" s="949">
        <v>0</v>
      </c>
      <c r="N57" s="537">
        <v>0</v>
      </c>
      <c r="O57" s="534">
        <v>0</v>
      </c>
      <c r="P57" s="534">
        <v>0</v>
      </c>
      <c r="Q57" s="537">
        <v>0</v>
      </c>
      <c r="R57" s="539">
        <v>0</v>
      </c>
    </row>
    <row r="58" spans="1:18" ht="15.6" customHeight="1" x14ac:dyDescent="0.2">
      <c r="A58" s="952">
        <v>52</v>
      </c>
      <c r="B58" s="555" t="s">
        <v>57</v>
      </c>
      <c r="C58" s="953"/>
      <c r="D58" s="954">
        <v>8684.8874380382968</v>
      </c>
      <c r="E58" s="955">
        <v>0</v>
      </c>
      <c r="F58" s="955">
        <v>658.37</v>
      </c>
      <c r="G58" s="955">
        <v>0</v>
      </c>
      <c r="H58" s="956">
        <v>0</v>
      </c>
      <c r="I58" s="557">
        <v>0</v>
      </c>
      <c r="J58" s="557">
        <v>0</v>
      </c>
      <c r="K58" s="561">
        <v>0</v>
      </c>
      <c r="L58" s="956">
        <v>0</v>
      </c>
      <c r="M58" s="954">
        <v>0</v>
      </c>
      <c r="N58" s="560">
        <v>0</v>
      </c>
      <c r="O58" s="557">
        <v>0</v>
      </c>
      <c r="P58" s="557">
        <v>0</v>
      </c>
      <c r="Q58" s="560">
        <v>0</v>
      </c>
      <c r="R58" s="560">
        <v>0</v>
      </c>
    </row>
    <row r="59" spans="1:18" ht="15.6" customHeight="1" x14ac:dyDescent="0.2">
      <c r="A59" s="952">
        <v>53</v>
      </c>
      <c r="B59" s="555" t="s">
        <v>58</v>
      </c>
      <c r="C59" s="953"/>
      <c r="D59" s="954">
        <v>7779.3476262308814</v>
      </c>
      <c r="E59" s="955">
        <v>0</v>
      </c>
      <c r="F59" s="955">
        <v>689.74</v>
      </c>
      <c r="G59" s="955">
        <v>0</v>
      </c>
      <c r="H59" s="956">
        <v>0</v>
      </c>
      <c r="I59" s="557">
        <v>0</v>
      </c>
      <c r="J59" s="557">
        <v>0</v>
      </c>
      <c r="K59" s="561">
        <v>0</v>
      </c>
      <c r="L59" s="956">
        <v>0</v>
      </c>
      <c r="M59" s="954">
        <v>0</v>
      </c>
      <c r="N59" s="560">
        <v>0</v>
      </c>
      <c r="O59" s="557">
        <v>0</v>
      </c>
      <c r="P59" s="557">
        <v>0</v>
      </c>
      <c r="Q59" s="560">
        <v>0</v>
      </c>
      <c r="R59" s="560">
        <v>0</v>
      </c>
    </row>
    <row r="60" spans="1:18" ht="15.6" customHeight="1" x14ac:dyDescent="0.2">
      <c r="A60" s="952">
        <v>54</v>
      </c>
      <c r="B60" s="555" t="s">
        <v>59</v>
      </c>
      <c r="C60" s="953"/>
      <c r="D60" s="954">
        <v>10439.638311688312</v>
      </c>
      <c r="E60" s="955">
        <v>0</v>
      </c>
      <c r="F60" s="955">
        <v>951.45</v>
      </c>
      <c r="G60" s="955">
        <v>0</v>
      </c>
      <c r="H60" s="956">
        <v>0</v>
      </c>
      <c r="I60" s="557">
        <v>0</v>
      </c>
      <c r="J60" s="557">
        <v>0</v>
      </c>
      <c r="K60" s="561">
        <v>0</v>
      </c>
      <c r="L60" s="956">
        <v>0</v>
      </c>
      <c r="M60" s="954">
        <v>0</v>
      </c>
      <c r="N60" s="560">
        <v>0</v>
      </c>
      <c r="O60" s="557">
        <v>0</v>
      </c>
      <c r="P60" s="557">
        <v>0</v>
      </c>
      <c r="Q60" s="560">
        <v>0</v>
      </c>
      <c r="R60" s="560">
        <v>0</v>
      </c>
    </row>
    <row r="61" spans="1:18" ht="15.6" customHeight="1" x14ac:dyDescent="0.2">
      <c r="A61" s="957">
        <v>55</v>
      </c>
      <c r="B61" s="569" t="s">
        <v>60</v>
      </c>
      <c r="C61" s="958"/>
      <c r="D61" s="959">
        <v>8313.0993816655973</v>
      </c>
      <c r="E61" s="960">
        <v>0</v>
      </c>
      <c r="F61" s="960">
        <v>795.14</v>
      </c>
      <c r="G61" s="960">
        <v>0</v>
      </c>
      <c r="H61" s="961">
        <v>0</v>
      </c>
      <c r="I61" s="571">
        <v>0</v>
      </c>
      <c r="J61" s="571">
        <v>0</v>
      </c>
      <c r="K61" s="575">
        <v>0</v>
      </c>
      <c r="L61" s="961">
        <v>0</v>
      </c>
      <c r="M61" s="959">
        <v>0</v>
      </c>
      <c r="N61" s="574">
        <v>0</v>
      </c>
      <c r="O61" s="577">
        <v>0</v>
      </c>
      <c r="P61" s="571">
        <v>0</v>
      </c>
      <c r="Q61" s="578">
        <v>0</v>
      </c>
      <c r="R61" s="574">
        <v>0</v>
      </c>
    </row>
    <row r="62" spans="1:18" ht="15.6" customHeight="1" x14ac:dyDescent="0.2">
      <c r="A62" s="947">
        <v>56</v>
      </c>
      <c r="B62" s="532" t="s">
        <v>61</v>
      </c>
      <c r="C62" s="948"/>
      <c r="D62" s="949">
        <v>9188.1485779073537</v>
      </c>
      <c r="E62" s="950">
        <v>0</v>
      </c>
      <c r="F62" s="950">
        <v>614.66000000000008</v>
      </c>
      <c r="G62" s="950">
        <v>0</v>
      </c>
      <c r="H62" s="951">
        <v>0</v>
      </c>
      <c r="I62" s="534">
        <v>0</v>
      </c>
      <c r="J62" s="534">
        <v>0</v>
      </c>
      <c r="K62" s="538">
        <v>0</v>
      </c>
      <c r="L62" s="951">
        <v>0</v>
      </c>
      <c r="M62" s="949">
        <v>0</v>
      </c>
      <c r="N62" s="537">
        <v>0</v>
      </c>
      <c r="O62" s="534">
        <v>0</v>
      </c>
      <c r="P62" s="534">
        <v>0</v>
      </c>
      <c r="Q62" s="537">
        <v>0</v>
      </c>
      <c r="R62" s="539">
        <v>0</v>
      </c>
    </row>
    <row r="63" spans="1:18" ht="15.6" customHeight="1" x14ac:dyDescent="0.2">
      <c r="A63" s="952">
        <v>57</v>
      </c>
      <c r="B63" s="555" t="s">
        <v>62</v>
      </c>
      <c r="C63" s="953"/>
      <c r="D63" s="954">
        <v>7849.9642844892278</v>
      </c>
      <c r="E63" s="955">
        <v>0</v>
      </c>
      <c r="F63" s="955">
        <v>764.51</v>
      </c>
      <c r="G63" s="955">
        <v>0</v>
      </c>
      <c r="H63" s="956">
        <v>0</v>
      </c>
      <c r="I63" s="557">
        <v>0</v>
      </c>
      <c r="J63" s="557">
        <v>0</v>
      </c>
      <c r="K63" s="561">
        <v>0</v>
      </c>
      <c r="L63" s="956">
        <v>0</v>
      </c>
      <c r="M63" s="954">
        <v>0</v>
      </c>
      <c r="N63" s="560">
        <v>0</v>
      </c>
      <c r="O63" s="557">
        <v>0</v>
      </c>
      <c r="P63" s="557">
        <v>0</v>
      </c>
      <c r="Q63" s="560">
        <v>0</v>
      </c>
      <c r="R63" s="560">
        <v>0</v>
      </c>
    </row>
    <row r="64" spans="1:18" ht="15.6" customHeight="1" x14ac:dyDescent="0.2">
      <c r="A64" s="952">
        <v>58</v>
      </c>
      <c r="B64" s="555" t="s">
        <v>63</v>
      </c>
      <c r="C64" s="953"/>
      <c r="D64" s="954">
        <v>8251.5614367953949</v>
      </c>
      <c r="E64" s="955">
        <v>0</v>
      </c>
      <c r="F64" s="955">
        <v>697.04</v>
      </c>
      <c r="G64" s="955">
        <v>0</v>
      </c>
      <c r="H64" s="956">
        <v>0</v>
      </c>
      <c r="I64" s="557">
        <v>0</v>
      </c>
      <c r="J64" s="557">
        <v>0</v>
      </c>
      <c r="K64" s="561">
        <v>0</v>
      </c>
      <c r="L64" s="956">
        <v>0</v>
      </c>
      <c r="M64" s="954">
        <v>0</v>
      </c>
      <c r="N64" s="560">
        <v>0</v>
      </c>
      <c r="O64" s="557">
        <v>0</v>
      </c>
      <c r="P64" s="557">
        <v>0</v>
      </c>
      <c r="Q64" s="560">
        <v>0</v>
      </c>
      <c r="R64" s="560">
        <v>0</v>
      </c>
    </row>
    <row r="65" spans="1:18" ht="15.6" customHeight="1" x14ac:dyDescent="0.2">
      <c r="A65" s="952">
        <v>59</v>
      </c>
      <c r="B65" s="555" t="s">
        <v>64</v>
      </c>
      <c r="C65" s="953"/>
      <c r="D65" s="954">
        <v>8029.3117125498384</v>
      </c>
      <c r="E65" s="955">
        <v>0</v>
      </c>
      <c r="F65" s="955">
        <v>689.52</v>
      </c>
      <c r="G65" s="955">
        <v>0</v>
      </c>
      <c r="H65" s="956">
        <v>0</v>
      </c>
      <c r="I65" s="557">
        <v>0</v>
      </c>
      <c r="J65" s="557">
        <v>0</v>
      </c>
      <c r="K65" s="561">
        <v>0</v>
      </c>
      <c r="L65" s="956">
        <v>0</v>
      </c>
      <c r="M65" s="954">
        <v>0</v>
      </c>
      <c r="N65" s="560">
        <v>0</v>
      </c>
      <c r="O65" s="557">
        <v>0</v>
      </c>
      <c r="P65" s="557">
        <v>0</v>
      </c>
      <c r="Q65" s="560">
        <v>0</v>
      </c>
      <c r="R65" s="560">
        <v>0</v>
      </c>
    </row>
    <row r="66" spans="1:18" ht="15.6" customHeight="1" x14ac:dyDescent="0.2">
      <c r="A66" s="957">
        <v>60</v>
      </c>
      <c r="B66" s="569" t="s">
        <v>65</v>
      </c>
      <c r="C66" s="958"/>
      <c r="D66" s="959">
        <v>9045.798627959779</v>
      </c>
      <c r="E66" s="960">
        <v>0</v>
      </c>
      <c r="F66" s="960">
        <v>594.04</v>
      </c>
      <c r="G66" s="960">
        <v>0</v>
      </c>
      <c r="H66" s="961">
        <v>0</v>
      </c>
      <c r="I66" s="571">
        <v>0</v>
      </c>
      <c r="J66" s="571">
        <v>0</v>
      </c>
      <c r="K66" s="575">
        <v>0</v>
      </c>
      <c r="L66" s="961">
        <v>0</v>
      </c>
      <c r="M66" s="959">
        <v>0</v>
      </c>
      <c r="N66" s="574">
        <v>0</v>
      </c>
      <c r="O66" s="577">
        <v>0</v>
      </c>
      <c r="P66" s="571">
        <v>0</v>
      </c>
      <c r="Q66" s="578">
        <v>0</v>
      </c>
      <c r="R66" s="574">
        <v>0</v>
      </c>
    </row>
    <row r="67" spans="1:18" ht="15.6" customHeight="1" x14ac:dyDescent="0.2">
      <c r="A67" s="947">
        <v>61</v>
      </c>
      <c r="B67" s="532" t="s">
        <v>66</v>
      </c>
      <c r="C67" s="948"/>
      <c r="D67" s="949">
        <v>8061.2191628033816</v>
      </c>
      <c r="E67" s="950">
        <v>0</v>
      </c>
      <c r="F67" s="950">
        <v>833.70999999999992</v>
      </c>
      <c r="G67" s="950">
        <v>0</v>
      </c>
      <c r="H67" s="951">
        <v>0</v>
      </c>
      <c r="I67" s="534">
        <v>26685</v>
      </c>
      <c r="J67" s="534">
        <v>17790</v>
      </c>
      <c r="K67" s="538">
        <v>44475</v>
      </c>
      <c r="L67" s="951">
        <v>44475</v>
      </c>
      <c r="M67" s="949">
        <v>0</v>
      </c>
      <c r="N67" s="537">
        <v>44475</v>
      </c>
      <c r="O67" s="534">
        <v>0</v>
      </c>
      <c r="P67" s="534">
        <v>44475</v>
      </c>
      <c r="Q67" s="537">
        <v>11119</v>
      </c>
      <c r="R67" s="539">
        <v>44475</v>
      </c>
    </row>
    <row r="68" spans="1:18" ht="15.6" customHeight="1" x14ac:dyDescent="0.2">
      <c r="A68" s="952">
        <v>62</v>
      </c>
      <c r="B68" s="555" t="s">
        <v>67</v>
      </c>
      <c r="C68" s="953"/>
      <c r="D68" s="954">
        <v>8305.0097357039886</v>
      </c>
      <c r="E68" s="955">
        <v>0</v>
      </c>
      <c r="F68" s="955">
        <v>516.08000000000004</v>
      </c>
      <c r="G68" s="955">
        <v>0</v>
      </c>
      <c r="H68" s="956">
        <v>0</v>
      </c>
      <c r="I68" s="557">
        <v>0</v>
      </c>
      <c r="J68" s="557">
        <v>0</v>
      </c>
      <c r="K68" s="561">
        <v>0</v>
      </c>
      <c r="L68" s="956">
        <v>0</v>
      </c>
      <c r="M68" s="954">
        <v>0</v>
      </c>
      <c r="N68" s="560">
        <v>0</v>
      </c>
      <c r="O68" s="557">
        <v>0</v>
      </c>
      <c r="P68" s="557">
        <v>0</v>
      </c>
      <c r="Q68" s="560">
        <v>0</v>
      </c>
      <c r="R68" s="560">
        <v>0</v>
      </c>
    </row>
    <row r="69" spans="1:18" ht="15.6" customHeight="1" x14ac:dyDescent="0.2">
      <c r="A69" s="952">
        <v>63</v>
      </c>
      <c r="B69" s="555" t="s">
        <v>68</v>
      </c>
      <c r="C69" s="953"/>
      <c r="D69" s="954">
        <v>9215.3427111984274</v>
      </c>
      <c r="E69" s="955">
        <v>0</v>
      </c>
      <c r="F69" s="955">
        <v>756.79</v>
      </c>
      <c r="G69" s="955">
        <v>0</v>
      </c>
      <c r="H69" s="956">
        <v>0</v>
      </c>
      <c r="I69" s="557">
        <v>0</v>
      </c>
      <c r="J69" s="557">
        <v>9972</v>
      </c>
      <c r="K69" s="561">
        <v>9972</v>
      </c>
      <c r="L69" s="956">
        <v>9972</v>
      </c>
      <c r="M69" s="954">
        <v>0</v>
      </c>
      <c r="N69" s="560">
        <v>9972</v>
      </c>
      <c r="O69" s="557">
        <v>0</v>
      </c>
      <c r="P69" s="557">
        <v>9972</v>
      </c>
      <c r="Q69" s="560">
        <v>2493</v>
      </c>
      <c r="R69" s="560">
        <v>9972</v>
      </c>
    </row>
    <row r="70" spans="1:18" ht="15.6" customHeight="1" x14ac:dyDescent="0.2">
      <c r="A70" s="952">
        <v>64</v>
      </c>
      <c r="B70" s="555" t="s">
        <v>69</v>
      </c>
      <c r="C70" s="953"/>
      <c r="D70" s="954">
        <v>9530.8189587852503</v>
      </c>
      <c r="E70" s="955">
        <v>0</v>
      </c>
      <c r="F70" s="955">
        <v>592.66</v>
      </c>
      <c r="G70" s="955">
        <v>0</v>
      </c>
      <c r="H70" s="956">
        <v>0</v>
      </c>
      <c r="I70" s="557">
        <v>0</v>
      </c>
      <c r="J70" s="557">
        <v>0</v>
      </c>
      <c r="K70" s="561">
        <v>0</v>
      </c>
      <c r="L70" s="956">
        <v>0</v>
      </c>
      <c r="M70" s="954">
        <v>0</v>
      </c>
      <c r="N70" s="560">
        <v>0</v>
      </c>
      <c r="O70" s="557">
        <v>0</v>
      </c>
      <c r="P70" s="557">
        <v>0</v>
      </c>
      <c r="Q70" s="560">
        <v>0</v>
      </c>
      <c r="R70" s="560">
        <v>0</v>
      </c>
    </row>
    <row r="71" spans="1:18" ht="15.6" customHeight="1" x14ac:dyDescent="0.2">
      <c r="A71" s="957">
        <v>65</v>
      </c>
      <c r="B71" s="569" t="s">
        <v>70</v>
      </c>
      <c r="C71" s="958"/>
      <c r="D71" s="959">
        <v>8975.8048315711821</v>
      </c>
      <c r="E71" s="960">
        <v>0</v>
      </c>
      <c r="F71" s="960">
        <v>829.12</v>
      </c>
      <c r="G71" s="960">
        <v>0</v>
      </c>
      <c r="H71" s="961">
        <v>0</v>
      </c>
      <c r="I71" s="571">
        <v>0</v>
      </c>
      <c r="J71" s="571">
        <v>0</v>
      </c>
      <c r="K71" s="575">
        <v>0</v>
      </c>
      <c r="L71" s="961">
        <v>0</v>
      </c>
      <c r="M71" s="959">
        <v>0</v>
      </c>
      <c r="N71" s="574">
        <v>0</v>
      </c>
      <c r="O71" s="577">
        <v>0</v>
      </c>
      <c r="P71" s="571">
        <v>0</v>
      </c>
      <c r="Q71" s="578">
        <v>0</v>
      </c>
      <c r="R71" s="574">
        <v>0</v>
      </c>
    </row>
    <row r="72" spans="1:18" ht="15.6" customHeight="1" x14ac:dyDescent="0.2">
      <c r="A72" s="952">
        <v>66</v>
      </c>
      <c r="B72" s="555" t="s">
        <v>71</v>
      </c>
      <c r="C72" s="962"/>
      <c r="D72" s="963">
        <v>10816.158964976476</v>
      </c>
      <c r="E72" s="964">
        <v>0</v>
      </c>
      <c r="F72" s="964">
        <v>730.06</v>
      </c>
      <c r="G72" s="964">
        <v>0</v>
      </c>
      <c r="H72" s="965">
        <v>0</v>
      </c>
      <c r="I72" s="966">
        <v>0</v>
      </c>
      <c r="J72" s="966">
        <v>0</v>
      </c>
      <c r="K72" s="967">
        <v>0</v>
      </c>
      <c r="L72" s="965">
        <v>0</v>
      </c>
      <c r="M72" s="963">
        <v>0</v>
      </c>
      <c r="N72" s="968">
        <v>0</v>
      </c>
      <c r="O72" s="557">
        <v>0</v>
      </c>
      <c r="P72" s="966">
        <v>0</v>
      </c>
      <c r="Q72" s="560">
        <v>0</v>
      </c>
      <c r="R72" s="968">
        <v>0</v>
      </c>
    </row>
    <row r="73" spans="1:18" ht="15.6" customHeight="1" x14ac:dyDescent="0.2">
      <c r="A73" s="952">
        <v>67</v>
      </c>
      <c r="B73" s="555" t="s">
        <v>4</v>
      </c>
      <c r="C73" s="962"/>
      <c r="D73" s="963">
        <v>8594.3237272556744</v>
      </c>
      <c r="E73" s="964">
        <v>0</v>
      </c>
      <c r="F73" s="964">
        <v>715.61</v>
      </c>
      <c r="G73" s="964">
        <v>0</v>
      </c>
      <c r="H73" s="965">
        <v>0</v>
      </c>
      <c r="I73" s="966">
        <v>9310</v>
      </c>
      <c r="J73" s="966">
        <v>4655</v>
      </c>
      <c r="K73" s="967">
        <v>13965</v>
      </c>
      <c r="L73" s="965">
        <v>13965</v>
      </c>
      <c r="M73" s="963">
        <v>0</v>
      </c>
      <c r="N73" s="968">
        <v>13965</v>
      </c>
      <c r="O73" s="557">
        <v>0</v>
      </c>
      <c r="P73" s="966">
        <v>13965</v>
      </c>
      <c r="Q73" s="560">
        <v>3491</v>
      </c>
      <c r="R73" s="968">
        <v>13965</v>
      </c>
    </row>
    <row r="74" spans="1:18" ht="15.6" customHeight="1" x14ac:dyDescent="0.2">
      <c r="A74" s="952">
        <v>68</v>
      </c>
      <c r="B74" s="555" t="s">
        <v>3</v>
      </c>
      <c r="C74" s="962"/>
      <c r="D74" s="963">
        <v>9190.7339569101423</v>
      </c>
      <c r="E74" s="964">
        <v>0</v>
      </c>
      <c r="F74" s="964">
        <v>798.7</v>
      </c>
      <c r="G74" s="964">
        <v>0</v>
      </c>
      <c r="H74" s="965">
        <v>0</v>
      </c>
      <c r="I74" s="966">
        <v>0</v>
      </c>
      <c r="J74" s="966">
        <v>4995</v>
      </c>
      <c r="K74" s="967">
        <v>4995</v>
      </c>
      <c r="L74" s="965">
        <v>4995</v>
      </c>
      <c r="M74" s="963">
        <v>0</v>
      </c>
      <c r="N74" s="968">
        <v>4995</v>
      </c>
      <c r="O74" s="557">
        <v>0</v>
      </c>
      <c r="P74" s="966">
        <v>4995</v>
      </c>
      <c r="Q74" s="560">
        <v>1249</v>
      </c>
      <c r="R74" s="968">
        <v>4995</v>
      </c>
    </row>
    <row r="75" spans="1:18" ht="15.6" customHeight="1" x14ac:dyDescent="0.2">
      <c r="A75" s="969">
        <v>69</v>
      </c>
      <c r="B75" s="970" t="s">
        <v>93</v>
      </c>
      <c r="C75" s="971"/>
      <c r="D75" s="972">
        <v>8984.1170536883455</v>
      </c>
      <c r="E75" s="973">
        <v>0</v>
      </c>
      <c r="F75" s="973">
        <v>705.67</v>
      </c>
      <c r="G75" s="973">
        <v>0</v>
      </c>
      <c r="H75" s="974">
        <v>0</v>
      </c>
      <c r="I75" s="975">
        <v>0</v>
      </c>
      <c r="J75" s="975">
        <v>9690</v>
      </c>
      <c r="K75" s="976">
        <v>9690</v>
      </c>
      <c r="L75" s="974">
        <v>9690</v>
      </c>
      <c r="M75" s="972">
        <v>0</v>
      </c>
      <c r="N75" s="977">
        <v>9690</v>
      </c>
      <c r="O75" s="978">
        <v>0</v>
      </c>
      <c r="P75" s="975">
        <v>9690</v>
      </c>
      <c r="Q75" s="979">
        <v>2423</v>
      </c>
      <c r="R75" s="977">
        <v>9690</v>
      </c>
    </row>
    <row r="76" spans="1:18" s="245" customFormat="1" ht="15.6" customHeight="1" thickBot="1" x14ac:dyDescent="0.25">
      <c r="A76" s="1587" t="s">
        <v>613</v>
      </c>
      <c r="B76" s="1597"/>
      <c r="C76" s="980">
        <v>158</v>
      </c>
      <c r="D76" s="981"/>
      <c r="E76" s="982">
        <v>1278344.8248482784</v>
      </c>
      <c r="F76" s="982">
        <v>705.28672061088969</v>
      </c>
      <c r="G76" s="982">
        <v>126633.46461855475</v>
      </c>
      <c r="H76" s="983">
        <v>1404978</v>
      </c>
      <c r="I76" s="984">
        <v>-469928</v>
      </c>
      <c r="J76" s="984">
        <v>21738</v>
      </c>
      <c r="K76" s="985">
        <v>-448190</v>
      </c>
      <c r="L76" s="986">
        <v>956788</v>
      </c>
      <c r="M76" s="987">
        <v>0</v>
      </c>
      <c r="N76" s="983">
        <v>956788</v>
      </c>
      <c r="O76" s="987">
        <v>1244918</v>
      </c>
      <c r="P76" s="987">
        <v>-288130</v>
      </c>
      <c r="Q76" s="988">
        <v>-72031</v>
      </c>
      <c r="R76" s="983">
        <v>956788</v>
      </c>
    </row>
    <row r="77" spans="1:18" ht="15.6" customHeight="1" thickTop="1" x14ac:dyDescent="0.2">
      <c r="A77" s="1589" t="s">
        <v>554</v>
      </c>
      <c r="B77" s="1590"/>
      <c r="C77" s="1018"/>
      <c r="D77" s="989"/>
      <c r="E77" s="989"/>
      <c r="F77" s="989"/>
      <c r="G77" s="989"/>
      <c r="H77" s="989"/>
      <c r="I77" s="989"/>
      <c r="J77" s="990"/>
      <c r="K77" s="990"/>
      <c r="L77" s="989"/>
      <c r="M77" s="989"/>
      <c r="N77" s="991"/>
      <c r="O77" s="989"/>
      <c r="P77" s="990"/>
      <c r="Q77" s="990"/>
      <c r="R77" s="992"/>
    </row>
    <row r="78" spans="1:18" ht="15.6" customHeight="1" x14ac:dyDescent="0.2">
      <c r="A78" s="1598" t="s">
        <v>555</v>
      </c>
      <c r="B78" s="1599"/>
      <c r="C78" s="993"/>
      <c r="D78" s="994"/>
      <c r="E78" s="995"/>
      <c r="F78" s="995"/>
      <c r="G78" s="995"/>
      <c r="H78" s="995"/>
      <c r="I78" s="996"/>
      <c r="J78" s="996"/>
      <c r="K78" s="996"/>
      <c r="L78" s="996"/>
      <c r="M78" s="996"/>
      <c r="N78" s="1014">
        <v>0</v>
      </c>
      <c r="O78" s="996">
        <v>0</v>
      </c>
      <c r="P78" s="996">
        <v>0</v>
      </c>
      <c r="Q78" s="979">
        <v>0</v>
      </c>
      <c r="R78" s="1014">
        <v>0</v>
      </c>
    </row>
    <row r="79" spans="1:18" ht="15.6" customHeight="1" x14ac:dyDescent="0.2">
      <c r="A79" s="1595" t="s">
        <v>578</v>
      </c>
      <c r="B79" s="1596"/>
      <c r="C79" s="1017"/>
      <c r="D79" s="998"/>
      <c r="E79" s="999"/>
      <c r="F79" s="999"/>
      <c r="G79" s="999"/>
      <c r="H79" s="999"/>
      <c r="I79" s="1000"/>
      <c r="J79" s="1000"/>
      <c r="K79" s="1000"/>
      <c r="L79" s="1000"/>
      <c r="M79" s="1000"/>
      <c r="N79" s="1000"/>
      <c r="O79" s="1000"/>
      <c r="P79" s="1000"/>
      <c r="Q79" s="978"/>
      <c r="R79" s="1015">
        <v>0</v>
      </c>
    </row>
    <row r="80" spans="1:18" ht="15.6" customHeight="1" x14ac:dyDescent="0.2">
      <c r="A80" s="1591" t="s">
        <v>697</v>
      </c>
      <c r="B80" s="1592"/>
      <c r="C80" s="997"/>
      <c r="D80" s="998"/>
      <c r="E80" s="999"/>
      <c r="F80" s="999"/>
      <c r="G80" s="999"/>
      <c r="H80" s="999"/>
      <c r="I80" s="1000"/>
      <c r="J80" s="1000"/>
      <c r="K80" s="1000"/>
      <c r="L80" s="1000"/>
      <c r="M80" s="1000"/>
      <c r="N80" s="1000"/>
      <c r="O80" s="1000"/>
      <c r="P80" s="1000"/>
      <c r="Q80" s="978"/>
      <c r="R80" s="1015">
        <v>10000</v>
      </c>
    </row>
    <row r="81" spans="1:18" ht="15.6" customHeight="1" x14ac:dyDescent="0.2">
      <c r="A81" s="1591" t="s">
        <v>577</v>
      </c>
      <c r="B81" s="1592"/>
      <c r="C81" s="997"/>
      <c r="D81" s="998"/>
      <c r="E81" s="999"/>
      <c r="F81" s="999"/>
      <c r="G81" s="999"/>
      <c r="H81" s="999"/>
      <c r="I81" s="1000"/>
      <c r="J81" s="1000"/>
      <c r="K81" s="1000"/>
      <c r="L81" s="1000"/>
      <c r="M81" s="1000"/>
      <c r="N81" s="1000"/>
      <c r="O81" s="1000"/>
      <c r="P81" s="1000"/>
      <c r="Q81" s="978"/>
      <c r="R81" s="1015">
        <v>0</v>
      </c>
    </row>
    <row r="82" spans="1:18" ht="15.6" customHeight="1" x14ac:dyDescent="0.2">
      <c r="A82" s="1593" t="s">
        <v>285</v>
      </c>
      <c r="B82" s="1594"/>
      <c r="C82" s="1001"/>
      <c r="D82" s="1002"/>
      <c r="E82" s="1003"/>
      <c r="F82" s="1003"/>
      <c r="G82" s="1003"/>
      <c r="H82" s="1003"/>
      <c r="I82" s="1004"/>
      <c r="J82" s="1004"/>
      <c r="K82" s="1004"/>
      <c r="L82" s="1004"/>
      <c r="M82" s="1004"/>
      <c r="N82" s="1016">
        <v>6844</v>
      </c>
      <c r="O82" s="1004">
        <v>9102</v>
      </c>
      <c r="P82" s="1004">
        <v>-2258</v>
      </c>
      <c r="Q82" s="1005">
        <v>-565</v>
      </c>
      <c r="R82" s="1016">
        <v>6844</v>
      </c>
    </row>
    <row r="83" spans="1:18" s="245" customFormat="1" ht="15.6" customHeight="1" thickBot="1" x14ac:dyDescent="0.25">
      <c r="A83" s="1587" t="s">
        <v>614</v>
      </c>
      <c r="B83" s="1588"/>
      <c r="C83" s="980">
        <v>158</v>
      </c>
      <c r="D83" s="981"/>
      <c r="E83" s="982">
        <v>1278344.8248482784</v>
      </c>
      <c r="F83" s="982">
        <v>705.28672061088969</v>
      </c>
      <c r="G83" s="982">
        <v>126633.46461855475</v>
      </c>
      <c r="H83" s="981">
        <v>1404978</v>
      </c>
      <c r="I83" s="984">
        <v>-469928</v>
      </c>
      <c r="J83" s="984">
        <v>21738</v>
      </c>
      <c r="K83" s="984">
        <v>-448190</v>
      </c>
      <c r="L83" s="1006">
        <v>956788</v>
      </c>
      <c r="M83" s="1007">
        <v>0</v>
      </c>
      <c r="N83" s="983">
        <v>963632</v>
      </c>
      <c r="O83" s="987">
        <v>1254020</v>
      </c>
      <c r="P83" s="987">
        <v>-290388</v>
      </c>
      <c r="Q83" s="988">
        <v>-72596</v>
      </c>
      <c r="R83" s="983">
        <v>973632</v>
      </c>
    </row>
    <row r="84" spans="1:18" ht="13.5" thickTop="1" x14ac:dyDescent="0.2"/>
    <row r="85" spans="1:18" x14ac:dyDescent="0.2">
      <c r="Q85" s="135">
        <v>4</v>
      </c>
    </row>
  </sheetData>
  <mergeCells count="12">
    <mergeCell ref="A83:B83"/>
    <mergeCell ref="A1:B3"/>
    <mergeCell ref="C1:K1"/>
    <mergeCell ref="L1:R1"/>
    <mergeCell ref="I2:K2"/>
    <mergeCell ref="A76:B76"/>
    <mergeCell ref="A77:B77"/>
    <mergeCell ref="A78:B78"/>
    <mergeCell ref="A79:B79"/>
    <mergeCell ref="A80:B80"/>
    <mergeCell ref="A81:B81"/>
    <mergeCell ref="A82:B8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1" manualBreakCount="1">
    <brk id="11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N54"/>
  <sheetViews>
    <sheetView view="pageBreakPreview" zoomScale="80" zoomScaleNormal="75" zoomScaleSheetLayoutView="80" zoomScalePageLayoutView="75" workbookViewId="0">
      <pane xSplit="3" ySplit="7" topLeftCell="D8" activePane="bottomRight" state="frozen"/>
      <selection activeCell="E7" sqref="E7"/>
      <selection pane="topRight" activeCell="E7" sqref="E7"/>
      <selection pane="bottomLeft" activeCell="E7" sqref="E7"/>
      <selection pane="bottomRight" activeCell="D8" sqref="D8"/>
    </sheetView>
  </sheetViews>
  <sheetFormatPr defaultColWidth="9.140625" defaultRowHeight="12.75" x14ac:dyDescent="0.2"/>
  <cols>
    <col min="1" max="1" width="8.42578125" style="245" bestFit="1" customWidth="1"/>
    <col min="2" max="2" width="7.85546875" style="245" bestFit="1" customWidth="1"/>
    <col min="3" max="3" width="45.28515625" style="245" customWidth="1"/>
    <col min="4" max="6" width="13.85546875" style="245" customWidth="1"/>
    <col min="7" max="7" width="13.85546875" style="1031" customWidth="1"/>
    <col min="8" max="9" width="13.85546875" style="245" customWidth="1"/>
    <col min="10" max="12" width="14.42578125" style="245" customWidth="1"/>
    <col min="13" max="13" width="13.85546875" style="245" customWidth="1"/>
    <col min="14" max="15" width="14.28515625" style="245" customWidth="1"/>
    <col min="16" max="20" width="14.7109375" style="245" customWidth="1"/>
    <col min="21" max="21" width="15.85546875" style="245" customWidth="1"/>
    <col min="22" max="24" width="16.7109375" style="245" customWidth="1"/>
    <col min="25" max="25" width="15.28515625" style="245" customWidth="1"/>
    <col min="26" max="26" width="14.42578125" style="245" bestFit="1" customWidth="1"/>
    <col min="27" max="28" width="12.42578125" style="245" bestFit="1" customWidth="1"/>
    <col min="29" max="29" width="15.42578125" style="245" customWidth="1"/>
    <col min="30" max="30" width="16.140625" style="245" bestFit="1" customWidth="1"/>
    <col min="31" max="31" width="13.28515625" style="245" bestFit="1" customWidth="1"/>
    <col min="32" max="32" width="11.28515625" style="245" bestFit="1" customWidth="1"/>
    <col min="33" max="33" width="13" style="245" bestFit="1" customWidth="1"/>
    <col min="34" max="34" width="16.140625" style="245" customWidth="1"/>
    <col min="35" max="35" width="13.7109375" style="245" bestFit="1" customWidth="1"/>
    <col min="36" max="36" width="16.140625" style="245" bestFit="1" customWidth="1"/>
    <col min="37" max="37" width="14.42578125" style="245" customWidth="1"/>
    <col min="38" max="38" width="14.42578125" style="245" bestFit="1" customWidth="1"/>
    <col min="39" max="39" width="16.140625" style="245" bestFit="1" customWidth="1"/>
    <col min="40" max="40" width="3.42578125" style="245" bestFit="1" customWidth="1"/>
    <col min="41" max="16384" width="9.140625" style="245"/>
  </cols>
  <sheetData>
    <row r="1" spans="1:40" ht="49.35" customHeight="1" x14ac:dyDescent="0.2">
      <c r="A1" s="1518" t="s">
        <v>896</v>
      </c>
      <c r="B1" s="1518"/>
      <c r="C1" s="1604"/>
      <c r="D1" s="1609" t="s">
        <v>900</v>
      </c>
      <c r="E1" s="1610"/>
      <c r="F1" s="1610"/>
      <c r="G1" s="1610"/>
      <c r="H1" s="1610"/>
      <c r="I1" s="1611"/>
      <c r="J1" s="1609" t="s">
        <v>900</v>
      </c>
      <c r="K1" s="1610"/>
      <c r="L1" s="1610"/>
      <c r="M1" s="1610"/>
      <c r="N1" s="1610"/>
      <c r="O1" s="1611"/>
      <c r="P1" s="1609" t="s">
        <v>900</v>
      </c>
      <c r="Q1" s="1610"/>
      <c r="R1" s="1610"/>
      <c r="S1" s="1610"/>
      <c r="T1" s="1610"/>
      <c r="U1" s="1611"/>
      <c r="V1" s="1615" t="s">
        <v>603</v>
      </c>
      <c r="W1" s="1616"/>
      <c r="X1" s="1616"/>
      <c r="Y1" s="1616"/>
      <c r="Z1" s="1617"/>
      <c r="AA1" s="1615" t="s">
        <v>603</v>
      </c>
      <c r="AB1" s="1616"/>
      <c r="AC1" s="1616"/>
      <c r="AD1" s="1616"/>
      <c r="AE1" s="1616"/>
      <c r="AF1" s="1616"/>
      <c r="AG1" s="1617"/>
      <c r="AH1" s="1615" t="s">
        <v>603</v>
      </c>
      <c r="AI1" s="1616"/>
      <c r="AJ1" s="1616"/>
      <c r="AK1" s="1616"/>
      <c r="AL1" s="1616"/>
      <c r="AM1" s="1617"/>
    </row>
    <row r="2" spans="1:40" ht="28.35" customHeight="1" x14ac:dyDescent="0.2">
      <c r="A2" s="1434"/>
      <c r="B2" s="1434"/>
      <c r="C2" s="1604"/>
      <c r="D2" s="1032"/>
      <c r="E2" s="1033"/>
      <c r="F2" s="1033"/>
      <c r="G2" s="1033"/>
      <c r="H2" s="1033"/>
      <c r="I2" s="1034"/>
      <c r="J2" s="1545" t="s">
        <v>254</v>
      </c>
      <c r="K2" s="1545"/>
      <c r="L2" s="1545"/>
      <c r="M2" s="1019"/>
      <c r="N2" s="1020"/>
      <c r="O2" s="1021"/>
      <c r="P2" s="1618" t="s">
        <v>394</v>
      </c>
      <c r="Q2" s="1619"/>
      <c r="R2" s="1618" t="s">
        <v>396</v>
      </c>
      <c r="S2" s="1620"/>
      <c r="T2" s="1619"/>
      <c r="U2" s="1021"/>
      <c r="V2" s="1024"/>
      <c r="W2" s="1022"/>
      <c r="X2" s="1022"/>
      <c r="Y2" s="1612" t="s">
        <v>897</v>
      </c>
      <c r="Z2" s="1614"/>
      <c r="AA2" s="1612" t="s">
        <v>897</v>
      </c>
      <c r="AB2" s="1613"/>
      <c r="AC2" s="1614"/>
      <c r="AD2" s="1036"/>
      <c r="AE2" s="1036"/>
      <c r="AF2" s="1036"/>
      <c r="AG2" s="1088"/>
      <c r="AH2" s="1089"/>
      <c r="AI2" s="1022"/>
      <c r="AJ2" s="1022"/>
      <c r="AK2" s="1036"/>
      <c r="AL2" s="1036"/>
      <c r="AM2" s="1023"/>
    </row>
    <row r="3" spans="1:40" ht="119.1" customHeight="1" x14ac:dyDescent="0.2">
      <c r="A3" s="1434"/>
      <c r="B3" s="1434"/>
      <c r="C3" s="1604"/>
      <c r="D3" s="1439" t="s">
        <v>2009</v>
      </c>
      <c r="E3" s="1235" t="s">
        <v>1921</v>
      </c>
      <c r="F3" s="1542" t="s">
        <v>668</v>
      </c>
      <c r="G3" s="1439" t="s">
        <v>562</v>
      </c>
      <c r="H3" s="1439" t="s">
        <v>561</v>
      </c>
      <c r="I3" s="1439" t="s">
        <v>647</v>
      </c>
      <c r="J3" s="1543" t="s">
        <v>975</v>
      </c>
      <c r="K3" s="1543" t="s">
        <v>976</v>
      </c>
      <c r="L3" s="1543" t="s">
        <v>256</v>
      </c>
      <c r="M3" s="1607" t="s">
        <v>680</v>
      </c>
      <c r="N3" s="1543" t="s">
        <v>1964</v>
      </c>
      <c r="O3" s="1607" t="s">
        <v>899</v>
      </c>
      <c r="P3" s="1608" t="s">
        <v>387</v>
      </c>
      <c r="Q3" s="1608" t="s">
        <v>393</v>
      </c>
      <c r="R3" s="1622" t="s">
        <v>588</v>
      </c>
      <c r="S3" s="1622" t="s">
        <v>698</v>
      </c>
      <c r="T3" s="1622" t="s">
        <v>568</v>
      </c>
      <c r="U3" s="1439" t="s">
        <v>910</v>
      </c>
      <c r="V3" s="1240" t="s">
        <v>2002</v>
      </c>
      <c r="W3" s="1240" t="s">
        <v>2003</v>
      </c>
      <c r="X3" s="1605" t="s">
        <v>421</v>
      </c>
      <c r="Y3" s="1543" t="s">
        <v>986</v>
      </c>
      <c r="Z3" s="1543" t="s">
        <v>987</v>
      </c>
      <c r="AA3" s="1543" t="s">
        <v>984</v>
      </c>
      <c r="AB3" s="1543" t="s">
        <v>985</v>
      </c>
      <c r="AC3" s="1543" t="s">
        <v>256</v>
      </c>
      <c r="AD3" s="1605" t="s">
        <v>671</v>
      </c>
      <c r="AE3" s="1240" t="s">
        <v>928</v>
      </c>
      <c r="AF3" s="1240" t="s">
        <v>929</v>
      </c>
      <c r="AG3" s="1621" t="s">
        <v>672</v>
      </c>
      <c r="AH3" s="1621" t="s">
        <v>673</v>
      </c>
      <c r="AI3" s="1544" t="s">
        <v>981</v>
      </c>
      <c r="AJ3" s="1605" t="s">
        <v>909</v>
      </c>
      <c r="AK3" s="1621" t="s">
        <v>373</v>
      </c>
      <c r="AL3" s="1621" t="s">
        <v>307</v>
      </c>
      <c r="AM3" s="1605" t="s">
        <v>674</v>
      </c>
    </row>
    <row r="4" spans="1:40" ht="17.100000000000001" customHeight="1" x14ac:dyDescent="0.2">
      <c r="A4" s="1434"/>
      <c r="B4" s="1434"/>
      <c r="C4" s="1604"/>
      <c r="D4" s="1439"/>
      <c r="E4" s="1025">
        <v>3553.7551087818197</v>
      </c>
      <c r="F4" s="1542"/>
      <c r="G4" s="1439"/>
      <c r="H4" s="1439"/>
      <c r="I4" s="1439"/>
      <c r="J4" s="1544"/>
      <c r="K4" s="1544"/>
      <c r="L4" s="1544"/>
      <c r="M4" s="1607"/>
      <c r="N4" s="1544"/>
      <c r="O4" s="1607"/>
      <c r="P4" s="1608"/>
      <c r="Q4" s="1608"/>
      <c r="R4" s="1622"/>
      <c r="S4" s="1622"/>
      <c r="T4" s="1622"/>
      <c r="U4" s="1439"/>
      <c r="V4" s="1035">
        <v>5342</v>
      </c>
      <c r="W4" s="1035">
        <v>6155</v>
      </c>
      <c r="X4" s="1606"/>
      <c r="Y4" s="1544"/>
      <c r="Z4" s="1544"/>
      <c r="AA4" s="1544"/>
      <c r="AB4" s="1544"/>
      <c r="AC4" s="1544"/>
      <c r="AD4" s="1606"/>
      <c r="AE4" s="1050">
        <v>1.7500000000000002E-2</v>
      </c>
      <c r="AF4" s="1050">
        <v>2.5000000000000001E-3</v>
      </c>
      <c r="AG4" s="1605"/>
      <c r="AH4" s="1605"/>
      <c r="AI4" s="1545"/>
      <c r="AJ4" s="1606"/>
      <c r="AK4" s="1605"/>
      <c r="AL4" s="1605"/>
      <c r="AM4" s="1606"/>
    </row>
    <row r="5" spans="1:40" x14ac:dyDescent="0.2">
      <c r="A5" s="244"/>
      <c r="B5" s="728"/>
      <c r="C5" s="1026"/>
      <c r="D5" s="1267">
        <v>1</v>
      </c>
      <c r="E5" s="1267">
        <v>2</v>
      </c>
      <c r="F5" s="1267">
        <v>3</v>
      </c>
      <c r="G5" s="1267">
        <v>4</v>
      </c>
      <c r="H5" s="1267">
        <v>5</v>
      </c>
      <c r="I5" s="1267">
        <v>6</v>
      </c>
      <c r="J5" s="1267">
        <v>7</v>
      </c>
      <c r="K5" s="1267">
        <v>8</v>
      </c>
      <c r="L5" s="1267">
        <v>9</v>
      </c>
      <c r="M5" s="1267">
        <v>10</v>
      </c>
      <c r="N5" s="1267">
        <v>11</v>
      </c>
      <c r="O5" s="1267">
        <v>12</v>
      </c>
      <c r="P5" s="1267">
        <v>13</v>
      </c>
      <c r="Q5" s="1267">
        <v>14</v>
      </c>
      <c r="R5" s="1267">
        <v>15</v>
      </c>
      <c r="S5" s="1267">
        <v>16</v>
      </c>
      <c r="T5" s="1267">
        <v>17</v>
      </c>
      <c r="U5" s="1267">
        <v>18</v>
      </c>
      <c r="V5" s="1267">
        <v>19</v>
      </c>
      <c r="W5" s="1267">
        <v>20</v>
      </c>
      <c r="X5" s="1267">
        <v>21</v>
      </c>
      <c r="Y5" s="1267">
        <v>22</v>
      </c>
      <c r="Z5" s="1267">
        <v>23</v>
      </c>
      <c r="AA5" s="1267">
        <v>24</v>
      </c>
      <c r="AB5" s="1267">
        <v>25</v>
      </c>
      <c r="AC5" s="1267">
        <v>26</v>
      </c>
      <c r="AD5" s="1267">
        <v>27</v>
      </c>
      <c r="AE5" s="1267">
        <v>28</v>
      </c>
      <c r="AF5" s="1267">
        <v>29</v>
      </c>
      <c r="AG5" s="1267">
        <v>30</v>
      </c>
      <c r="AH5" s="1267">
        <v>31</v>
      </c>
      <c r="AI5" s="1267">
        <v>32</v>
      </c>
      <c r="AJ5" s="1267">
        <v>33</v>
      </c>
      <c r="AK5" s="1267">
        <v>34</v>
      </c>
      <c r="AL5" s="1267">
        <v>35</v>
      </c>
      <c r="AM5" s="1267">
        <v>36</v>
      </c>
      <c r="AN5" s="1267">
        <v>37</v>
      </c>
    </row>
    <row r="6" spans="1:40" ht="25.5" hidden="1" x14ac:dyDescent="0.2">
      <c r="A6" s="728"/>
      <c r="B6" s="728"/>
      <c r="C6" s="728"/>
      <c r="D6" s="1268" t="s">
        <v>1602</v>
      </c>
      <c r="E6" s="1267" t="s">
        <v>1603</v>
      </c>
      <c r="F6" s="326" t="s">
        <v>1488</v>
      </c>
      <c r="G6" s="326" t="s">
        <v>1311</v>
      </c>
      <c r="H6" s="326" t="s">
        <v>1305</v>
      </c>
      <c r="I6" s="1243" t="s">
        <v>1489</v>
      </c>
      <c r="J6" s="326" t="s">
        <v>1490</v>
      </c>
      <c r="K6" s="326" t="s">
        <v>1491</v>
      </c>
      <c r="L6" s="1243" t="s">
        <v>1492</v>
      </c>
      <c r="M6" s="1243" t="s">
        <v>1493</v>
      </c>
      <c r="N6" s="1243"/>
      <c r="O6" s="1243" t="s">
        <v>1494</v>
      </c>
      <c r="P6" s="326" t="s">
        <v>274</v>
      </c>
      <c r="Q6" s="326" t="s">
        <v>622</v>
      </c>
      <c r="R6" s="326" t="s">
        <v>338</v>
      </c>
      <c r="S6" s="326" t="s">
        <v>369</v>
      </c>
      <c r="T6" s="326" t="s">
        <v>558</v>
      </c>
      <c r="U6" s="884" t="s">
        <v>1604</v>
      </c>
      <c r="V6" s="1267" t="s">
        <v>1605</v>
      </c>
      <c r="W6" s="1267" t="s">
        <v>1606</v>
      </c>
      <c r="X6" s="1268" t="s">
        <v>1607</v>
      </c>
      <c r="Y6" s="326" t="s">
        <v>1490</v>
      </c>
      <c r="Z6" s="326" t="s">
        <v>1608</v>
      </c>
      <c r="AA6" s="326" t="s">
        <v>1491</v>
      </c>
      <c r="AB6" s="326" t="s">
        <v>1609</v>
      </c>
      <c r="AC6" s="326" t="s">
        <v>1610</v>
      </c>
      <c r="AD6" s="1267" t="s">
        <v>1611</v>
      </c>
      <c r="AE6" s="326" t="s">
        <v>1612</v>
      </c>
      <c r="AF6" s="326" t="s">
        <v>1613</v>
      </c>
      <c r="AG6" s="326" t="s">
        <v>1186</v>
      </c>
      <c r="AH6" s="326" t="s">
        <v>1614</v>
      </c>
      <c r="AI6" s="326"/>
      <c r="AJ6" s="326" t="s">
        <v>1615</v>
      </c>
      <c r="AK6" s="326" t="s">
        <v>1616</v>
      </c>
      <c r="AL6" s="326" t="s">
        <v>1617</v>
      </c>
      <c r="AM6" s="326" t="s">
        <v>1618</v>
      </c>
    </row>
    <row r="7" spans="1:40" ht="25.5" hidden="1" x14ac:dyDescent="0.2">
      <c r="A7" s="728"/>
      <c r="B7" s="728"/>
      <c r="C7" s="728"/>
      <c r="D7" s="1268" t="s">
        <v>1156</v>
      </c>
      <c r="E7" s="1267" t="s">
        <v>1619</v>
      </c>
      <c r="F7" s="1243" t="s">
        <v>1157</v>
      </c>
      <c r="G7" s="1243" t="s">
        <v>1318</v>
      </c>
      <c r="H7" s="1243" t="s">
        <v>1157</v>
      </c>
      <c r="I7" s="1243" t="s">
        <v>1157</v>
      </c>
      <c r="J7" s="1243" t="s">
        <v>1500</v>
      </c>
      <c r="K7" s="1243" t="s">
        <v>1500</v>
      </c>
      <c r="L7" s="1243" t="s">
        <v>1157</v>
      </c>
      <c r="M7" s="1243" t="s">
        <v>1157</v>
      </c>
      <c r="N7" s="1243" t="s">
        <v>1501</v>
      </c>
      <c r="O7" s="1243" t="s">
        <v>1157</v>
      </c>
      <c r="P7" s="1243" t="s">
        <v>1156</v>
      </c>
      <c r="Q7" s="1243" t="s">
        <v>1156</v>
      </c>
      <c r="R7" s="1243" t="s">
        <v>1156</v>
      </c>
      <c r="S7" s="1243" t="s">
        <v>1156</v>
      </c>
      <c r="T7" s="1243" t="s">
        <v>1156</v>
      </c>
      <c r="U7" s="1267" t="s">
        <v>1157</v>
      </c>
      <c r="V7" s="1243" t="s">
        <v>1156</v>
      </c>
      <c r="W7" s="1243" t="s">
        <v>1156</v>
      </c>
      <c r="X7" s="1267" t="s">
        <v>1157</v>
      </c>
      <c r="Y7" s="1268" t="s">
        <v>1500</v>
      </c>
      <c r="Z7" s="1268" t="s">
        <v>1157</v>
      </c>
      <c r="AA7" s="1268" t="s">
        <v>1500</v>
      </c>
      <c r="AB7" s="1268" t="s">
        <v>1157</v>
      </c>
      <c r="AC7" s="1268" t="s">
        <v>1157</v>
      </c>
      <c r="AD7" s="1267" t="s">
        <v>1157</v>
      </c>
      <c r="AE7" s="1268" t="s">
        <v>1157</v>
      </c>
      <c r="AF7" s="1268" t="s">
        <v>1157</v>
      </c>
      <c r="AG7" s="1268" t="s">
        <v>1157</v>
      </c>
      <c r="AH7" s="1268" t="s">
        <v>1157</v>
      </c>
      <c r="AI7" s="1268" t="s">
        <v>1501</v>
      </c>
      <c r="AJ7" s="1268" t="s">
        <v>1157</v>
      </c>
      <c r="AK7" s="1268" t="s">
        <v>1600</v>
      </c>
      <c r="AL7" s="1268" t="s">
        <v>1157</v>
      </c>
      <c r="AM7" s="1268" t="s">
        <v>1157</v>
      </c>
    </row>
    <row r="8" spans="1:40" ht="17.100000000000001" customHeight="1" x14ac:dyDescent="0.2">
      <c r="A8" s="1049" t="s">
        <v>763</v>
      </c>
      <c r="B8" s="1049">
        <v>300002</v>
      </c>
      <c r="C8" s="1385" t="s">
        <v>299</v>
      </c>
      <c r="D8" s="1386">
        <v>447</v>
      </c>
      <c r="E8" s="1387">
        <v>3553.7551087818197</v>
      </c>
      <c r="F8" s="1387">
        <v>1588529</v>
      </c>
      <c r="G8" s="1387">
        <v>730.66950653120466</v>
      </c>
      <c r="H8" s="1387">
        <v>326609.26941944851</v>
      </c>
      <c r="I8" s="1388">
        <v>1915138</v>
      </c>
      <c r="J8" s="249">
        <v>-325751</v>
      </c>
      <c r="K8" s="802">
        <v>-17145</v>
      </c>
      <c r="L8" s="1389">
        <v>-342896</v>
      </c>
      <c r="M8" s="1388">
        <v>1572242</v>
      </c>
      <c r="N8" s="1390">
        <v>-6529.9691464309071</v>
      </c>
      <c r="O8" s="1388">
        <v>1565712</v>
      </c>
      <c r="P8" s="1390">
        <v>0</v>
      </c>
      <c r="Q8" s="1390">
        <v>6136</v>
      </c>
      <c r="R8" s="1390">
        <v>0</v>
      </c>
      <c r="S8" s="1390">
        <v>0</v>
      </c>
      <c r="T8" s="1390">
        <v>0</v>
      </c>
      <c r="U8" s="1388">
        <v>1571848</v>
      </c>
      <c r="V8" s="1390">
        <v>5342</v>
      </c>
      <c r="W8" s="1390"/>
      <c r="X8" s="253">
        <v>2387874</v>
      </c>
      <c r="Y8" s="1391">
        <v>-76</v>
      </c>
      <c r="Z8" s="802">
        <v>-405992</v>
      </c>
      <c r="AA8" s="1391">
        <v>-8</v>
      </c>
      <c r="AB8" s="802">
        <v>-21368</v>
      </c>
      <c r="AC8" s="1389">
        <v>-427360</v>
      </c>
      <c r="AD8" s="803">
        <v>1960514</v>
      </c>
      <c r="AE8" s="802">
        <v>-34309</v>
      </c>
      <c r="AF8" s="802">
        <v>-4901</v>
      </c>
      <c r="AG8" s="802">
        <v>-39210</v>
      </c>
      <c r="AH8" s="803">
        <v>1921304</v>
      </c>
      <c r="AI8" s="1390">
        <v>-9861</v>
      </c>
      <c r="AJ8" s="803">
        <v>1911443</v>
      </c>
      <c r="AK8" s="802">
        <v>1581248</v>
      </c>
      <c r="AL8" s="802">
        <v>330195</v>
      </c>
      <c r="AM8" s="803">
        <v>82549</v>
      </c>
    </row>
    <row r="9" spans="1:40" ht="29.1" customHeight="1" x14ac:dyDescent="0.2">
      <c r="A9" s="255" t="s">
        <v>786</v>
      </c>
      <c r="B9" s="255">
        <v>390001</v>
      </c>
      <c r="C9" s="256" t="s">
        <v>397</v>
      </c>
      <c r="D9" s="257">
        <v>368</v>
      </c>
      <c r="E9" s="258">
        <v>3553.7551087818197</v>
      </c>
      <c r="F9" s="258">
        <v>1307782</v>
      </c>
      <c r="G9" s="258">
        <v>650.55234865477053</v>
      </c>
      <c r="H9" s="258">
        <v>239403.26430495555</v>
      </c>
      <c r="I9" s="259">
        <v>1547185</v>
      </c>
      <c r="J9" s="260">
        <v>117770</v>
      </c>
      <c r="K9" s="261">
        <v>46267</v>
      </c>
      <c r="L9" s="262">
        <v>164037</v>
      </c>
      <c r="M9" s="259">
        <v>1711222</v>
      </c>
      <c r="N9" s="263">
        <v>-4253.2533460875566</v>
      </c>
      <c r="O9" s="259">
        <v>1706969</v>
      </c>
      <c r="P9" s="263">
        <v>0</v>
      </c>
      <c r="Q9" s="263">
        <v>4425</v>
      </c>
      <c r="R9" s="263">
        <v>0</v>
      </c>
      <c r="S9" s="263">
        <v>0</v>
      </c>
      <c r="T9" s="263">
        <v>0</v>
      </c>
      <c r="U9" s="259">
        <v>1711394</v>
      </c>
      <c r="V9" s="263"/>
      <c r="W9" s="263">
        <v>6155</v>
      </c>
      <c r="X9" s="264">
        <v>2265040</v>
      </c>
      <c r="Y9" s="265">
        <v>28</v>
      </c>
      <c r="Z9" s="261">
        <v>172340</v>
      </c>
      <c r="AA9" s="265">
        <v>22</v>
      </c>
      <c r="AB9" s="261">
        <v>67705</v>
      </c>
      <c r="AC9" s="262">
        <v>240045</v>
      </c>
      <c r="AD9" s="266">
        <v>2505085</v>
      </c>
      <c r="AE9" s="261">
        <v>-43839</v>
      </c>
      <c r="AF9" s="261">
        <v>-6263</v>
      </c>
      <c r="AG9" s="261">
        <v>-50102</v>
      </c>
      <c r="AH9" s="266">
        <v>2454983</v>
      </c>
      <c r="AI9" s="263">
        <v>-5469</v>
      </c>
      <c r="AJ9" s="266">
        <v>2449514</v>
      </c>
      <c r="AK9" s="261">
        <v>1500224</v>
      </c>
      <c r="AL9" s="261">
        <v>949290</v>
      </c>
      <c r="AM9" s="266">
        <v>237323</v>
      </c>
    </row>
    <row r="10" spans="1:40" x14ac:dyDescent="0.2">
      <c r="A10" s="255" t="s">
        <v>741</v>
      </c>
      <c r="B10" s="255" t="s">
        <v>741</v>
      </c>
      <c r="C10" s="256" t="s">
        <v>303</v>
      </c>
      <c r="D10" s="257">
        <v>305</v>
      </c>
      <c r="E10" s="258">
        <v>3553.7551087818197</v>
      </c>
      <c r="F10" s="258">
        <v>1083895</v>
      </c>
      <c r="G10" s="258">
        <v>746.0335616438357</v>
      </c>
      <c r="H10" s="258">
        <v>227540.23630136988</v>
      </c>
      <c r="I10" s="259">
        <v>1311435</v>
      </c>
      <c r="J10" s="260">
        <v>-197872</v>
      </c>
      <c r="K10" s="261">
        <v>6452</v>
      </c>
      <c r="L10" s="262">
        <v>-191420</v>
      </c>
      <c r="M10" s="259">
        <v>1120015</v>
      </c>
      <c r="N10" s="263">
        <v>-17394.93823630648</v>
      </c>
      <c r="O10" s="259">
        <v>1102620</v>
      </c>
      <c r="P10" s="263">
        <v>0</v>
      </c>
      <c r="Q10" s="263">
        <v>3009</v>
      </c>
      <c r="R10" s="263">
        <v>0</v>
      </c>
      <c r="S10" s="263">
        <v>0</v>
      </c>
      <c r="T10" s="263">
        <v>0</v>
      </c>
      <c r="U10" s="259">
        <v>1105629</v>
      </c>
      <c r="V10" s="263">
        <v>5342</v>
      </c>
      <c r="W10" s="263"/>
      <c r="X10" s="264">
        <v>1629310</v>
      </c>
      <c r="Y10" s="265">
        <v>-46</v>
      </c>
      <c r="Z10" s="261">
        <v>-245732</v>
      </c>
      <c r="AA10" s="265">
        <v>3</v>
      </c>
      <c r="AB10" s="261">
        <v>8013</v>
      </c>
      <c r="AC10" s="262">
        <v>-237719</v>
      </c>
      <c r="AD10" s="266">
        <v>1391591</v>
      </c>
      <c r="AE10" s="261">
        <v>-24353</v>
      </c>
      <c r="AF10" s="261">
        <v>-3479</v>
      </c>
      <c r="AG10" s="261">
        <v>-27832</v>
      </c>
      <c r="AH10" s="266">
        <v>1363759</v>
      </c>
      <c r="AI10" s="263">
        <v>-19236</v>
      </c>
      <c r="AJ10" s="266">
        <v>1344523</v>
      </c>
      <c r="AK10" s="261">
        <v>1070589</v>
      </c>
      <c r="AL10" s="261">
        <v>273934</v>
      </c>
      <c r="AM10" s="266">
        <v>68484</v>
      </c>
    </row>
    <row r="11" spans="1:40" ht="25.5" x14ac:dyDescent="0.2">
      <c r="A11" s="255" t="s">
        <v>794</v>
      </c>
      <c r="B11" s="255">
        <v>395005</v>
      </c>
      <c r="C11" s="256" t="s">
        <v>341</v>
      </c>
      <c r="D11" s="257">
        <v>1166</v>
      </c>
      <c r="E11" s="258">
        <v>3553.7551087818197</v>
      </c>
      <c r="F11" s="258">
        <v>4143678</v>
      </c>
      <c r="G11" s="258">
        <v>592.05529010815155</v>
      </c>
      <c r="H11" s="258">
        <v>690336.4682661047</v>
      </c>
      <c r="I11" s="259">
        <v>4834014</v>
      </c>
      <c r="J11" s="260">
        <v>-45623</v>
      </c>
      <c r="K11" s="261">
        <v>-10369</v>
      </c>
      <c r="L11" s="262">
        <v>-55992</v>
      </c>
      <c r="M11" s="259">
        <v>4778022</v>
      </c>
      <c r="N11" s="263">
        <v>-111738.80393646008</v>
      </c>
      <c r="O11" s="259">
        <v>4666283</v>
      </c>
      <c r="P11" s="263">
        <v>0</v>
      </c>
      <c r="Q11" s="263">
        <v>68794</v>
      </c>
      <c r="R11" s="263">
        <v>0</v>
      </c>
      <c r="S11" s="263">
        <v>31654</v>
      </c>
      <c r="T11" s="263">
        <v>0</v>
      </c>
      <c r="U11" s="259">
        <v>4766731</v>
      </c>
      <c r="V11" s="263">
        <v>5342</v>
      </c>
      <c r="W11" s="263"/>
      <c r="X11" s="264">
        <v>6228772</v>
      </c>
      <c r="Y11" s="265">
        <v>-11</v>
      </c>
      <c r="Z11" s="261">
        <v>-58762</v>
      </c>
      <c r="AA11" s="265">
        <v>-5</v>
      </c>
      <c r="AB11" s="261">
        <v>-13355</v>
      </c>
      <c r="AC11" s="262">
        <v>-72117</v>
      </c>
      <c r="AD11" s="266">
        <v>6156655</v>
      </c>
      <c r="AE11" s="261">
        <v>-107741</v>
      </c>
      <c r="AF11" s="261">
        <v>-15392</v>
      </c>
      <c r="AG11" s="261">
        <v>-123133</v>
      </c>
      <c r="AH11" s="266">
        <v>6033522</v>
      </c>
      <c r="AI11" s="263">
        <v>-166323.5</v>
      </c>
      <c r="AJ11" s="266">
        <v>5867199</v>
      </c>
      <c r="AK11" s="261">
        <v>4030952</v>
      </c>
      <c r="AL11" s="261">
        <v>1836247</v>
      </c>
      <c r="AM11" s="266">
        <v>459062</v>
      </c>
    </row>
    <row r="12" spans="1:40" ht="17.100000000000001" customHeight="1" x14ac:dyDescent="0.2">
      <c r="A12" s="267" t="s">
        <v>793</v>
      </c>
      <c r="B12" s="267">
        <v>395004</v>
      </c>
      <c r="C12" s="268" t="s">
        <v>344</v>
      </c>
      <c r="D12" s="503">
        <v>476</v>
      </c>
      <c r="E12" s="269">
        <v>3553.7551087818197</v>
      </c>
      <c r="F12" s="269">
        <v>1691587</v>
      </c>
      <c r="G12" s="269">
        <v>1003.4698393033485</v>
      </c>
      <c r="H12" s="269">
        <v>477651.6435083939</v>
      </c>
      <c r="I12" s="271">
        <v>2169239</v>
      </c>
      <c r="J12" s="272">
        <v>-620023</v>
      </c>
      <c r="K12" s="273">
        <v>36472</v>
      </c>
      <c r="L12" s="274">
        <v>-583551</v>
      </c>
      <c r="M12" s="271">
        <v>1585688</v>
      </c>
      <c r="N12" s="270">
        <v>0</v>
      </c>
      <c r="O12" s="271">
        <v>1585688</v>
      </c>
      <c r="P12" s="270">
        <v>0</v>
      </c>
      <c r="Q12" s="270">
        <v>6490</v>
      </c>
      <c r="R12" s="270">
        <v>0</v>
      </c>
      <c r="S12" s="270">
        <v>0</v>
      </c>
      <c r="T12" s="270">
        <v>0</v>
      </c>
      <c r="U12" s="271">
        <v>1592178</v>
      </c>
      <c r="V12" s="270">
        <v>5342</v>
      </c>
      <c r="W12" s="270"/>
      <c r="X12" s="275">
        <v>2542792</v>
      </c>
      <c r="Y12" s="276">
        <v>-136</v>
      </c>
      <c r="Z12" s="273">
        <v>-726512</v>
      </c>
      <c r="AA12" s="276">
        <v>16</v>
      </c>
      <c r="AB12" s="273">
        <v>42736</v>
      </c>
      <c r="AC12" s="274">
        <v>-683776</v>
      </c>
      <c r="AD12" s="277">
        <v>1859016</v>
      </c>
      <c r="AE12" s="273">
        <v>-32533</v>
      </c>
      <c r="AF12" s="273">
        <v>-4648</v>
      </c>
      <c r="AG12" s="273">
        <v>-37181</v>
      </c>
      <c r="AH12" s="277">
        <v>1821835</v>
      </c>
      <c r="AI12" s="270">
        <v>0</v>
      </c>
      <c r="AJ12" s="277">
        <v>1821835</v>
      </c>
      <c r="AK12" s="273">
        <v>1690834</v>
      </c>
      <c r="AL12" s="273">
        <v>131001</v>
      </c>
      <c r="AM12" s="277">
        <v>32750</v>
      </c>
    </row>
    <row r="13" spans="1:40" ht="17.100000000000001" customHeight="1" x14ac:dyDescent="0.2">
      <c r="A13" s="1049" t="s">
        <v>792</v>
      </c>
      <c r="B13" s="1049">
        <v>395003</v>
      </c>
      <c r="C13" s="1385" t="s">
        <v>343</v>
      </c>
      <c r="D13" s="1386">
        <v>439</v>
      </c>
      <c r="E13" s="1387">
        <v>3553.7551087818197</v>
      </c>
      <c r="F13" s="1387">
        <v>1560098</v>
      </c>
      <c r="G13" s="1387">
        <v>761.3587570202327</v>
      </c>
      <c r="H13" s="1387">
        <v>334236.49433188216</v>
      </c>
      <c r="I13" s="1388">
        <v>1894334</v>
      </c>
      <c r="J13" s="249">
        <v>-470540</v>
      </c>
      <c r="K13" s="802">
        <v>21584</v>
      </c>
      <c r="L13" s="1389">
        <v>-448956</v>
      </c>
      <c r="M13" s="1388">
        <v>1445378</v>
      </c>
      <c r="N13" s="1390">
        <v>-4364.0597544530192</v>
      </c>
      <c r="O13" s="1388">
        <v>1441014</v>
      </c>
      <c r="P13" s="1390">
        <v>0</v>
      </c>
      <c r="Q13" s="1390">
        <v>6018</v>
      </c>
      <c r="R13" s="1390">
        <v>0</v>
      </c>
      <c r="S13" s="1390">
        <v>0</v>
      </c>
      <c r="T13" s="1390">
        <v>0</v>
      </c>
      <c r="U13" s="1388">
        <v>1447032</v>
      </c>
      <c r="V13" s="1390">
        <v>5342</v>
      </c>
      <c r="W13" s="1390"/>
      <c r="X13" s="253">
        <v>2345138</v>
      </c>
      <c r="Y13" s="1391">
        <v>-109</v>
      </c>
      <c r="Z13" s="802">
        <v>-582278</v>
      </c>
      <c r="AA13" s="1391">
        <v>10</v>
      </c>
      <c r="AB13" s="802">
        <v>26710</v>
      </c>
      <c r="AC13" s="1389">
        <v>-555568</v>
      </c>
      <c r="AD13" s="803">
        <v>1789570</v>
      </c>
      <c r="AE13" s="802">
        <v>-31317</v>
      </c>
      <c r="AF13" s="802">
        <v>-4474</v>
      </c>
      <c r="AG13" s="802">
        <v>-35791</v>
      </c>
      <c r="AH13" s="803">
        <v>1753779</v>
      </c>
      <c r="AI13" s="1390">
        <v>-4809</v>
      </c>
      <c r="AJ13" s="803">
        <v>1748970</v>
      </c>
      <c r="AK13" s="802">
        <v>1556199</v>
      </c>
      <c r="AL13" s="802">
        <v>192771</v>
      </c>
      <c r="AM13" s="803">
        <v>48193</v>
      </c>
    </row>
    <row r="14" spans="1:40" ht="17.100000000000001" customHeight="1" x14ac:dyDescent="0.2">
      <c r="A14" s="255" t="s">
        <v>791</v>
      </c>
      <c r="B14" s="255">
        <v>395002</v>
      </c>
      <c r="C14" s="256" t="s">
        <v>342</v>
      </c>
      <c r="D14" s="257">
        <v>741</v>
      </c>
      <c r="E14" s="258">
        <v>3553.7551087818197</v>
      </c>
      <c r="F14" s="258">
        <v>2633333</v>
      </c>
      <c r="G14" s="258">
        <v>686.92241021135874</v>
      </c>
      <c r="H14" s="258">
        <v>509009.50596661685</v>
      </c>
      <c r="I14" s="259">
        <v>3142343</v>
      </c>
      <c r="J14" s="260">
        <v>-313941</v>
      </c>
      <c r="K14" s="261">
        <v>16970</v>
      </c>
      <c r="L14" s="262">
        <v>-296971</v>
      </c>
      <c r="M14" s="259">
        <v>2845372</v>
      </c>
      <c r="N14" s="263">
        <v>-2174.7250943069948</v>
      </c>
      <c r="O14" s="259">
        <v>2843197</v>
      </c>
      <c r="P14" s="263">
        <v>0</v>
      </c>
      <c r="Q14" s="263">
        <v>9440</v>
      </c>
      <c r="R14" s="263">
        <v>0</v>
      </c>
      <c r="S14" s="263">
        <v>0</v>
      </c>
      <c r="T14" s="263">
        <v>0</v>
      </c>
      <c r="U14" s="259">
        <v>2852637</v>
      </c>
      <c r="V14" s="263">
        <v>5342</v>
      </c>
      <c r="W14" s="263"/>
      <c r="X14" s="264">
        <v>3958422</v>
      </c>
      <c r="Y14" s="265">
        <v>-74</v>
      </c>
      <c r="Z14" s="261">
        <v>-395308</v>
      </c>
      <c r="AA14" s="265">
        <v>8</v>
      </c>
      <c r="AB14" s="261">
        <v>21368</v>
      </c>
      <c r="AC14" s="262">
        <v>-373940</v>
      </c>
      <c r="AD14" s="266">
        <v>3584482</v>
      </c>
      <c r="AE14" s="261">
        <v>-62728</v>
      </c>
      <c r="AF14" s="261">
        <v>-8961</v>
      </c>
      <c r="AG14" s="261">
        <v>-71689</v>
      </c>
      <c r="AH14" s="266">
        <v>3512793</v>
      </c>
      <c r="AI14" s="263">
        <v>-5052</v>
      </c>
      <c r="AJ14" s="266">
        <v>3507741</v>
      </c>
      <c r="AK14" s="261">
        <v>2628792</v>
      </c>
      <c r="AL14" s="261">
        <v>878949</v>
      </c>
      <c r="AM14" s="266">
        <v>219737</v>
      </c>
    </row>
    <row r="15" spans="1:40" ht="17.100000000000001" customHeight="1" x14ac:dyDescent="0.2">
      <c r="A15" s="255" t="s">
        <v>790</v>
      </c>
      <c r="B15" s="255">
        <v>395001</v>
      </c>
      <c r="C15" s="256" t="s">
        <v>345</v>
      </c>
      <c r="D15" s="257">
        <v>693</v>
      </c>
      <c r="E15" s="258">
        <v>3553.7551087818197</v>
      </c>
      <c r="F15" s="258">
        <v>2462752</v>
      </c>
      <c r="G15" s="258">
        <v>678.38194087511556</v>
      </c>
      <c r="H15" s="258">
        <v>470118.68502645509</v>
      </c>
      <c r="I15" s="259">
        <v>2932871</v>
      </c>
      <c r="J15" s="260">
        <v>0</v>
      </c>
      <c r="K15" s="261">
        <v>-8468</v>
      </c>
      <c r="L15" s="262">
        <v>-8468</v>
      </c>
      <c r="M15" s="259">
        <v>2924403</v>
      </c>
      <c r="N15" s="263">
        <v>-2140.5414691539518</v>
      </c>
      <c r="O15" s="259">
        <v>2922262</v>
      </c>
      <c r="P15" s="263">
        <v>0</v>
      </c>
      <c r="Q15" s="263">
        <v>8791</v>
      </c>
      <c r="R15" s="263">
        <v>0</v>
      </c>
      <c r="S15" s="263">
        <v>0</v>
      </c>
      <c r="T15" s="263">
        <v>0</v>
      </c>
      <c r="U15" s="259">
        <v>2931053</v>
      </c>
      <c r="V15" s="263">
        <v>5342</v>
      </c>
      <c r="W15" s="263"/>
      <c r="X15" s="264">
        <v>3702006</v>
      </c>
      <c r="Y15" s="265">
        <v>0</v>
      </c>
      <c r="Z15" s="261">
        <v>0</v>
      </c>
      <c r="AA15" s="265">
        <v>-4</v>
      </c>
      <c r="AB15" s="261">
        <v>-10684</v>
      </c>
      <c r="AC15" s="262">
        <v>-10684</v>
      </c>
      <c r="AD15" s="266">
        <v>3691322</v>
      </c>
      <c r="AE15" s="261">
        <v>-64598</v>
      </c>
      <c r="AF15" s="261">
        <v>-9228</v>
      </c>
      <c r="AG15" s="261">
        <v>-73826</v>
      </c>
      <c r="AH15" s="266">
        <v>3617496</v>
      </c>
      <c r="AI15" s="263">
        <v>-2404.5</v>
      </c>
      <c r="AJ15" s="266">
        <v>3615092</v>
      </c>
      <c r="AK15" s="261">
        <v>2460054</v>
      </c>
      <c r="AL15" s="261">
        <v>1155038</v>
      </c>
      <c r="AM15" s="266">
        <v>288760</v>
      </c>
    </row>
    <row r="16" spans="1:40" ht="29.1" customHeight="1" x14ac:dyDescent="0.2">
      <c r="A16" s="255" t="s">
        <v>796</v>
      </c>
      <c r="B16" s="255">
        <v>397001</v>
      </c>
      <c r="C16" s="256" t="s">
        <v>885</v>
      </c>
      <c r="D16" s="257">
        <v>494</v>
      </c>
      <c r="E16" s="258">
        <v>3553.7551087818197</v>
      </c>
      <c r="F16" s="258">
        <v>1755555</v>
      </c>
      <c r="G16" s="258">
        <v>741.72363820787723</v>
      </c>
      <c r="H16" s="258">
        <v>366411.47727469134</v>
      </c>
      <c r="I16" s="259">
        <v>2121966</v>
      </c>
      <c r="J16" s="260">
        <v>60161</v>
      </c>
      <c r="K16" s="261">
        <v>47270</v>
      </c>
      <c r="L16" s="262">
        <v>107431</v>
      </c>
      <c r="M16" s="259">
        <v>2229397</v>
      </c>
      <c r="N16" s="263">
        <v>-8688.8492712813259</v>
      </c>
      <c r="O16" s="259">
        <v>2220708</v>
      </c>
      <c r="P16" s="263">
        <v>0</v>
      </c>
      <c r="Q16" s="263">
        <v>29146</v>
      </c>
      <c r="R16" s="263">
        <v>0</v>
      </c>
      <c r="S16" s="263">
        <v>10000</v>
      </c>
      <c r="T16" s="263">
        <v>0</v>
      </c>
      <c r="U16" s="259">
        <v>2259854</v>
      </c>
      <c r="V16" s="263"/>
      <c r="W16" s="263">
        <v>6155</v>
      </c>
      <c r="X16" s="264">
        <v>3040570</v>
      </c>
      <c r="Y16" s="265">
        <v>14</v>
      </c>
      <c r="Z16" s="261">
        <v>86170</v>
      </c>
      <c r="AA16" s="265">
        <v>22</v>
      </c>
      <c r="AB16" s="261">
        <v>67705</v>
      </c>
      <c r="AC16" s="262">
        <v>153875</v>
      </c>
      <c r="AD16" s="266">
        <v>3194445</v>
      </c>
      <c r="AE16" s="261">
        <v>-55903</v>
      </c>
      <c r="AF16" s="261">
        <v>-7986</v>
      </c>
      <c r="AG16" s="261">
        <v>-63889</v>
      </c>
      <c r="AH16" s="266">
        <v>3130556</v>
      </c>
      <c r="AI16" s="263">
        <v>-9618</v>
      </c>
      <c r="AJ16" s="266">
        <v>3120938</v>
      </c>
      <c r="AK16" s="261">
        <v>2012368</v>
      </c>
      <c r="AL16" s="261">
        <v>1108570</v>
      </c>
      <c r="AM16" s="266">
        <v>277143</v>
      </c>
    </row>
    <row r="17" spans="1:39" s="278" customFormat="1" ht="17.100000000000001" customHeight="1" x14ac:dyDescent="0.2">
      <c r="A17" s="267" t="s">
        <v>798</v>
      </c>
      <c r="B17" s="267">
        <v>398002</v>
      </c>
      <c r="C17" s="268" t="s">
        <v>663</v>
      </c>
      <c r="D17" s="503">
        <v>837</v>
      </c>
      <c r="E17" s="269">
        <v>3553.7551087818197</v>
      </c>
      <c r="F17" s="269">
        <v>2974493</v>
      </c>
      <c r="G17" s="269">
        <v>724.79250196607131</v>
      </c>
      <c r="H17" s="269">
        <v>606651.32414560171</v>
      </c>
      <c r="I17" s="271">
        <v>3581144</v>
      </c>
      <c r="J17" s="272">
        <v>410910</v>
      </c>
      <c r="K17" s="273">
        <v>-10701</v>
      </c>
      <c r="L17" s="274">
        <v>400209</v>
      </c>
      <c r="M17" s="271">
        <v>3981353</v>
      </c>
      <c r="N17" s="270">
        <v>-4327.4934993988572</v>
      </c>
      <c r="O17" s="271">
        <v>3977026</v>
      </c>
      <c r="P17" s="270">
        <v>0</v>
      </c>
      <c r="Q17" s="270">
        <v>11092</v>
      </c>
      <c r="R17" s="270">
        <v>0</v>
      </c>
      <c r="S17" s="270">
        <v>0</v>
      </c>
      <c r="T17" s="270">
        <v>0</v>
      </c>
      <c r="U17" s="271">
        <v>3988118</v>
      </c>
      <c r="V17" s="270">
        <v>5342</v>
      </c>
      <c r="W17" s="270"/>
      <c r="X17" s="275">
        <v>4471254</v>
      </c>
      <c r="Y17" s="276">
        <v>96</v>
      </c>
      <c r="Z17" s="273">
        <v>512832</v>
      </c>
      <c r="AA17" s="276">
        <v>-5</v>
      </c>
      <c r="AB17" s="273">
        <v>-13355</v>
      </c>
      <c r="AC17" s="274">
        <v>499477</v>
      </c>
      <c r="AD17" s="277">
        <v>4970731</v>
      </c>
      <c r="AE17" s="273">
        <v>-86988</v>
      </c>
      <c r="AF17" s="273">
        <v>-12427</v>
      </c>
      <c r="AG17" s="273">
        <v>-99415</v>
      </c>
      <c r="AH17" s="277">
        <v>4871316</v>
      </c>
      <c r="AI17" s="270">
        <v>-4809</v>
      </c>
      <c r="AJ17" s="277">
        <v>4866507</v>
      </c>
      <c r="AK17" s="273">
        <v>2969963</v>
      </c>
      <c r="AL17" s="273">
        <v>1896544</v>
      </c>
      <c r="AM17" s="277">
        <v>474136</v>
      </c>
    </row>
    <row r="18" spans="1:39" ht="17.100000000000001" customHeight="1" x14ac:dyDescent="0.2">
      <c r="A18" s="1049" t="s">
        <v>797</v>
      </c>
      <c r="B18" s="1049">
        <v>398001</v>
      </c>
      <c r="C18" s="1385" t="s">
        <v>662</v>
      </c>
      <c r="D18" s="1386">
        <v>887</v>
      </c>
      <c r="E18" s="1387">
        <v>3553.7551087818197</v>
      </c>
      <c r="F18" s="1387">
        <v>3152181</v>
      </c>
      <c r="G18" s="1387">
        <v>643.94778836855926</v>
      </c>
      <c r="H18" s="1387">
        <v>571181.68828291201</v>
      </c>
      <c r="I18" s="1388">
        <v>3723363</v>
      </c>
      <c r="J18" s="249">
        <v>-159580</v>
      </c>
      <c r="K18" s="802">
        <v>-23097</v>
      </c>
      <c r="L18" s="1389">
        <v>-182677</v>
      </c>
      <c r="M18" s="1388">
        <v>3540686</v>
      </c>
      <c r="N18" s="1390">
        <v>-2153.2377833855953</v>
      </c>
      <c r="O18" s="1388">
        <v>3538533</v>
      </c>
      <c r="P18" s="1390">
        <v>0</v>
      </c>
      <c r="Q18" s="1390">
        <v>12036</v>
      </c>
      <c r="R18" s="1390">
        <v>0</v>
      </c>
      <c r="S18" s="1390">
        <v>0</v>
      </c>
      <c r="T18" s="1390">
        <v>0</v>
      </c>
      <c r="U18" s="1388">
        <v>3550569</v>
      </c>
      <c r="V18" s="1390">
        <v>5342</v>
      </c>
      <c r="W18" s="1390"/>
      <c r="X18" s="253">
        <v>4738354</v>
      </c>
      <c r="Y18" s="1391">
        <v>-38</v>
      </c>
      <c r="Z18" s="802">
        <v>-202996</v>
      </c>
      <c r="AA18" s="1391">
        <v>-11</v>
      </c>
      <c r="AB18" s="802">
        <v>-29381</v>
      </c>
      <c r="AC18" s="1389">
        <v>-232377</v>
      </c>
      <c r="AD18" s="803">
        <v>4505977</v>
      </c>
      <c r="AE18" s="802">
        <v>-78855</v>
      </c>
      <c r="AF18" s="802">
        <v>-11265</v>
      </c>
      <c r="AG18" s="802">
        <v>-90120</v>
      </c>
      <c r="AH18" s="803">
        <v>4415857</v>
      </c>
      <c r="AI18" s="1390">
        <v>-5052</v>
      </c>
      <c r="AJ18" s="803">
        <v>4410805</v>
      </c>
      <c r="AK18" s="802">
        <v>3147408</v>
      </c>
      <c r="AL18" s="802">
        <v>1263397</v>
      </c>
      <c r="AM18" s="803">
        <v>315849</v>
      </c>
    </row>
    <row r="19" spans="1:39" ht="17.100000000000001" customHeight="1" x14ac:dyDescent="0.2">
      <c r="A19" s="255" t="s">
        <v>801</v>
      </c>
      <c r="B19" s="255">
        <v>398006</v>
      </c>
      <c r="C19" s="256" t="s">
        <v>665</v>
      </c>
      <c r="D19" s="257">
        <v>845</v>
      </c>
      <c r="E19" s="258">
        <v>3553.7551087818197</v>
      </c>
      <c r="F19" s="258">
        <v>3002923</v>
      </c>
      <c r="G19" s="258">
        <v>746.0335616438357</v>
      </c>
      <c r="H19" s="258">
        <v>630398.35958904121</v>
      </c>
      <c r="I19" s="259">
        <v>3633321</v>
      </c>
      <c r="J19" s="260">
        <v>395743</v>
      </c>
      <c r="K19" s="261">
        <v>-8603</v>
      </c>
      <c r="L19" s="262">
        <v>387140</v>
      </c>
      <c r="M19" s="259">
        <v>4020461</v>
      </c>
      <c r="N19" s="263">
        <v>-2144.45388905343</v>
      </c>
      <c r="O19" s="259">
        <v>4018317</v>
      </c>
      <c r="P19" s="263">
        <v>0</v>
      </c>
      <c r="Q19" s="263">
        <v>11151</v>
      </c>
      <c r="R19" s="263">
        <v>0</v>
      </c>
      <c r="S19" s="263">
        <v>0</v>
      </c>
      <c r="T19" s="263">
        <v>0</v>
      </c>
      <c r="U19" s="259">
        <v>4029468</v>
      </c>
      <c r="V19" s="263">
        <v>5342</v>
      </c>
      <c r="W19" s="263"/>
      <c r="X19" s="264">
        <v>4513990</v>
      </c>
      <c r="Y19" s="265">
        <v>92</v>
      </c>
      <c r="Z19" s="261">
        <v>491464</v>
      </c>
      <c r="AA19" s="265">
        <v>-4</v>
      </c>
      <c r="AB19" s="261">
        <v>-10684</v>
      </c>
      <c r="AC19" s="262">
        <v>480780</v>
      </c>
      <c r="AD19" s="266">
        <v>4994770</v>
      </c>
      <c r="AE19" s="261">
        <v>-87408</v>
      </c>
      <c r="AF19" s="261">
        <v>-12487</v>
      </c>
      <c r="AG19" s="261">
        <v>-99895</v>
      </c>
      <c r="AH19" s="266">
        <v>4894875</v>
      </c>
      <c r="AI19" s="263">
        <v>243</v>
      </c>
      <c r="AJ19" s="266">
        <v>4895118</v>
      </c>
      <c r="AK19" s="261">
        <v>3001748</v>
      </c>
      <c r="AL19" s="261">
        <v>1893370</v>
      </c>
      <c r="AM19" s="266">
        <v>473343</v>
      </c>
    </row>
    <row r="20" spans="1:39" ht="17.100000000000001" customHeight="1" x14ac:dyDescent="0.2">
      <c r="A20" s="255" t="s">
        <v>802</v>
      </c>
      <c r="B20" s="255">
        <v>398007</v>
      </c>
      <c r="C20" s="256" t="s">
        <v>666</v>
      </c>
      <c r="D20" s="257">
        <v>242</v>
      </c>
      <c r="E20" s="258">
        <v>3553.7551087818197</v>
      </c>
      <c r="F20" s="258">
        <v>860009</v>
      </c>
      <c r="G20" s="258">
        <v>746.0335616438357</v>
      </c>
      <c r="H20" s="258">
        <v>180540.12191780822</v>
      </c>
      <c r="I20" s="259">
        <v>1040549</v>
      </c>
      <c r="J20" s="260">
        <v>378537</v>
      </c>
      <c r="K20" s="261">
        <v>4302</v>
      </c>
      <c r="L20" s="262">
        <v>382839</v>
      </c>
      <c r="M20" s="259">
        <v>1423388</v>
      </c>
      <c r="N20" s="263">
        <v>-2174.36727953831</v>
      </c>
      <c r="O20" s="259">
        <v>1421214</v>
      </c>
      <c r="P20" s="263">
        <v>0</v>
      </c>
      <c r="Q20" s="263">
        <v>0</v>
      </c>
      <c r="R20" s="263">
        <v>0</v>
      </c>
      <c r="S20" s="263">
        <v>0</v>
      </c>
      <c r="T20" s="263">
        <v>0</v>
      </c>
      <c r="U20" s="259">
        <v>1421214</v>
      </c>
      <c r="V20" s="263">
        <v>5342</v>
      </c>
      <c r="W20" s="263"/>
      <c r="X20" s="264">
        <v>1292764</v>
      </c>
      <c r="Y20" s="265">
        <v>88</v>
      </c>
      <c r="Z20" s="261">
        <v>470096</v>
      </c>
      <c r="AA20" s="265">
        <v>2</v>
      </c>
      <c r="AB20" s="261">
        <v>5342</v>
      </c>
      <c r="AC20" s="262">
        <v>475438</v>
      </c>
      <c r="AD20" s="266">
        <v>1768202</v>
      </c>
      <c r="AE20" s="261">
        <v>-30944</v>
      </c>
      <c r="AF20" s="261">
        <v>-4421</v>
      </c>
      <c r="AG20" s="261">
        <v>-35365</v>
      </c>
      <c r="AH20" s="266">
        <v>1732837</v>
      </c>
      <c r="AI20" s="263">
        <v>-2404.5</v>
      </c>
      <c r="AJ20" s="266">
        <v>1730433</v>
      </c>
      <c r="AK20" s="261">
        <v>1173360</v>
      </c>
      <c r="AL20" s="261">
        <v>557073</v>
      </c>
      <c r="AM20" s="266">
        <v>139268</v>
      </c>
    </row>
    <row r="21" spans="1:39" ht="17.100000000000001" customHeight="1" x14ac:dyDescent="0.2">
      <c r="A21" s="255" t="s">
        <v>914</v>
      </c>
      <c r="B21" s="255">
        <v>398008</v>
      </c>
      <c r="C21" s="256" t="s">
        <v>866</v>
      </c>
      <c r="D21" s="257">
        <v>113</v>
      </c>
      <c r="E21" s="258">
        <v>3553.7551087818197</v>
      </c>
      <c r="F21" s="258">
        <v>401574</v>
      </c>
      <c r="G21" s="258">
        <v>746.0335616438357</v>
      </c>
      <c r="H21" s="258">
        <v>84301.792465753431</v>
      </c>
      <c r="I21" s="259">
        <v>485876</v>
      </c>
      <c r="J21" s="260">
        <v>477473</v>
      </c>
      <c r="K21" s="261">
        <v>-10754</v>
      </c>
      <c r="L21" s="262">
        <v>466719</v>
      </c>
      <c r="M21" s="259">
        <v>952595</v>
      </c>
      <c r="N21" s="263">
        <v>0</v>
      </c>
      <c r="O21" s="259">
        <v>952595</v>
      </c>
      <c r="P21" s="263">
        <v>0</v>
      </c>
      <c r="Q21" s="263">
        <v>6667</v>
      </c>
      <c r="R21" s="263">
        <v>0</v>
      </c>
      <c r="S21" s="263">
        <v>10000</v>
      </c>
      <c r="T21" s="263">
        <v>0</v>
      </c>
      <c r="U21" s="259">
        <v>969262</v>
      </c>
      <c r="V21" s="263">
        <v>5342</v>
      </c>
      <c r="W21" s="263"/>
      <c r="X21" s="264">
        <v>603646</v>
      </c>
      <c r="Y21" s="265">
        <v>111</v>
      </c>
      <c r="Z21" s="261">
        <v>592962</v>
      </c>
      <c r="AA21" s="265">
        <v>-5</v>
      </c>
      <c r="AB21" s="261">
        <v>-13355</v>
      </c>
      <c r="AC21" s="262">
        <v>579607</v>
      </c>
      <c r="AD21" s="266">
        <v>1183253</v>
      </c>
      <c r="AE21" s="261">
        <v>-20707</v>
      </c>
      <c r="AF21" s="261">
        <v>-2958</v>
      </c>
      <c r="AG21" s="261">
        <v>-23665</v>
      </c>
      <c r="AH21" s="266">
        <v>1159588</v>
      </c>
      <c r="AI21" s="263">
        <v>0</v>
      </c>
      <c r="AJ21" s="266">
        <v>1159588</v>
      </c>
      <c r="AK21" s="261">
        <v>818452</v>
      </c>
      <c r="AL21" s="261">
        <v>341136</v>
      </c>
      <c r="AM21" s="266">
        <v>85284</v>
      </c>
    </row>
    <row r="22" spans="1:39" ht="17.100000000000001" customHeight="1" x14ac:dyDescent="0.2">
      <c r="A22" s="267" t="s">
        <v>805</v>
      </c>
      <c r="B22" s="267">
        <v>399003</v>
      </c>
      <c r="C22" s="268" t="s">
        <v>962</v>
      </c>
      <c r="D22" s="503">
        <v>201</v>
      </c>
      <c r="E22" s="269">
        <v>3553.7551087818197</v>
      </c>
      <c r="F22" s="269">
        <v>714305</v>
      </c>
      <c r="G22" s="269">
        <v>746.0335616438357</v>
      </c>
      <c r="H22" s="269">
        <v>149952.74589041097</v>
      </c>
      <c r="I22" s="271">
        <v>864258</v>
      </c>
      <c r="J22" s="272">
        <v>-447362</v>
      </c>
      <c r="K22" s="273">
        <v>-6452</v>
      </c>
      <c r="L22" s="274">
        <v>-453814</v>
      </c>
      <c r="M22" s="271">
        <v>410444</v>
      </c>
      <c r="N22" s="270">
        <v>-2144.45388905339</v>
      </c>
      <c r="O22" s="271">
        <v>408300</v>
      </c>
      <c r="P22" s="270">
        <v>0</v>
      </c>
      <c r="Q22" s="270">
        <v>11859</v>
      </c>
      <c r="R22" s="270">
        <v>0</v>
      </c>
      <c r="S22" s="270">
        <v>10000</v>
      </c>
      <c r="T22" s="270">
        <v>0</v>
      </c>
      <c r="U22" s="271">
        <v>430159</v>
      </c>
      <c r="V22" s="270">
        <v>5342</v>
      </c>
      <c r="W22" s="270"/>
      <c r="X22" s="275">
        <v>1073742</v>
      </c>
      <c r="Y22" s="276">
        <v>-104</v>
      </c>
      <c r="Z22" s="273">
        <v>-555568</v>
      </c>
      <c r="AA22" s="276">
        <v>-3</v>
      </c>
      <c r="AB22" s="273">
        <v>-8013</v>
      </c>
      <c r="AC22" s="274">
        <v>-563581</v>
      </c>
      <c r="AD22" s="277">
        <v>510161</v>
      </c>
      <c r="AE22" s="273">
        <v>-8928</v>
      </c>
      <c r="AF22" s="273">
        <v>-1275</v>
      </c>
      <c r="AG22" s="273">
        <v>-10203</v>
      </c>
      <c r="AH22" s="277">
        <v>499958</v>
      </c>
      <c r="AI22" s="270">
        <v>243</v>
      </c>
      <c r="AJ22" s="277">
        <v>500201</v>
      </c>
      <c r="AK22" s="273">
        <v>714149</v>
      </c>
      <c r="AL22" s="273">
        <v>-213948</v>
      </c>
      <c r="AM22" s="277">
        <v>-53487</v>
      </c>
    </row>
    <row r="23" spans="1:39" ht="17.100000000000001" customHeight="1" x14ac:dyDescent="0.2">
      <c r="A23" s="1049" t="s">
        <v>771</v>
      </c>
      <c r="B23" s="1049">
        <v>368001</v>
      </c>
      <c r="C23" s="1385" t="s">
        <v>464</v>
      </c>
      <c r="D23" s="1386">
        <v>675</v>
      </c>
      <c r="E23" s="1387">
        <v>3553.7551087818197</v>
      </c>
      <c r="F23" s="1387">
        <v>2398785</v>
      </c>
      <c r="G23" s="1387">
        <v>746.03356164383604</v>
      </c>
      <c r="H23" s="1387">
        <v>503572.65410958935</v>
      </c>
      <c r="I23" s="1388">
        <v>2902358</v>
      </c>
      <c r="J23" s="249">
        <v>649535</v>
      </c>
      <c r="K23" s="802">
        <v>-10754</v>
      </c>
      <c r="L23" s="1389">
        <v>638781</v>
      </c>
      <c r="M23" s="1388">
        <v>3541139</v>
      </c>
      <c r="N23" s="1390">
        <v>-6523.1018386149326</v>
      </c>
      <c r="O23" s="1388">
        <v>3534616</v>
      </c>
      <c r="P23" s="1390">
        <v>42000</v>
      </c>
      <c r="Q23" s="1390">
        <v>6372</v>
      </c>
      <c r="R23" s="1390">
        <v>0</v>
      </c>
      <c r="S23" s="1390">
        <v>0</v>
      </c>
      <c r="T23" s="1390">
        <v>0</v>
      </c>
      <c r="U23" s="1388">
        <v>3582988</v>
      </c>
      <c r="V23" s="1390">
        <v>5342</v>
      </c>
      <c r="W23" s="1390"/>
      <c r="X23" s="253">
        <v>3605850</v>
      </c>
      <c r="Y23" s="1391">
        <v>151</v>
      </c>
      <c r="Z23" s="802">
        <v>806642</v>
      </c>
      <c r="AA23" s="1391">
        <v>-5</v>
      </c>
      <c r="AB23" s="802">
        <v>-13355</v>
      </c>
      <c r="AC23" s="1389">
        <v>793287</v>
      </c>
      <c r="AD23" s="803">
        <v>4399137</v>
      </c>
      <c r="AE23" s="802">
        <v>-76985</v>
      </c>
      <c r="AF23" s="802">
        <v>-10998</v>
      </c>
      <c r="AG23" s="802">
        <v>-87983</v>
      </c>
      <c r="AH23" s="803">
        <v>4311154</v>
      </c>
      <c r="AI23" s="1390">
        <v>-7213.5</v>
      </c>
      <c r="AJ23" s="803">
        <v>4303941</v>
      </c>
      <c r="AK23" s="802">
        <v>2841838</v>
      </c>
      <c r="AL23" s="802">
        <v>1462103</v>
      </c>
      <c r="AM23" s="803">
        <v>365526</v>
      </c>
    </row>
    <row r="24" spans="1:39" ht="17.100000000000001" customHeight="1" x14ac:dyDescent="0.2">
      <c r="A24" s="255" t="s">
        <v>769</v>
      </c>
      <c r="B24" s="255">
        <v>364001</v>
      </c>
      <c r="C24" s="256" t="s">
        <v>407</v>
      </c>
      <c r="D24" s="257">
        <v>562</v>
      </c>
      <c r="E24" s="258">
        <v>3553.7551087818197</v>
      </c>
      <c r="F24" s="258">
        <v>1997210</v>
      </c>
      <c r="G24" s="258">
        <v>746.0335616438357</v>
      </c>
      <c r="H24" s="258">
        <v>419270.86164383567</v>
      </c>
      <c r="I24" s="259">
        <v>2416481</v>
      </c>
      <c r="J24" s="260">
        <v>-116142</v>
      </c>
      <c r="K24" s="261">
        <v>-17206</v>
      </c>
      <c r="L24" s="262">
        <v>-133348</v>
      </c>
      <c r="M24" s="259">
        <v>2283133</v>
      </c>
      <c r="N24" s="263">
        <v>0</v>
      </c>
      <c r="O24" s="259">
        <v>2283133</v>
      </c>
      <c r="P24" s="263">
        <v>0</v>
      </c>
      <c r="Q24" s="263">
        <v>5487</v>
      </c>
      <c r="R24" s="263">
        <v>0</v>
      </c>
      <c r="S24" s="263">
        <v>0</v>
      </c>
      <c r="T24" s="263">
        <v>0</v>
      </c>
      <c r="U24" s="259">
        <v>2288620</v>
      </c>
      <c r="V24" s="263">
        <v>5342</v>
      </c>
      <c r="W24" s="263"/>
      <c r="X24" s="264">
        <v>3002204</v>
      </c>
      <c r="Y24" s="265">
        <v>-27</v>
      </c>
      <c r="Z24" s="261">
        <v>-144234</v>
      </c>
      <c r="AA24" s="265">
        <v>-8</v>
      </c>
      <c r="AB24" s="261">
        <v>-21368</v>
      </c>
      <c r="AC24" s="262">
        <v>-165602</v>
      </c>
      <c r="AD24" s="266">
        <v>2836602</v>
      </c>
      <c r="AE24" s="261">
        <v>-49641</v>
      </c>
      <c r="AF24" s="261">
        <v>-7092</v>
      </c>
      <c r="AG24" s="261">
        <v>-56733</v>
      </c>
      <c r="AH24" s="266">
        <v>2779869</v>
      </c>
      <c r="AI24" s="263">
        <v>0</v>
      </c>
      <c r="AJ24" s="266">
        <v>2779869</v>
      </c>
      <c r="AK24" s="261">
        <v>1996320</v>
      </c>
      <c r="AL24" s="261">
        <v>783549</v>
      </c>
      <c r="AM24" s="266">
        <v>195887</v>
      </c>
    </row>
    <row r="25" spans="1:39" ht="25.5" x14ac:dyDescent="0.2">
      <c r="A25" s="255" t="s">
        <v>767</v>
      </c>
      <c r="B25" s="255">
        <v>363001</v>
      </c>
      <c r="C25" s="256" t="s">
        <v>688</v>
      </c>
      <c r="D25" s="257">
        <v>553</v>
      </c>
      <c r="E25" s="258">
        <v>3553.7551087818197</v>
      </c>
      <c r="F25" s="258">
        <v>1965227</v>
      </c>
      <c r="G25" s="258">
        <v>746.0335616438357</v>
      </c>
      <c r="H25" s="258">
        <v>412556.55958904116</v>
      </c>
      <c r="I25" s="259">
        <v>2377784</v>
      </c>
      <c r="J25" s="260">
        <v>223681</v>
      </c>
      <c r="K25" s="261">
        <v>-15055</v>
      </c>
      <c r="L25" s="262">
        <v>208626</v>
      </c>
      <c r="M25" s="259">
        <v>2586410</v>
      </c>
      <c r="N25" s="263">
        <v>0</v>
      </c>
      <c r="O25" s="259">
        <v>2586410</v>
      </c>
      <c r="P25" s="263">
        <v>0</v>
      </c>
      <c r="Q25" s="263">
        <v>7080</v>
      </c>
      <c r="R25" s="263">
        <v>0</v>
      </c>
      <c r="S25" s="263">
        <v>0</v>
      </c>
      <c r="T25" s="263">
        <v>0</v>
      </c>
      <c r="U25" s="259">
        <v>2593490</v>
      </c>
      <c r="V25" s="263">
        <v>5342</v>
      </c>
      <c r="W25" s="263"/>
      <c r="X25" s="264">
        <v>2954126</v>
      </c>
      <c r="Y25" s="265">
        <v>52</v>
      </c>
      <c r="Z25" s="261">
        <v>277784</v>
      </c>
      <c r="AA25" s="265">
        <v>-7</v>
      </c>
      <c r="AB25" s="261">
        <v>-18697</v>
      </c>
      <c r="AC25" s="262">
        <v>259087</v>
      </c>
      <c r="AD25" s="266">
        <v>3213213</v>
      </c>
      <c r="AE25" s="261">
        <v>-56231</v>
      </c>
      <c r="AF25" s="261">
        <v>-8033</v>
      </c>
      <c r="AG25" s="261">
        <v>-64264</v>
      </c>
      <c r="AH25" s="266">
        <v>3148949</v>
      </c>
      <c r="AI25" s="263">
        <v>0</v>
      </c>
      <c r="AJ25" s="266">
        <v>3148949</v>
      </c>
      <c r="AK25" s="261">
        <v>1964352</v>
      </c>
      <c r="AL25" s="261">
        <v>1184597</v>
      </c>
      <c r="AM25" s="266">
        <v>296149</v>
      </c>
    </row>
    <row r="26" spans="1:39" ht="29.1" customHeight="1" x14ac:dyDescent="0.2">
      <c r="A26" s="255" t="s">
        <v>765</v>
      </c>
      <c r="B26" s="255">
        <v>360001</v>
      </c>
      <c r="C26" s="256" t="s">
        <v>398</v>
      </c>
      <c r="D26" s="257">
        <v>164</v>
      </c>
      <c r="E26" s="258">
        <v>3553.7551087818197</v>
      </c>
      <c r="F26" s="258">
        <v>582816</v>
      </c>
      <c r="G26" s="258">
        <v>746.0335616438357</v>
      </c>
      <c r="H26" s="258">
        <v>122349.50410958905</v>
      </c>
      <c r="I26" s="259">
        <v>705166</v>
      </c>
      <c r="J26" s="260">
        <v>-124745</v>
      </c>
      <c r="K26" s="261">
        <v>-25809</v>
      </c>
      <c r="L26" s="262">
        <v>-150554</v>
      </c>
      <c r="M26" s="259">
        <v>554612</v>
      </c>
      <c r="N26" s="263">
        <v>-8796.5613400464681</v>
      </c>
      <c r="O26" s="259">
        <v>545815</v>
      </c>
      <c r="P26" s="263">
        <v>0</v>
      </c>
      <c r="Q26" s="263">
        <v>9676</v>
      </c>
      <c r="R26" s="263">
        <v>0</v>
      </c>
      <c r="S26" s="263">
        <v>10000</v>
      </c>
      <c r="T26" s="263">
        <v>0</v>
      </c>
      <c r="U26" s="259">
        <v>565491</v>
      </c>
      <c r="V26" s="263"/>
      <c r="W26" s="263">
        <v>6155</v>
      </c>
      <c r="X26" s="264">
        <v>1009420</v>
      </c>
      <c r="Y26" s="265">
        <v>-29</v>
      </c>
      <c r="Z26" s="261">
        <v>-178495</v>
      </c>
      <c r="AA26" s="265">
        <v>-12</v>
      </c>
      <c r="AB26" s="261">
        <v>-36930</v>
      </c>
      <c r="AC26" s="262">
        <v>-215425</v>
      </c>
      <c r="AD26" s="266">
        <v>793995</v>
      </c>
      <c r="AE26" s="261">
        <v>-13895</v>
      </c>
      <c r="AF26" s="261">
        <v>-1985</v>
      </c>
      <c r="AG26" s="261">
        <v>-15880</v>
      </c>
      <c r="AH26" s="266">
        <v>778115</v>
      </c>
      <c r="AI26" s="263">
        <v>-17696</v>
      </c>
      <c r="AJ26" s="266">
        <v>760419</v>
      </c>
      <c r="AK26" s="261">
        <v>658405</v>
      </c>
      <c r="AL26" s="261">
        <v>102014</v>
      </c>
      <c r="AM26" s="266">
        <v>25504</v>
      </c>
    </row>
    <row r="27" spans="1:39" ht="29.1" customHeight="1" x14ac:dyDescent="0.2">
      <c r="A27" s="267" t="s">
        <v>766</v>
      </c>
      <c r="B27" s="267">
        <v>361001</v>
      </c>
      <c r="C27" s="268" t="s">
        <v>655</v>
      </c>
      <c r="D27" s="503">
        <v>86</v>
      </c>
      <c r="E27" s="269">
        <v>3553.7551087818197</v>
      </c>
      <c r="F27" s="269">
        <v>305623</v>
      </c>
      <c r="G27" s="269">
        <v>746.0335616438357</v>
      </c>
      <c r="H27" s="269">
        <v>64158.886301369872</v>
      </c>
      <c r="I27" s="271">
        <v>369782</v>
      </c>
      <c r="J27" s="272">
        <v>-77428</v>
      </c>
      <c r="K27" s="273">
        <v>10754</v>
      </c>
      <c r="L27" s="274">
        <v>-66674</v>
      </c>
      <c r="M27" s="271">
        <v>303108</v>
      </c>
      <c r="N27" s="270">
        <v>-6493.1884481300094</v>
      </c>
      <c r="O27" s="271">
        <v>296615</v>
      </c>
      <c r="P27" s="270">
        <v>0</v>
      </c>
      <c r="Q27" s="270">
        <v>5074</v>
      </c>
      <c r="R27" s="270">
        <v>0</v>
      </c>
      <c r="S27" s="270">
        <v>10000</v>
      </c>
      <c r="T27" s="270">
        <v>0</v>
      </c>
      <c r="U27" s="271">
        <v>311689</v>
      </c>
      <c r="V27" s="270"/>
      <c r="W27" s="270">
        <v>6155</v>
      </c>
      <c r="X27" s="275">
        <v>529330</v>
      </c>
      <c r="Y27" s="276">
        <v>-18</v>
      </c>
      <c r="Z27" s="273">
        <v>-110790</v>
      </c>
      <c r="AA27" s="276">
        <v>5</v>
      </c>
      <c r="AB27" s="273">
        <v>15387.5</v>
      </c>
      <c r="AC27" s="274">
        <v>-95402.5</v>
      </c>
      <c r="AD27" s="277">
        <v>433927.5</v>
      </c>
      <c r="AE27" s="273">
        <v>-7594</v>
      </c>
      <c r="AF27" s="273">
        <v>-1085</v>
      </c>
      <c r="AG27" s="273">
        <v>-8679</v>
      </c>
      <c r="AH27" s="277">
        <v>425248.5</v>
      </c>
      <c r="AI27" s="270">
        <v>-5119</v>
      </c>
      <c r="AJ27" s="277">
        <v>420130</v>
      </c>
      <c r="AK27" s="273">
        <v>348034</v>
      </c>
      <c r="AL27" s="273">
        <v>72096</v>
      </c>
      <c r="AM27" s="277">
        <v>18024</v>
      </c>
    </row>
    <row r="28" spans="1:39" ht="17.100000000000001" customHeight="1" x14ac:dyDescent="0.2">
      <c r="A28" s="1049" t="s">
        <v>768</v>
      </c>
      <c r="B28" s="1049">
        <v>363002</v>
      </c>
      <c r="C28" s="1385" t="s">
        <v>300</v>
      </c>
      <c r="D28" s="1386">
        <v>533</v>
      </c>
      <c r="E28" s="1387">
        <v>3553.7551087818197</v>
      </c>
      <c r="F28" s="1387">
        <v>1894151</v>
      </c>
      <c r="G28" s="1387">
        <v>746.0335616438357</v>
      </c>
      <c r="H28" s="1387">
        <v>397635.88835616445</v>
      </c>
      <c r="I28" s="1388">
        <v>2291787</v>
      </c>
      <c r="J28" s="249">
        <v>240887</v>
      </c>
      <c r="K28" s="802">
        <v>2151</v>
      </c>
      <c r="L28" s="1389">
        <v>243038</v>
      </c>
      <c r="M28" s="1388">
        <v>2534825</v>
      </c>
      <c r="N28" s="1390">
        <v>-2174.3672795383109</v>
      </c>
      <c r="O28" s="1388">
        <v>2532651</v>
      </c>
      <c r="P28" s="1390">
        <v>0</v>
      </c>
      <c r="Q28" s="1390">
        <v>6903</v>
      </c>
      <c r="R28" s="1390">
        <v>0</v>
      </c>
      <c r="S28" s="1390">
        <v>0</v>
      </c>
      <c r="T28" s="1390">
        <v>0</v>
      </c>
      <c r="U28" s="1388">
        <v>2539554</v>
      </c>
      <c r="V28" s="1390">
        <v>5342</v>
      </c>
      <c r="W28" s="1390"/>
      <c r="X28" s="253">
        <v>2847286</v>
      </c>
      <c r="Y28" s="1391">
        <v>56</v>
      </c>
      <c r="Z28" s="802">
        <v>299152</v>
      </c>
      <c r="AA28" s="1391">
        <v>1</v>
      </c>
      <c r="AB28" s="802">
        <v>2671</v>
      </c>
      <c r="AC28" s="1389">
        <v>301823</v>
      </c>
      <c r="AD28" s="803">
        <v>3149109</v>
      </c>
      <c r="AE28" s="802">
        <v>-55109</v>
      </c>
      <c r="AF28" s="802">
        <v>-7873</v>
      </c>
      <c r="AG28" s="802">
        <v>-62982</v>
      </c>
      <c r="AH28" s="803">
        <v>3086127</v>
      </c>
      <c r="AI28" s="1390">
        <v>-2404.5</v>
      </c>
      <c r="AJ28" s="803">
        <v>3083723</v>
      </c>
      <c r="AK28" s="802">
        <v>1891704</v>
      </c>
      <c r="AL28" s="802">
        <v>1192019</v>
      </c>
      <c r="AM28" s="803">
        <v>298005</v>
      </c>
    </row>
    <row r="29" spans="1:39" ht="17.100000000000001" customHeight="1" x14ac:dyDescent="0.2">
      <c r="A29" s="255" t="s">
        <v>783</v>
      </c>
      <c r="B29" s="255">
        <v>385001</v>
      </c>
      <c r="C29" s="256" t="s">
        <v>690</v>
      </c>
      <c r="D29" s="257">
        <v>384</v>
      </c>
      <c r="E29" s="258">
        <v>3553.7551087818197</v>
      </c>
      <c r="F29" s="258">
        <v>1364642</v>
      </c>
      <c r="G29" s="258">
        <v>618.75651162790689</v>
      </c>
      <c r="H29" s="258">
        <v>237602.50046511623</v>
      </c>
      <c r="I29" s="259">
        <v>1602245</v>
      </c>
      <c r="J29" s="260">
        <v>-158623</v>
      </c>
      <c r="K29" s="261">
        <v>-27133</v>
      </c>
      <c r="L29" s="262">
        <v>-185756</v>
      </c>
      <c r="M29" s="259">
        <v>1416489</v>
      </c>
      <c r="N29" s="263">
        <v>0</v>
      </c>
      <c r="O29" s="259">
        <v>1416489</v>
      </c>
      <c r="P29" s="263">
        <v>0</v>
      </c>
      <c r="Q29" s="263">
        <v>2124</v>
      </c>
      <c r="R29" s="263">
        <v>0</v>
      </c>
      <c r="S29" s="263">
        <v>0</v>
      </c>
      <c r="T29" s="263">
        <v>0</v>
      </c>
      <c r="U29" s="259">
        <v>1418613</v>
      </c>
      <c r="V29" s="263">
        <v>5342</v>
      </c>
      <c r="W29" s="263"/>
      <c r="X29" s="264">
        <v>2051328</v>
      </c>
      <c r="Y29" s="265">
        <v>-38</v>
      </c>
      <c r="Z29" s="261">
        <v>-202996</v>
      </c>
      <c r="AA29" s="265">
        <v>-13</v>
      </c>
      <c r="AB29" s="261">
        <v>-34723</v>
      </c>
      <c r="AC29" s="262">
        <v>-237719</v>
      </c>
      <c r="AD29" s="266">
        <v>1813609</v>
      </c>
      <c r="AE29" s="261">
        <v>-31738</v>
      </c>
      <c r="AF29" s="261">
        <v>-4534</v>
      </c>
      <c r="AG29" s="261">
        <v>-36272</v>
      </c>
      <c r="AH29" s="266">
        <v>1777337</v>
      </c>
      <c r="AI29" s="263">
        <v>0</v>
      </c>
      <c r="AJ29" s="266">
        <v>1777337</v>
      </c>
      <c r="AK29" s="261">
        <v>1364033</v>
      </c>
      <c r="AL29" s="261">
        <v>413304</v>
      </c>
      <c r="AM29" s="266">
        <v>103326</v>
      </c>
    </row>
    <row r="30" spans="1:39" ht="17.100000000000001" customHeight="1" x14ac:dyDescent="0.2">
      <c r="A30" s="255" t="s">
        <v>784</v>
      </c>
      <c r="B30" s="255">
        <v>385002</v>
      </c>
      <c r="C30" s="256" t="s">
        <v>691</v>
      </c>
      <c r="D30" s="257">
        <v>418</v>
      </c>
      <c r="E30" s="258">
        <v>3553.7551087818197</v>
      </c>
      <c r="F30" s="258">
        <v>1485470</v>
      </c>
      <c r="G30" s="258">
        <v>746.0335616438357</v>
      </c>
      <c r="H30" s="258">
        <v>311842.02876712329</v>
      </c>
      <c r="I30" s="259">
        <v>1797312</v>
      </c>
      <c r="J30" s="260">
        <v>-8603</v>
      </c>
      <c r="K30" s="261">
        <v>-36563</v>
      </c>
      <c r="L30" s="262">
        <v>-45166</v>
      </c>
      <c r="M30" s="259">
        <v>1752146</v>
      </c>
      <c r="N30" s="263">
        <v>-15370.137909192788</v>
      </c>
      <c r="O30" s="259">
        <v>1736776</v>
      </c>
      <c r="P30" s="263">
        <v>0</v>
      </c>
      <c r="Q30" s="263">
        <v>24662</v>
      </c>
      <c r="R30" s="263">
        <v>0</v>
      </c>
      <c r="S30" s="263">
        <v>10000</v>
      </c>
      <c r="T30" s="263">
        <v>0</v>
      </c>
      <c r="U30" s="259">
        <v>1771438</v>
      </c>
      <c r="V30" s="263">
        <v>5342</v>
      </c>
      <c r="W30" s="263"/>
      <c r="X30" s="264">
        <v>2232956</v>
      </c>
      <c r="Y30" s="265">
        <v>-2</v>
      </c>
      <c r="Z30" s="261">
        <v>-10684</v>
      </c>
      <c r="AA30" s="265">
        <v>-17</v>
      </c>
      <c r="AB30" s="261">
        <v>-45407</v>
      </c>
      <c r="AC30" s="262">
        <v>-56091</v>
      </c>
      <c r="AD30" s="266">
        <v>2176865</v>
      </c>
      <c r="AE30" s="261">
        <v>-38095</v>
      </c>
      <c r="AF30" s="261">
        <v>-5442</v>
      </c>
      <c r="AG30" s="261">
        <v>-43537</v>
      </c>
      <c r="AH30" s="266">
        <v>2133328</v>
      </c>
      <c r="AI30" s="263">
        <v>-25017</v>
      </c>
      <c r="AJ30" s="266">
        <v>2108311</v>
      </c>
      <c r="AK30" s="261">
        <v>1468129</v>
      </c>
      <c r="AL30" s="261">
        <v>640182</v>
      </c>
      <c r="AM30" s="266">
        <v>160046</v>
      </c>
    </row>
    <row r="31" spans="1:39" ht="17.100000000000001" customHeight="1" x14ac:dyDescent="0.2">
      <c r="A31" s="255" t="s">
        <v>785</v>
      </c>
      <c r="B31" s="255">
        <v>385003</v>
      </c>
      <c r="C31" s="256" t="s">
        <v>692</v>
      </c>
      <c r="D31" s="257">
        <v>507</v>
      </c>
      <c r="E31" s="258">
        <v>3553.7551087818197</v>
      </c>
      <c r="F31" s="258">
        <v>1801754</v>
      </c>
      <c r="G31" s="258">
        <v>746.0335616438357</v>
      </c>
      <c r="H31" s="258">
        <v>378239.01575342473</v>
      </c>
      <c r="I31" s="259">
        <v>2179993</v>
      </c>
      <c r="J31" s="260">
        <v>167761</v>
      </c>
      <c r="K31" s="261">
        <v>-10754</v>
      </c>
      <c r="L31" s="262">
        <v>157007</v>
      </c>
      <c r="M31" s="259">
        <v>2337000</v>
      </c>
      <c r="N31" s="263">
        <v>0</v>
      </c>
      <c r="O31" s="259">
        <v>2337000</v>
      </c>
      <c r="P31" s="263">
        <v>0</v>
      </c>
      <c r="Q31" s="263">
        <v>6254</v>
      </c>
      <c r="R31" s="263">
        <v>0</v>
      </c>
      <c r="S31" s="263">
        <v>0</v>
      </c>
      <c r="T31" s="263">
        <v>0</v>
      </c>
      <c r="U31" s="259">
        <v>2343254</v>
      </c>
      <c r="V31" s="263">
        <v>5342</v>
      </c>
      <c r="W31" s="263"/>
      <c r="X31" s="264">
        <v>2708394</v>
      </c>
      <c r="Y31" s="265">
        <v>39</v>
      </c>
      <c r="Z31" s="261">
        <v>208338</v>
      </c>
      <c r="AA31" s="265">
        <v>-5</v>
      </c>
      <c r="AB31" s="261">
        <v>-13355</v>
      </c>
      <c r="AC31" s="262">
        <v>194983</v>
      </c>
      <c r="AD31" s="266">
        <v>2903377</v>
      </c>
      <c r="AE31" s="261">
        <v>-50809</v>
      </c>
      <c r="AF31" s="261">
        <v>-7258</v>
      </c>
      <c r="AG31" s="261">
        <v>-58067</v>
      </c>
      <c r="AH31" s="266">
        <v>2845310</v>
      </c>
      <c r="AI31" s="263">
        <v>0</v>
      </c>
      <c r="AJ31" s="266">
        <v>2845310</v>
      </c>
      <c r="AK31" s="261">
        <v>1800952</v>
      </c>
      <c r="AL31" s="261">
        <v>1044358</v>
      </c>
      <c r="AM31" s="266">
        <v>261090</v>
      </c>
    </row>
    <row r="32" spans="1:39" ht="17.100000000000001" customHeight="1" x14ac:dyDescent="0.2">
      <c r="A32" s="267" t="s">
        <v>780</v>
      </c>
      <c r="B32" s="267">
        <v>381001</v>
      </c>
      <c r="C32" s="268" t="s">
        <v>302</v>
      </c>
      <c r="D32" s="503">
        <v>552</v>
      </c>
      <c r="E32" s="269">
        <v>3553.7551087818197</v>
      </c>
      <c r="F32" s="269">
        <v>1961673</v>
      </c>
      <c r="G32" s="269">
        <v>743.65689655172423</v>
      </c>
      <c r="H32" s="269">
        <v>410498.60689655179</v>
      </c>
      <c r="I32" s="271">
        <v>2372172</v>
      </c>
      <c r="J32" s="272">
        <v>223557</v>
      </c>
      <c r="K32" s="273">
        <v>-15047</v>
      </c>
      <c r="L32" s="274">
        <v>208510</v>
      </c>
      <c r="M32" s="271">
        <v>2580682</v>
      </c>
      <c r="N32" s="270">
        <v>0</v>
      </c>
      <c r="O32" s="271">
        <v>2580682</v>
      </c>
      <c r="P32" s="270">
        <v>0</v>
      </c>
      <c r="Q32" s="270">
        <v>6903</v>
      </c>
      <c r="R32" s="270">
        <v>0</v>
      </c>
      <c r="S32" s="270">
        <v>0</v>
      </c>
      <c r="T32" s="270">
        <v>0</v>
      </c>
      <c r="U32" s="271">
        <v>2587585</v>
      </c>
      <c r="V32" s="270">
        <v>5342</v>
      </c>
      <c r="W32" s="270"/>
      <c r="X32" s="275">
        <v>2948784</v>
      </c>
      <c r="Y32" s="276">
        <v>52</v>
      </c>
      <c r="Z32" s="273">
        <v>277784</v>
      </c>
      <c r="AA32" s="276">
        <v>-7</v>
      </c>
      <c r="AB32" s="273">
        <v>-18697</v>
      </c>
      <c r="AC32" s="274">
        <v>259087</v>
      </c>
      <c r="AD32" s="277">
        <v>3207871</v>
      </c>
      <c r="AE32" s="273">
        <v>-56138</v>
      </c>
      <c r="AF32" s="273">
        <v>-8020</v>
      </c>
      <c r="AG32" s="273">
        <v>-64158</v>
      </c>
      <c r="AH32" s="277">
        <v>3143713</v>
      </c>
      <c r="AI32" s="270">
        <v>0</v>
      </c>
      <c r="AJ32" s="277">
        <v>3143713</v>
      </c>
      <c r="AK32" s="273">
        <v>1960800</v>
      </c>
      <c r="AL32" s="273">
        <v>1182913</v>
      </c>
      <c r="AM32" s="277">
        <v>295728</v>
      </c>
    </row>
    <row r="33" spans="1:40" ht="17.100000000000001" customHeight="1" x14ac:dyDescent="0.2">
      <c r="A33" s="1049" t="s">
        <v>782</v>
      </c>
      <c r="B33" s="1049">
        <v>382002</v>
      </c>
      <c r="C33" s="1385" t="s">
        <v>689</v>
      </c>
      <c r="D33" s="1386">
        <v>754</v>
      </c>
      <c r="E33" s="1387">
        <v>3553.7551087818197</v>
      </c>
      <c r="F33" s="1387">
        <v>2679531</v>
      </c>
      <c r="G33" s="1387">
        <v>746.0335616438357</v>
      </c>
      <c r="H33" s="1387">
        <v>562509.30547945213</v>
      </c>
      <c r="I33" s="1388">
        <v>3242040</v>
      </c>
      <c r="J33" s="249">
        <v>279601</v>
      </c>
      <c r="K33" s="802">
        <v>-36563</v>
      </c>
      <c r="L33" s="1389">
        <v>243038</v>
      </c>
      <c r="M33" s="1388">
        <v>3485078</v>
      </c>
      <c r="N33" s="1390">
        <v>-10951.367279538312</v>
      </c>
      <c r="O33" s="1388">
        <v>3474127</v>
      </c>
      <c r="P33" s="1390">
        <v>0</v>
      </c>
      <c r="Q33" s="1390">
        <v>44486</v>
      </c>
      <c r="R33" s="1390">
        <v>0</v>
      </c>
      <c r="S33" s="1390">
        <v>10000</v>
      </c>
      <c r="T33" s="1390">
        <v>0</v>
      </c>
      <c r="U33" s="1388">
        <v>3528613</v>
      </c>
      <c r="V33" s="1390">
        <v>5342</v>
      </c>
      <c r="W33" s="1390"/>
      <c r="X33" s="253">
        <v>4027868</v>
      </c>
      <c r="Y33" s="1391">
        <v>65</v>
      </c>
      <c r="Z33" s="802">
        <v>347230</v>
      </c>
      <c r="AA33" s="1391">
        <v>-17</v>
      </c>
      <c r="AB33" s="802">
        <v>-45407</v>
      </c>
      <c r="AC33" s="1389">
        <v>301823</v>
      </c>
      <c r="AD33" s="803">
        <v>4329691</v>
      </c>
      <c r="AE33" s="802">
        <v>-75770</v>
      </c>
      <c r="AF33" s="802">
        <v>-10824</v>
      </c>
      <c r="AG33" s="802">
        <v>-86594</v>
      </c>
      <c r="AH33" s="803">
        <v>4243097</v>
      </c>
      <c r="AI33" s="1390">
        <v>-12932.5</v>
      </c>
      <c r="AJ33" s="803">
        <v>4230165</v>
      </c>
      <c r="AK33" s="802">
        <v>2669718</v>
      </c>
      <c r="AL33" s="802">
        <v>1560447</v>
      </c>
      <c r="AM33" s="803">
        <v>390112</v>
      </c>
    </row>
    <row r="34" spans="1:40" ht="17.100000000000001" customHeight="1" x14ac:dyDescent="0.2">
      <c r="A34" s="255" t="s">
        <v>915</v>
      </c>
      <c r="B34" s="255">
        <v>382004</v>
      </c>
      <c r="C34" s="256" t="s">
        <v>865</v>
      </c>
      <c r="D34" s="257">
        <v>157</v>
      </c>
      <c r="E34" s="258">
        <v>3553.7551087818197</v>
      </c>
      <c r="F34" s="258">
        <v>557940</v>
      </c>
      <c r="G34" s="258">
        <v>746.0335616438357</v>
      </c>
      <c r="H34" s="258">
        <v>117127.26917808221</v>
      </c>
      <c r="I34" s="259">
        <v>675067</v>
      </c>
      <c r="J34" s="260">
        <v>649535</v>
      </c>
      <c r="K34" s="261">
        <v>8603</v>
      </c>
      <c r="L34" s="262">
        <v>658138</v>
      </c>
      <c r="M34" s="259">
        <v>1333205</v>
      </c>
      <c r="N34" s="263">
        <v>0</v>
      </c>
      <c r="O34" s="259">
        <v>1333205</v>
      </c>
      <c r="P34" s="263">
        <v>0</v>
      </c>
      <c r="Q34" s="263">
        <v>9263</v>
      </c>
      <c r="R34" s="263">
        <v>0</v>
      </c>
      <c r="S34" s="263">
        <v>10000</v>
      </c>
      <c r="T34" s="263">
        <v>0</v>
      </c>
      <c r="U34" s="259">
        <v>1352468</v>
      </c>
      <c r="V34" s="263">
        <v>5342</v>
      </c>
      <c r="W34" s="263"/>
      <c r="X34" s="264">
        <v>838694</v>
      </c>
      <c r="Y34" s="265">
        <v>151</v>
      </c>
      <c r="Z34" s="261">
        <v>806642</v>
      </c>
      <c r="AA34" s="265">
        <v>4</v>
      </c>
      <c r="AB34" s="261">
        <v>10684</v>
      </c>
      <c r="AC34" s="262">
        <v>817326</v>
      </c>
      <c r="AD34" s="266">
        <v>1656020</v>
      </c>
      <c r="AE34" s="261">
        <v>-28980</v>
      </c>
      <c r="AF34" s="261">
        <v>-4140</v>
      </c>
      <c r="AG34" s="261">
        <v>-33120</v>
      </c>
      <c r="AH34" s="266">
        <v>1622900</v>
      </c>
      <c r="AI34" s="263">
        <v>0</v>
      </c>
      <c r="AJ34" s="266">
        <v>1622900</v>
      </c>
      <c r="AK34" s="261">
        <v>557691</v>
      </c>
      <c r="AL34" s="261">
        <v>1065209</v>
      </c>
      <c r="AM34" s="266">
        <v>266302</v>
      </c>
    </row>
    <row r="35" spans="1:40" ht="17.100000000000001" customHeight="1" x14ac:dyDescent="0.2">
      <c r="A35" s="255" t="s">
        <v>799</v>
      </c>
      <c r="B35" s="255">
        <v>398004</v>
      </c>
      <c r="C35" s="256" t="s">
        <v>490</v>
      </c>
      <c r="D35" s="257">
        <v>913</v>
      </c>
      <c r="E35" s="258">
        <v>3553.7551087818197</v>
      </c>
      <c r="F35" s="258">
        <v>3244578</v>
      </c>
      <c r="G35" s="258">
        <v>741.31578947368428</v>
      </c>
      <c r="H35" s="258">
        <v>676821.31578947371</v>
      </c>
      <c r="I35" s="259">
        <v>3921399</v>
      </c>
      <c r="J35" s="260">
        <v>176170</v>
      </c>
      <c r="K35" s="261">
        <v>-23633</v>
      </c>
      <c r="L35" s="262">
        <v>152537</v>
      </c>
      <c r="M35" s="259">
        <v>4073936</v>
      </c>
      <c r="N35" s="263">
        <v>-2098</v>
      </c>
      <c r="O35" s="259">
        <v>4071838</v>
      </c>
      <c r="P35" s="263">
        <v>0</v>
      </c>
      <c r="Q35" s="263">
        <v>12272</v>
      </c>
      <c r="R35" s="263">
        <v>0</v>
      </c>
      <c r="S35" s="263">
        <v>0</v>
      </c>
      <c r="T35" s="263">
        <v>0</v>
      </c>
      <c r="U35" s="259">
        <v>4084110</v>
      </c>
      <c r="V35" s="263">
        <v>5342</v>
      </c>
      <c r="W35" s="263"/>
      <c r="X35" s="264">
        <v>4877246</v>
      </c>
      <c r="Y35" s="265">
        <v>41</v>
      </c>
      <c r="Z35" s="261">
        <v>219022</v>
      </c>
      <c r="AA35" s="265">
        <v>-11</v>
      </c>
      <c r="AB35" s="261">
        <v>-29381</v>
      </c>
      <c r="AC35" s="262">
        <v>189641</v>
      </c>
      <c r="AD35" s="266">
        <v>5066887</v>
      </c>
      <c r="AE35" s="261">
        <v>-88671</v>
      </c>
      <c r="AF35" s="261">
        <v>-12667</v>
      </c>
      <c r="AG35" s="261">
        <v>-101338</v>
      </c>
      <c r="AH35" s="266">
        <v>4965549</v>
      </c>
      <c r="AI35" s="263">
        <v>0</v>
      </c>
      <c r="AJ35" s="266">
        <v>4965549</v>
      </c>
      <c r="AK35" s="261">
        <v>3243135</v>
      </c>
      <c r="AL35" s="261">
        <v>1722414</v>
      </c>
      <c r="AM35" s="266">
        <v>430604</v>
      </c>
    </row>
    <row r="36" spans="1:40" ht="17.100000000000001" customHeight="1" x14ac:dyDescent="0.2">
      <c r="A36" s="255" t="s">
        <v>779</v>
      </c>
      <c r="B36" s="255">
        <v>374001</v>
      </c>
      <c r="C36" s="256" t="s">
        <v>471</v>
      </c>
      <c r="D36" s="257">
        <v>471</v>
      </c>
      <c r="E36" s="258">
        <v>3553.7551087818197</v>
      </c>
      <c r="F36" s="258">
        <v>1673819</v>
      </c>
      <c r="G36" s="258">
        <v>746.0335616438357</v>
      </c>
      <c r="H36" s="258">
        <v>351381.80753424659</v>
      </c>
      <c r="I36" s="259">
        <v>2025201</v>
      </c>
      <c r="J36" s="260">
        <v>-150554</v>
      </c>
      <c r="K36" s="261">
        <v>-8603</v>
      </c>
      <c r="L36" s="262">
        <v>-159157</v>
      </c>
      <c r="M36" s="259">
        <v>1866044</v>
      </c>
      <c r="N36" s="263">
        <v>0</v>
      </c>
      <c r="O36" s="259">
        <v>1866044</v>
      </c>
      <c r="P36" s="263">
        <v>0</v>
      </c>
      <c r="Q36" s="263">
        <v>6254</v>
      </c>
      <c r="R36" s="263">
        <v>0</v>
      </c>
      <c r="S36" s="263">
        <v>0</v>
      </c>
      <c r="T36" s="263">
        <v>0</v>
      </c>
      <c r="U36" s="259">
        <v>1872298</v>
      </c>
      <c r="V36" s="263">
        <v>5342</v>
      </c>
      <c r="W36" s="263"/>
      <c r="X36" s="264">
        <v>2516082</v>
      </c>
      <c r="Y36" s="265">
        <v>-35</v>
      </c>
      <c r="Z36" s="261">
        <v>-186970</v>
      </c>
      <c r="AA36" s="265">
        <v>-4</v>
      </c>
      <c r="AB36" s="261">
        <v>-10684</v>
      </c>
      <c r="AC36" s="262">
        <v>-197654</v>
      </c>
      <c r="AD36" s="266">
        <v>2318428</v>
      </c>
      <c r="AE36" s="261">
        <v>-40572</v>
      </c>
      <c r="AF36" s="261">
        <v>-5796</v>
      </c>
      <c r="AG36" s="261">
        <v>-46368</v>
      </c>
      <c r="AH36" s="266">
        <v>2272060</v>
      </c>
      <c r="AI36" s="263">
        <v>0</v>
      </c>
      <c r="AJ36" s="266">
        <v>2272060</v>
      </c>
      <c r="AK36" s="261">
        <v>1673073</v>
      </c>
      <c r="AL36" s="261">
        <v>598987</v>
      </c>
      <c r="AM36" s="266">
        <v>149747</v>
      </c>
    </row>
    <row r="37" spans="1:40" ht="29.1" customHeight="1" x14ac:dyDescent="0.2">
      <c r="A37" s="267" t="s">
        <v>777</v>
      </c>
      <c r="B37" s="267">
        <v>373001</v>
      </c>
      <c r="C37" s="268" t="s">
        <v>580</v>
      </c>
      <c r="D37" s="503">
        <v>497</v>
      </c>
      <c r="E37" s="269">
        <v>3553.7551087818197</v>
      </c>
      <c r="F37" s="269">
        <v>1766216</v>
      </c>
      <c r="G37" s="269">
        <v>746.0335616438357</v>
      </c>
      <c r="H37" s="269">
        <v>370778.68013698637</v>
      </c>
      <c r="I37" s="271">
        <v>2136995</v>
      </c>
      <c r="J37" s="272">
        <v>-51619</v>
      </c>
      <c r="K37" s="273">
        <v>4302</v>
      </c>
      <c r="L37" s="274">
        <v>-47317</v>
      </c>
      <c r="M37" s="271">
        <v>2089678</v>
      </c>
      <c r="N37" s="270">
        <v>0</v>
      </c>
      <c r="O37" s="271">
        <v>2089678</v>
      </c>
      <c r="P37" s="270">
        <v>0</v>
      </c>
      <c r="Q37" s="270">
        <v>6726</v>
      </c>
      <c r="R37" s="270">
        <v>0</v>
      </c>
      <c r="S37" s="270">
        <v>0</v>
      </c>
      <c r="T37" s="270">
        <v>0</v>
      </c>
      <c r="U37" s="271">
        <v>2096404</v>
      </c>
      <c r="V37" s="270"/>
      <c r="W37" s="270">
        <v>6155</v>
      </c>
      <c r="X37" s="275">
        <v>3059035</v>
      </c>
      <c r="Y37" s="276">
        <v>-12</v>
      </c>
      <c r="Z37" s="273">
        <v>-73860</v>
      </c>
      <c r="AA37" s="276">
        <v>2</v>
      </c>
      <c r="AB37" s="273">
        <v>6155</v>
      </c>
      <c r="AC37" s="274">
        <v>-67705</v>
      </c>
      <c r="AD37" s="277">
        <v>2991330</v>
      </c>
      <c r="AE37" s="273">
        <v>-52348</v>
      </c>
      <c r="AF37" s="273">
        <v>-7478</v>
      </c>
      <c r="AG37" s="273">
        <v>-59826</v>
      </c>
      <c r="AH37" s="277">
        <v>2931504</v>
      </c>
      <c r="AI37" s="270">
        <v>0</v>
      </c>
      <c r="AJ37" s="277">
        <v>2931504</v>
      </c>
      <c r="AK37" s="273">
        <v>2031040</v>
      </c>
      <c r="AL37" s="273">
        <v>900464</v>
      </c>
      <c r="AM37" s="277">
        <v>225116</v>
      </c>
    </row>
    <row r="38" spans="1:40" ht="17.100000000000001" customHeight="1" x14ac:dyDescent="0.2">
      <c r="A38" s="1049" t="s">
        <v>778</v>
      </c>
      <c r="B38" s="1049">
        <v>373002</v>
      </c>
      <c r="C38" s="1385" t="s">
        <v>301</v>
      </c>
      <c r="D38" s="1386">
        <v>481</v>
      </c>
      <c r="E38" s="1387">
        <v>3553.7551087818197</v>
      </c>
      <c r="F38" s="1387">
        <v>1709356</v>
      </c>
      <c r="G38" s="1387">
        <v>746.0335616438357</v>
      </c>
      <c r="H38" s="1387">
        <v>358842.14315068495</v>
      </c>
      <c r="I38" s="1388">
        <v>2068198</v>
      </c>
      <c r="J38" s="249">
        <v>38714</v>
      </c>
      <c r="K38" s="802">
        <v>-8603</v>
      </c>
      <c r="L38" s="1389">
        <v>30111</v>
      </c>
      <c r="M38" s="1388">
        <v>2098309</v>
      </c>
      <c r="N38" s="1390">
        <v>0</v>
      </c>
      <c r="O38" s="1388">
        <v>2098309</v>
      </c>
      <c r="P38" s="1390">
        <v>0</v>
      </c>
      <c r="Q38" s="1390">
        <v>6549</v>
      </c>
      <c r="R38" s="1390">
        <v>0</v>
      </c>
      <c r="S38" s="1390">
        <v>0</v>
      </c>
      <c r="T38" s="1390">
        <v>0</v>
      </c>
      <c r="U38" s="1388">
        <v>2104858</v>
      </c>
      <c r="V38" s="1390">
        <v>5342</v>
      </c>
      <c r="W38" s="1390"/>
      <c r="X38" s="253">
        <v>2569502</v>
      </c>
      <c r="Y38" s="1391">
        <v>9</v>
      </c>
      <c r="Z38" s="802">
        <v>48078</v>
      </c>
      <c r="AA38" s="1391">
        <v>-4</v>
      </c>
      <c r="AB38" s="802">
        <v>-10684</v>
      </c>
      <c r="AC38" s="1389">
        <v>37394</v>
      </c>
      <c r="AD38" s="803">
        <v>2606896</v>
      </c>
      <c r="AE38" s="802">
        <v>-45621</v>
      </c>
      <c r="AF38" s="802">
        <v>-6517</v>
      </c>
      <c r="AG38" s="802">
        <v>-52138</v>
      </c>
      <c r="AH38" s="803">
        <v>2554758</v>
      </c>
      <c r="AI38" s="1390">
        <v>0</v>
      </c>
      <c r="AJ38" s="803">
        <v>2554758</v>
      </c>
      <c r="AK38" s="802">
        <v>1708595</v>
      </c>
      <c r="AL38" s="802">
        <v>846163</v>
      </c>
      <c r="AM38" s="803">
        <v>211541</v>
      </c>
    </row>
    <row r="39" spans="1:40" ht="17.100000000000001" customHeight="1" x14ac:dyDescent="0.2">
      <c r="A39" s="255" t="s">
        <v>772</v>
      </c>
      <c r="B39" s="255">
        <v>369001</v>
      </c>
      <c r="C39" s="256" t="s">
        <v>656</v>
      </c>
      <c r="D39" s="257">
        <v>658</v>
      </c>
      <c r="E39" s="258">
        <v>3553.7551087818197</v>
      </c>
      <c r="F39" s="258">
        <v>2338371</v>
      </c>
      <c r="G39" s="258">
        <v>746.0335616438357</v>
      </c>
      <c r="H39" s="258">
        <v>490890.0835616439</v>
      </c>
      <c r="I39" s="259">
        <v>2829261</v>
      </c>
      <c r="J39" s="260">
        <v>-270998</v>
      </c>
      <c r="K39" s="261">
        <v>23659</v>
      </c>
      <c r="L39" s="262">
        <v>-247339</v>
      </c>
      <c r="M39" s="259">
        <v>2581922</v>
      </c>
      <c r="N39" s="263">
        <v>0</v>
      </c>
      <c r="O39" s="259">
        <v>2581922</v>
      </c>
      <c r="P39" s="263">
        <v>0</v>
      </c>
      <c r="Q39" s="263">
        <v>9735</v>
      </c>
      <c r="R39" s="263">
        <v>0</v>
      </c>
      <c r="S39" s="263">
        <v>0</v>
      </c>
      <c r="T39" s="263">
        <v>0</v>
      </c>
      <c r="U39" s="259">
        <v>2591657</v>
      </c>
      <c r="V39" s="263">
        <v>5342</v>
      </c>
      <c r="W39" s="263"/>
      <c r="X39" s="264">
        <v>3515036</v>
      </c>
      <c r="Y39" s="265">
        <v>-63</v>
      </c>
      <c r="Z39" s="261">
        <v>-336546</v>
      </c>
      <c r="AA39" s="265">
        <v>11</v>
      </c>
      <c r="AB39" s="261">
        <v>29381</v>
      </c>
      <c r="AC39" s="262">
        <v>-307165</v>
      </c>
      <c r="AD39" s="266">
        <v>3207871</v>
      </c>
      <c r="AE39" s="261">
        <v>-56138</v>
      </c>
      <c r="AF39" s="261">
        <v>-8020</v>
      </c>
      <c r="AG39" s="261">
        <v>-64158</v>
      </c>
      <c r="AH39" s="266">
        <v>3143713</v>
      </c>
      <c r="AI39" s="263">
        <v>0</v>
      </c>
      <c r="AJ39" s="266">
        <v>3143713</v>
      </c>
      <c r="AK39" s="261">
        <v>2337329</v>
      </c>
      <c r="AL39" s="261">
        <v>806384</v>
      </c>
      <c r="AM39" s="266">
        <v>201596</v>
      </c>
    </row>
    <row r="40" spans="1:40" ht="17.100000000000001" customHeight="1" x14ac:dyDescent="0.2">
      <c r="A40" s="255" t="s">
        <v>773</v>
      </c>
      <c r="B40" s="255">
        <v>369002</v>
      </c>
      <c r="C40" s="256" t="s">
        <v>657</v>
      </c>
      <c r="D40" s="257">
        <v>690</v>
      </c>
      <c r="E40" s="258">
        <v>3553.7551087818197</v>
      </c>
      <c r="F40" s="258">
        <v>2452091</v>
      </c>
      <c r="G40" s="258">
        <v>746.0335616438357</v>
      </c>
      <c r="H40" s="258">
        <v>514763.15753424662</v>
      </c>
      <c r="I40" s="259">
        <v>2966854</v>
      </c>
      <c r="J40" s="260">
        <v>288204</v>
      </c>
      <c r="K40" s="261">
        <v>139801</v>
      </c>
      <c r="L40" s="262">
        <v>428005</v>
      </c>
      <c r="M40" s="259">
        <v>3394859</v>
      </c>
      <c r="N40" s="263">
        <v>-4348.7345590766236</v>
      </c>
      <c r="O40" s="259">
        <v>3390510</v>
      </c>
      <c r="P40" s="263">
        <v>0</v>
      </c>
      <c r="Q40" s="263">
        <v>8732</v>
      </c>
      <c r="R40" s="263">
        <v>0</v>
      </c>
      <c r="S40" s="263">
        <v>0</v>
      </c>
      <c r="T40" s="263">
        <v>0</v>
      </c>
      <c r="U40" s="259">
        <v>3399242</v>
      </c>
      <c r="V40" s="263">
        <v>5342</v>
      </c>
      <c r="W40" s="263"/>
      <c r="X40" s="264">
        <v>3685980</v>
      </c>
      <c r="Y40" s="265">
        <v>67</v>
      </c>
      <c r="Z40" s="261">
        <v>357914</v>
      </c>
      <c r="AA40" s="265">
        <v>65</v>
      </c>
      <c r="AB40" s="261">
        <v>173615</v>
      </c>
      <c r="AC40" s="262">
        <v>531529</v>
      </c>
      <c r="AD40" s="266">
        <v>4217509</v>
      </c>
      <c r="AE40" s="261">
        <v>-73806</v>
      </c>
      <c r="AF40" s="261">
        <v>-10544</v>
      </c>
      <c r="AG40" s="261">
        <v>-84350</v>
      </c>
      <c r="AH40" s="266">
        <v>4133159</v>
      </c>
      <c r="AI40" s="263">
        <v>-4809</v>
      </c>
      <c r="AJ40" s="266">
        <v>4128350</v>
      </c>
      <c r="AK40" s="261">
        <v>2447792</v>
      </c>
      <c r="AL40" s="261">
        <v>1680558</v>
      </c>
      <c r="AM40" s="266">
        <v>420140</v>
      </c>
    </row>
    <row r="41" spans="1:40" ht="17.100000000000001" customHeight="1" x14ac:dyDescent="0.2">
      <c r="A41" s="255" t="s">
        <v>774</v>
      </c>
      <c r="B41" s="255">
        <v>369003</v>
      </c>
      <c r="C41" s="256" t="s">
        <v>658</v>
      </c>
      <c r="D41" s="257">
        <v>790</v>
      </c>
      <c r="E41" s="258">
        <v>3553.7551087818197</v>
      </c>
      <c r="F41" s="258">
        <v>2807467</v>
      </c>
      <c r="G41" s="258">
        <v>746.0335616438357</v>
      </c>
      <c r="H41" s="258">
        <v>589366.51369863015</v>
      </c>
      <c r="I41" s="259">
        <v>3396834</v>
      </c>
      <c r="J41" s="260">
        <v>51619</v>
      </c>
      <c r="K41" s="261">
        <v>17206</v>
      </c>
      <c r="L41" s="262">
        <v>68825</v>
      </c>
      <c r="M41" s="259">
        <v>3465659</v>
      </c>
      <c r="N41" s="263">
        <v>-2174.367279538309</v>
      </c>
      <c r="O41" s="259">
        <v>3463485</v>
      </c>
      <c r="P41" s="263">
        <v>0</v>
      </c>
      <c r="Q41" s="263">
        <v>9263</v>
      </c>
      <c r="R41" s="263">
        <v>0</v>
      </c>
      <c r="S41" s="263">
        <v>0</v>
      </c>
      <c r="T41" s="263">
        <v>0</v>
      </c>
      <c r="U41" s="259">
        <v>3472748</v>
      </c>
      <c r="V41" s="263">
        <v>5342</v>
      </c>
      <c r="W41" s="263"/>
      <c r="X41" s="264">
        <v>4220180</v>
      </c>
      <c r="Y41" s="265">
        <v>12</v>
      </c>
      <c r="Z41" s="261">
        <v>64104</v>
      </c>
      <c r="AA41" s="265">
        <v>8</v>
      </c>
      <c r="AB41" s="261">
        <v>21368</v>
      </c>
      <c r="AC41" s="262">
        <v>85472</v>
      </c>
      <c r="AD41" s="266">
        <v>4305652</v>
      </c>
      <c r="AE41" s="261">
        <v>-75349</v>
      </c>
      <c r="AF41" s="261">
        <v>-10764</v>
      </c>
      <c r="AG41" s="261">
        <v>-86113</v>
      </c>
      <c r="AH41" s="266">
        <v>4219539</v>
      </c>
      <c r="AI41" s="263">
        <v>-2404.5</v>
      </c>
      <c r="AJ41" s="266">
        <v>4217135</v>
      </c>
      <c r="AK41" s="261">
        <v>2804615</v>
      </c>
      <c r="AL41" s="261">
        <v>1412520</v>
      </c>
      <c r="AM41" s="266">
        <v>353130</v>
      </c>
    </row>
    <row r="42" spans="1:40" s="702" customFormat="1" ht="17.100000000000001" customHeight="1" x14ac:dyDescent="0.2">
      <c r="A42" s="267" t="s">
        <v>775</v>
      </c>
      <c r="B42" s="267">
        <v>369005</v>
      </c>
      <c r="C42" s="268" t="s">
        <v>659</v>
      </c>
      <c r="D42" s="503">
        <v>251</v>
      </c>
      <c r="E42" s="269">
        <v>3553.7551087818197</v>
      </c>
      <c r="F42" s="269">
        <v>891993</v>
      </c>
      <c r="G42" s="269">
        <v>746.0335616438357</v>
      </c>
      <c r="H42" s="269">
        <v>187254.42397260276</v>
      </c>
      <c r="I42" s="271">
        <v>1079247</v>
      </c>
      <c r="J42" s="272">
        <v>279601</v>
      </c>
      <c r="K42" s="273">
        <v>-36563</v>
      </c>
      <c r="L42" s="274">
        <v>243038</v>
      </c>
      <c r="M42" s="271">
        <v>1322285</v>
      </c>
      <c r="N42" s="270">
        <v>-89687.642250629782</v>
      </c>
      <c r="O42" s="271">
        <v>1232597</v>
      </c>
      <c r="P42" s="270">
        <v>0</v>
      </c>
      <c r="Q42" s="270">
        <v>14809</v>
      </c>
      <c r="R42" s="270">
        <v>0</v>
      </c>
      <c r="S42" s="270">
        <v>10948</v>
      </c>
      <c r="T42" s="270">
        <v>0</v>
      </c>
      <c r="U42" s="271">
        <v>1258354</v>
      </c>
      <c r="V42" s="270">
        <v>5342</v>
      </c>
      <c r="W42" s="270"/>
      <c r="X42" s="275">
        <v>1340842</v>
      </c>
      <c r="Y42" s="276">
        <v>65</v>
      </c>
      <c r="Z42" s="273">
        <v>347230</v>
      </c>
      <c r="AA42" s="276">
        <v>-17</v>
      </c>
      <c r="AB42" s="273">
        <v>-45407</v>
      </c>
      <c r="AC42" s="274">
        <v>301823</v>
      </c>
      <c r="AD42" s="277">
        <v>1642665</v>
      </c>
      <c r="AE42" s="273">
        <v>-28747</v>
      </c>
      <c r="AF42" s="273">
        <v>-4107</v>
      </c>
      <c r="AG42" s="273">
        <v>-32854</v>
      </c>
      <c r="AH42" s="277">
        <v>1609811</v>
      </c>
      <c r="AI42" s="270">
        <v>-137014.5</v>
      </c>
      <c r="AJ42" s="277">
        <v>1472797</v>
      </c>
      <c r="AK42" s="273">
        <v>800253</v>
      </c>
      <c r="AL42" s="273">
        <v>672544</v>
      </c>
      <c r="AM42" s="277">
        <v>168136</v>
      </c>
    </row>
    <row r="43" spans="1:40" s="702" customFormat="1" ht="17.100000000000001" customHeight="1" x14ac:dyDescent="0.2">
      <c r="A43" s="255" t="s">
        <v>776</v>
      </c>
      <c r="B43" s="255">
        <v>369006</v>
      </c>
      <c r="C43" s="256" t="s">
        <v>660</v>
      </c>
      <c r="D43" s="257">
        <v>804</v>
      </c>
      <c r="E43" s="258">
        <v>3553.7551087818197</v>
      </c>
      <c r="F43" s="258">
        <v>2857219</v>
      </c>
      <c r="G43" s="258">
        <v>746.0335616438357</v>
      </c>
      <c r="H43" s="258">
        <v>599810.98356164386</v>
      </c>
      <c r="I43" s="259">
        <v>3457030</v>
      </c>
      <c r="J43" s="260">
        <v>-30111</v>
      </c>
      <c r="K43" s="261">
        <v>-40865</v>
      </c>
      <c r="L43" s="262">
        <v>-70976</v>
      </c>
      <c r="M43" s="259">
        <v>3386054</v>
      </c>
      <c r="N43" s="263">
        <v>0</v>
      </c>
      <c r="O43" s="259">
        <v>3386054</v>
      </c>
      <c r="P43" s="263">
        <v>0</v>
      </c>
      <c r="Q43" s="263">
        <v>10620</v>
      </c>
      <c r="R43" s="263">
        <v>0</v>
      </c>
      <c r="S43" s="263">
        <v>0</v>
      </c>
      <c r="T43" s="263">
        <v>0</v>
      </c>
      <c r="U43" s="259">
        <v>3396674</v>
      </c>
      <c r="V43" s="263">
        <v>5342</v>
      </c>
      <c r="W43" s="263"/>
      <c r="X43" s="264">
        <v>4294968</v>
      </c>
      <c r="Y43" s="265">
        <v>-7</v>
      </c>
      <c r="Z43" s="261">
        <v>-37394</v>
      </c>
      <c r="AA43" s="265">
        <v>-19</v>
      </c>
      <c r="AB43" s="261">
        <v>-50749</v>
      </c>
      <c r="AC43" s="262">
        <v>-88143</v>
      </c>
      <c r="AD43" s="266">
        <v>4206825</v>
      </c>
      <c r="AE43" s="261">
        <v>-73619</v>
      </c>
      <c r="AF43" s="261">
        <v>-10517</v>
      </c>
      <c r="AG43" s="261">
        <v>-84136</v>
      </c>
      <c r="AH43" s="266">
        <v>4122689</v>
      </c>
      <c r="AI43" s="263">
        <v>0</v>
      </c>
      <c r="AJ43" s="266">
        <v>4122689</v>
      </c>
      <c r="AK43" s="261">
        <v>2855947</v>
      </c>
      <c r="AL43" s="261">
        <v>1266742</v>
      </c>
      <c r="AM43" s="266">
        <v>316686</v>
      </c>
    </row>
    <row r="44" spans="1:40" ht="29.1" customHeight="1" x14ac:dyDescent="0.2">
      <c r="A44" s="255" t="s">
        <v>574</v>
      </c>
      <c r="B44" s="255">
        <v>369007</v>
      </c>
      <c r="C44" s="256" t="s">
        <v>661</v>
      </c>
      <c r="D44" s="257">
        <v>645</v>
      </c>
      <c r="E44" s="258">
        <v>3553.7551087818197</v>
      </c>
      <c r="F44" s="258">
        <v>2292172</v>
      </c>
      <c r="G44" s="258">
        <v>746.0335616438357</v>
      </c>
      <c r="H44" s="258">
        <v>481191.64726027404</v>
      </c>
      <c r="I44" s="259">
        <v>2773364</v>
      </c>
      <c r="J44" s="260">
        <v>-946342</v>
      </c>
      <c r="K44" s="261">
        <v>-32262</v>
      </c>
      <c r="L44" s="262">
        <v>-978604</v>
      </c>
      <c r="M44" s="259">
        <v>1794760</v>
      </c>
      <c r="N44" s="263">
        <v>0</v>
      </c>
      <c r="O44" s="259">
        <v>1794760</v>
      </c>
      <c r="P44" s="263">
        <v>0</v>
      </c>
      <c r="Q44" s="263">
        <v>5369</v>
      </c>
      <c r="R44" s="263">
        <v>0</v>
      </c>
      <c r="S44" s="263">
        <v>0</v>
      </c>
      <c r="T44" s="263">
        <v>0</v>
      </c>
      <c r="U44" s="259">
        <v>1800129</v>
      </c>
      <c r="V44" s="263">
        <v>5342</v>
      </c>
      <c r="W44" s="263">
        <v>6155</v>
      </c>
      <c r="X44" s="264">
        <v>3604125</v>
      </c>
      <c r="Y44" s="265">
        <v>-220</v>
      </c>
      <c r="Z44" s="261">
        <v>0</v>
      </c>
      <c r="AA44" s="265">
        <v>-15</v>
      </c>
      <c r="AB44" s="261">
        <v>0</v>
      </c>
      <c r="AC44" s="262">
        <v>0</v>
      </c>
      <c r="AD44" s="266">
        <v>3604125</v>
      </c>
      <c r="AE44" s="261">
        <v>-63072</v>
      </c>
      <c r="AF44" s="261">
        <v>-9010</v>
      </c>
      <c r="AG44" s="261">
        <v>-72082</v>
      </c>
      <c r="AH44" s="266">
        <v>3532043</v>
      </c>
      <c r="AI44" s="263">
        <v>0</v>
      </c>
      <c r="AJ44" s="266">
        <v>3532043</v>
      </c>
      <c r="AK44" s="261">
        <v>2395365</v>
      </c>
      <c r="AL44" s="261">
        <v>1136678</v>
      </c>
      <c r="AM44" s="266">
        <v>284170</v>
      </c>
    </row>
    <row r="45" spans="1:40" ht="17.100000000000001" customHeight="1" x14ac:dyDescent="0.2">
      <c r="A45" s="255" t="s">
        <v>1901</v>
      </c>
      <c r="B45" s="255">
        <v>360002</v>
      </c>
      <c r="C45" s="256" t="s">
        <v>1051</v>
      </c>
      <c r="D45" s="257">
        <v>160</v>
      </c>
      <c r="E45" s="258">
        <v>3553.7551087818197</v>
      </c>
      <c r="F45" s="258">
        <v>568601</v>
      </c>
      <c r="G45" s="258">
        <v>746.0335616438357</v>
      </c>
      <c r="H45" s="258">
        <v>119365.36986301371</v>
      </c>
      <c r="I45" s="259">
        <v>687966</v>
      </c>
      <c r="J45" s="260">
        <v>645233</v>
      </c>
      <c r="K45" s="261">
        <v>21508</v>
      </c>
      <c r="L45" s="262">
        <v>666741</v>
      </c>
      <c r="M45" s="259">
        <v>1354707</v>
      </c>
      <c r="N45" s="263">
        <v>0</v>
      </c>
      <c r="O45" s="259">
        <v>1354707</v>
      </c>
      <c r="P45" s="263">
        <v>0</v>
      </c>
      <c r="Q45" s="263">
        <v>0</v>
      </c>
      <c r="R45" s="263">
        <v>0</v>
      </c>
      <c r="S45" s="263">
        <v>10000</v>
      </c>
      <c r="T45" s="263">
        <v>0</v>
      </c>
      <c r="U45" s="259">
        <v>1364707</v>
      </c>
      <c r="V45" s="263"/>
      <c r="W45" s="263">
        <v>6155</v>
      </c>
      <c r="X45" s="264">
        <v>984800</v>
      </c>
      <c r="Y45" s="265">
        <v>-10</v>
      </c>
      <c r="Z45" s="261">
        <v>0</v>
      </c>
      <c r="AA45" s="265">
        <v>10</v>
      </c>
      <c r="AB45" s="261">
        <v>0</v>
      </c>
      <c r="AC45" s="262">
        <v>0</v>
      </c>
      <c r="AD45" s="266">
        <v>984800</v>
      </c>
      <c r="AE45" s="261">
        <v>-17234</v>
      </c>
      <c r="AF45" s="261">
        <v>-2462</v>
      </c>
      <c r="AG45" s="261">
        <v>-19696</v>
      </c>
      <c r="AH45" s="266">
        <v>965104</v>
      </c>
      <c r="AI45" s="263">
        <v>0</v>
      </c>
      <c r="AJ45" s="266">
        <v>965104</v>
      </c>
      <c r="AK45" s="261">
        <v>611102</v>
      </c>
      <c r="AL45" s="261">
        <v>354002</v>
      </c>
      <c r="AM45" s="266">
        <v>88501</v>
      </c>
      <c r="AN45" s="702"/>
    </row>
    <row r="46" spans="1:40" ht="17.100000000000001" customHeight="1" x14ac:dyDescent="0.2">
      <c r="A46" s="267" t="s">
        <v>795</v>
      </c>
      <c r="B46" s="267"/>
      <c r="C46" s="268" t="s">
        <v>1052</v>
      </c>
      <c r="D46" s="503">
        <v>25</v>
      </c>
      <c r="E46" s="269">
        <v>3553.7551087818197</v>
      </c>
      <c r="F46" s="269">
        <v>88844</v>
      </c>
      <c r="G46" s="269">
        <v>746.0335616438357</v>
      </c>
      <c r="H46" s="269">
        <v>18650.839041095893</v>
      </c>
      <c r="I46" s="271">
        <v>107495</v>
      </c>
      <c r="J46" s="272">
        <v>0</v>
      </c>
      <c r="K46" s="273">
        <v>0</v>
      </c>
      <c r="L46" s="274">
        <v>0</v>
      </c>
      <c r="M46" s="271">
        <v>107495</v>
      </c>
      <c r="N46" s="270">
        <v>0</v>
      </c>
      <c r="O46" s="271">
        <v>107495</v>
      </c>
      <c r="P46" s="270">
        <v>0</v>
      </c>
      <c r="Q46" s="270">
        <v>0</v>
      </c>
      <c r="R46" s="270">
        <v>0</v>
      </c>
      <c r="S46" s="270">
        <v>0</v>
      </c>
      <c r="T46" s="270">
        <v>0</v>
      </c>
      <c r="U46" s="271">
        <v>107495</v>
      </c>
      <c r="V46" s="270">
        <v>5342</v>
      </c>
      <c r="W46" s="270"/>
      <c r="X46" s="275">
        <v>133550</v>
      </c>
      <c r="Y46" s="276">
        <v>0</v>
      </c>
      <c r="Z46" s="273">
        <v>0</v>
      </c>
      <c r="AA46" s="276">
        <v>0</v>
      </c>
      <c r="AB46" s="273">
        <v>0</v>
      </c>
      <c r="AC46" s="274">
        <v>0</v>
      </c>
      <c r="AD46" s="277">
        <v>133550</v>
      </c>
      <c r="AE46" s="273">
        <v>-2337</v>
      </c>
      <c r="AF46" s="273">
        <v>-334</v>
      </c>
      <c r="AG46" s="273">
        <v>-2671</v>
      </c>
      <c r="AH46" s="277">
        <v>130879</v>
      </c>
      <c r="AI46" s="270">
        <v>0</v>
      </c>
      <c r="AJ46" s="277">
        <v>130879</v>
      </c>
      <c r="AK46" s="273">
        <v>88804</v>
      </c>
      <c r="AL46" s="273">
        <v>42075</v>
      </c>
      <c r="AM46" s="277">
        <v>10519</v>
      </c>
      <c r="AN46" s="702"/>
    </row>
    <row r="47" spans="1:40" s="283" customFormat="1" ht="17.100000000000001" customHeight="1" x14ac:dyDescent="0.2">
      <c r="A47" s="280"/>
      <c r="B47" s="280"/>
      <c r="C47" s="280" t="s">
        <v>846</v>
      </c>
      <c r="D47" s="711">
        <v>19984</v>
      </c>
      <c r="E47" s="712"/>
      <c r="F47" s="281">
        <v>71018243</v>
      </c>
      <c r="G47" s="281"/>
      <c r="H47" s="281">
        <v>14560823.122445328</v>
      </c>
      <c r="I47" s="282">
        <v>85579067</v>
      </c>
      <c r="J47" s="281">
        <v>1238835</v>
      </c>
      <c r="K47" s="281">
        <v>-33701</v>
      </c>
      <c r="L47" s="713">
        <v>1205134</v>
      </c>
      <c r="M47" s="282">
        <v>86784201</v>
      </c>
      <c r="N47" s="281">
        <v>-318846.61477921542</v>
      </c>
      <c r="O47" s="282">
        <v>86465356</v>
      </c>
      <c r="P47" s="281">
        <v>42000</v>
      </c>
      <c r="Q47" s="281">
        <v>419667</v>
      </c>
      <c r="R47" s="281">
        <v>0</v>
      </c>
      <c r="S47" s="281">
        <v>132602</v>
      </c>
      <c r="T47" s="281">
        <v>0</v>
      </c>
      <c r="U47" s="282">
        <v>87059625</v>
      </c>
      <c r="V47" s="281"/>
      <c r="W47" s="281"/>
      <c r="X47" s="714">
        <v>108351260</v>
      </c>
      <c r="Y47" s="715">
        <v>134</v>
      </c>
      <c r="Z47" s="281">
        <v>1930667</v>
      </c>
      <c r="AA47" s="715">
        <v>-17</v>
      </c>
      <c r="AB47" s="281">
        <v>-16198.5</v>
      </c>
      <c r="AC47" s="713">
        <v>1914468.5</v>
      </c>
      <c r="AD47" s="714">
        <v>110265728.5</v>
      </c>
      <c r="AE47" s="281">
        <v>-1929650</v>
      </c>
      <c r="AF47" s="281">
        <v>-275665</v>
      </c>
      <c r="AG47" s="281">
        <v>-2205315</v>
      </c>
      <c r="AH47" s="714">
        <v>108060413.5</v>
      </c>
      <c r="AI47" s="281">
        <v>-449163</v>
      </c>
      <c r="AJ47" s="714">
        <v>107611255</v>
      </c>
      <c r="AK47" s="281">
        <v>72875366</v>
      </c>
      <c r="AL47" s="281">
        <v>34735889</v>
      </c>
      <c r="AM47" s="714">
        <v>8683979</v>
      </c>
    </row>
    <row r="48" spans="1:40" s="702" customFormat="1" ht="38.1" customHeight="1" x14ac:dyDescent="0.2"/>
    <row r="49" spans="1:39" s="278" customFormat="1" ht="28.35" customHeight="1" x14ac:dyDescent="0.2">
      <c r="A49" s="246" t="s">
        <v>574</v>
      </c>
      <c r="B49" s="1049">
        <v>369007</v>
      </c>
      <c r="C49" s="247" t="s">
        <v>600</v>
      </c>
      <c r="D49" s="248">
        <v>195</v>
      </c>
      <c r="E49" s="504"/>
      <c r="F49" s="504"/>
      <c r="G49" s="504"/>
      <c r="H49" s="504"/>
      <c r="I49" s="504"/>
      <c r="J49" s="799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252"/>
      <c r="W49" s="252">
        <v>6155</v>
      </c>
      <c r="X49" s="253">
        <v>1200225</v>
      </c>
      <c r="Y49" s="254"/>
      <c r="Z49" s="250">
        <v>0</v>
      </c>
      <c r="AA49" s="254"/>
      <c r="AB49" s="250">
        <v>0</v>
      </c>
      <c r="AC49" s="251">
        <v>0</v>
      </c>
      <c r="AD49" s="1051"/>
      <c r="AE49" s="1051"/>
      <c r="AF49" s="1051"/>
      <c r="AG49" s="1051"/>
      <c r="AH49" s="1051"/>
      <c r="AI49" s="1052"/>
      <c r="AJ49" s="1052"/>
      <c r="AK49" s="1051"/>
      <c r="AL49" s="1051"/>
      <c r="AM49" s="1052"/>
    </row>
    <row r="50" spans="1:39" s="278" customFormat="1" ht="28.35" customHeight="1" x14ac:dyDescent="0.2">
      <c r="A50" s="267" t="s">
        <v>574</v>
      </c>
      <c r="B50" s="267">
        <v>369007</v>
      </c>
      <c r="C50" s="268" t="s">
        <v>601</v>
      </c>
      <c r="D50" s="503">
        <v>450</v>
      </c>
      <c r="E50" s="800"/>
      <c r="F50" s="800"/>
      <c r="G50" s="800"/>
      <c r="H50" s="800"/>
      <c r="I50" s="800"/>
      <c r="J50" s="801"/>
      <c r="K50" s="800"/>
      <c r="L50" s="800"/>
      <c r="M50" s="800"/>
      <c r="N50" s="800"/>
      <c r="O50" s="800"/>
      <c r="P50" s="800"/>
      <c r="Q50" s="800"/>
      <c r="R50" s="800"/>
      <c r="S50" s="800"/>
      <c r="T50" s="800"/>
      <c r="U50" s="800"/>
      <c r="V50" s="270">
        <v>5342</v>
      </c>
      <c r="W50" s="270"/>
      <c r="X50" s="275">
        <v>2403900</v>
      </c>
      <c r="Y50" s="276"/>
      <c r="Z50" s="273">
        <v>0</v>
      </c>
      <c r="AA50" s="276"/>
      <c r="AB50" s="273">
        <v>0</v>
      </c>
      <c r="AC50" s="274">
        <v>0</v>
      </c>
      <c r="AD50" s="1053"/>
      <c r="AE50" s="1053"/>
      <c r="AF50" s="1053"/>
      <c r="AG50" s="1053"/>
      <c r="AH50" s="1053"/>
      <c r="AI50" s="1053"/>
      <c r="AJ50" s="1053"/>
      <c r="AK50" s="1053"/>
      <c r="AL50" s="1053"/>
      <c r="AM50" s="1053"/>
    </row>
    <row r="51" spans="1:39" x14ac:dyDescent="0.2">
      <c r="A51" s="289"/>
      <c r="B51" s="289"/>
      <c r="C51" s="289"/>
      <c r="D51" s="1027"/>
      <c r="E51" s="1028"/>
      <c r="F51" s="279"/>
      <c r="G51" s="1029"/>
      <c r="H51" s="279"/>
      <c r="I51" s="279"/>
      <c r="J51" s="279"/>
      <c r="K51" s="279"/>
      <c r="L51" s="279"/>
      <c r="M51" s="279"/>
      <c r="N51" s="1030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</row>
    <row r="52" spans="1:39" ht="15" customHeight="1" x14ac:dyDescent="0.2">
      <c r="A52"/>
      <c r="B52"/>
      <c r="C52"/>
      <c r="D52"/>
      <c r="E52" s="1027"/>
      <c r="F52" s="1027"/>
      <c r="G52" s="1027"/>
      <c r="H52" s="1027"/>
      <c r="I52" s="1027"/>
      <c r="J52" s="1027"/>
      <c r="K52" s="1027"/>
      <c r="L52" s="1027"/>
      <c r="M52" s="1027"/>
      <c r="N52" s="1027"/>
      <c r="O52" s="1027"/>
      <c r="P52" s="1027"/>
      <c r="Q52" s="1027"/>
      <c r="R52" s="1027"/>
      <c r="S52" s="1027"/>
      <c r="T52" s="1027"/>
      <c r="U52" s="1027"/>
      <c r="V52" s="1027"/>
      <c r="W52" s="1027"/>
      <c r="X52" s="1027"/>
      <c r="Y52" s="1027"/>
      <c r="Z52" s="1027"/>
      <c r="AA52" s="1027"/>
      <c r="AB52" s="1027"/>
      <c r="AC52" s="1027"/>
      <c r="AD52" s="1027"/>
      <c r="AE52" s="1027"/>
      <c r="AF52" s="1027"/>
      <c r="AG52" s="1027"/>
      <c r="AH52" s="1027"/>
      <c r="AI52" s="1027"/>
      <c r="AJ52" s="1027"/>
      <c r="AK52" s="1027"/>
      <c r="AL52" s="1027"/>
      <c r="AM52" s="1027">
        <v>4</v>
      </c>
    </row>
    <row r="54" spans="1:39" ht="14.45" customHeight="1" x14ac:dyDescent="0.2">
      <c r="G54"/>
    </row>
  </sheetData>
  <sortState ref="A7:AM55">
    <sortCondition ref="A7"/>
  </sortState>
  <mergeCells count="43">
    <mergeCell ref="AK3:AK4"/>
    <mergeCell ref="AL3:AL4"/>
    <mergeCell ref="AM3:AM4"/>
    <mergeCell ref="P1:U1"/>
    <mergeCell ref="J1:O1"/>
    <mergeCell ref="AJ3:AJ4"/>
    <mergeCell ref="AC3:AC4"/>
    <mergeCell ref="Q3:Q4"/>
    <mergeCell ref="R3:R4"/>
    <mergeCell ref="S3:S4"/>
    <mergeCell ref="T3:T4"/>
    <mergeCell ref="U3:U4"/>
    <mergeCell ref="AG3:AG4"/>
    <mergeCell ref="AH3:AH4"/>
    <mergeCell ref="AH1:AM1"/>
    <mergeCell ref="D1:I1"/>
    <mergeCell ref="AA2:AC2"/>
    <mergeCell ref="Y2:Z2"/>
    <mergeCell ref="V1:Z1"/>
    <mergeCell ref="P2:Q2"/>
    <mergeCell ref="R2:T2"/>
    <mergeCell ref="AA1:AG1"/>
    <mergeCell ref="A1:C4"/>
    <mergeCell ref="J2:L2"/>
    <mergeCell ref="J3:J4"/>
    <mergeCell ref="K3:K4"/>
    <mergeCell ref="AI3:AI4"/>
    <mergeCell ref="Y3:Y4"/>
    <mergeCell ref="AA3:AA4"/>
    <mergeCell ref="AB3:AB4"/>
    <mergeCell ref="I3:I4"/>
    <mergeCell ref="Z3:Z4"/>
    <mergeCell ref="AD3:AD4"/>
    <mergeCell ref="X3:X4"/>
    <mergeCell ref="O3:O4"/>
    <mergeCell ref="P3:P4"/>
    <mergeCell ref="N3:N4"/>
    <mergeCell ref="M3:M4"/>
    <mergeCell ref="H3:H4"/>
    <mergeCell ref="D3:D4"/>
    <mergeCell ref="F3:F4"/>
    <mergeCell ref="G3:G4"/>
    <mergeCell ref="L3:L4"/>
  </mergeCells>
  <phoneticPr fontId="0" type="noConversion"/>
  <printOptions horizontalCentered="1"/>
  <pageMargins left="0.25" right="0.25" top="0.8" bottom="0.3" header="0.3" footer="0.19"/>
  <pageSetup paperSize="5" scale="66" firstPageNumber="46" fitToHeight="2" orientation="portrait" r:id="rId1"/>
  <headerFooter alignWithMargins="0">
    <oddHeader xml:space="preserve">&amp;L&amp;"Arial,Bold"&amp;20&amp;K000000FY2017-18 MFP Budget Letter
March 2018&amp;R
</oddHeader>
    <oddFooter>&amp;R&amp;P</oddFooter>
  </headerFooter>
  <colBreaks count="5" manualBreakCount="5">
    <brk id="9" max="1048575" man="1"/>
    <brk id="15" max="1048575" man="1"/>
    <brk id="21" max="1048575" man="1"/>
    <brk id="26" max="62" man="1"/>
    <brk id="3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39"/>
  <sheetViews>
    <sheetView view="pageBreakPreview" zoomScale="80" zoomScaleSheetLayoutView="80" workbookViewId="0">
      <pane xSplit="3" ySplit="6" topLeftCell="D7" activePane="bottomRight" state="frozen"/>
      <selection activeCell="E7" sqref="E7"/>
      <selection pane="topRight" activeCell="E7" sqref="E7"/>
      <selection pane="bottomLeft" activeCell="E7" sqref="E7"/>
      <selection pane="bottomRight" activeCell="D7" sqref="D7"/>
    </sheetView>
  </sheetViews>
  <sheetFormatPr defaultColWidth="8.85546875" defaultRowHeight="12.75" x14ac:dyDescent="0.2"/>
  <cols>
    <col min="1" max="1" width="8.42578125" style="133" bestFit="1" customWidth="1"/>
    <col min="2" max="2" width="8.42578125" style="133" hidden="1" customWidth="1"/>
    <col min="3" max="3" width="26.7109375" style="133" customWidth="1"/>
    <col min="4" max="4" width="12.7109375" style="133" customWidth="1"/>
    <col min="5" max="5" width="13.7109375" style="133" customWidth="1"/>
    <col min="6" max="6" width="12.7109375" style="133" bestFit="1" customWidth="1"/>
    <col min="7" max="7" width="13.7109375" style="133" customWidth="1"/>
    <col min="8" max="8" width="12.7109375" style="133" bestFit="1" customWidth="1"/>
    <col min="9" max="9" width="8.85546875" style="133" customWidth="1"/>
    <col min="10" max="10" width="7.7109375" style="133" customWidth="1"/>
    <col min="11" max="11" width="12.140625" style="133" customWidth="1"/>
    <col min="12" max="12" width="9.140625" style="133" customWidth="1"/>
    <col min="13" max="13" width="7.7109375" style="133" customWidth="1"/>
    <col min="14" max="14" width="12.140625" style="133" customWidth="1"/>
    <col min="15" max="15" width="8.28515625" style="133" customWidth="1"/>
    <col min="16" max="16" width="7.7109375" style="133" customWidth="1"/>
    <col min="17" max="17" width="12.140625" style="133" customWidth="1"/>
    <col min="18" max="18" width="8.28515625" style="133" customWidth="1"/>
    <col min="19" max="19" width="7.7109375" style="133" customWidth="1"/>
    <col min="20" max="20" width="12.140625" style="133" customWidth="1"/>
    <col min="21" max="21" width="13.28515625" style="133" customWidth="1"/>
    <col min="22" max="26" width="17.42578125" style="133" customWidth="1"/>
    <col min="27" max="27" width="14.140625" style="133" customWidth="1"/>
    <col min="28" max="28" width="14.7109375" style="133" customWidth="1"/>
    <col min="29" max="29" width="13.140625" style="133" customWidth="1"/>
    <col min="30" max="30" width="13.7109375" style="133" customWidth="1"/>
    <col min="31" max="31" width="13.28515625" style="133" customWidth="1"/>
    <col min="32" max="32" width="16" style="133" customWidth="1"/>
    <col min="33" max="34" width="14.42578125" style="133" customWidth="1"/>
    <col min="35" max="35" width="14.42578125" style="133" bestFit="1" customWidth="1"/>
    <col min="36" max="40" width="11.28515625" style="133" customWidth="1"/>
    <col min="41" max="41" width="14.42578125" style="133" bestFit="1" customWidth="1"/>
    <col min="42" max="44" width="11.42578125" style="133" customWidth="1"/>
    <col min="45" max="46" width="14.42578125" style="133" customWidth="1"/>
    <col min="47" max="47" width="14.42578125" style="133" bestFit="1" customWidth="1"/>
    <col min="48" max="48" width="13.85546875" style="133" bestFit="1" customWidth="1"/>
    <col min="49" max="49" width="13.7109375" style="133" bestFit="1" customWidth="1"/>
    <col min="50" max="50" width="14.42578125" style="133" customWidth="1"/>
    <col min="51" max="51" width="3" style="133" bestFit="1" customWidth="1"/>
    <col min="52" max="16384" width="8.85546875" style="133"/>
  </cols>
  <sheetData>
    <row r="1" spans="1:51" ht="47.45" customHeight="1" x14ac:dyDescent="0.2">
      <c r="A1" s="1564" t="s">
        <v>894</v>
      </c>
      <c r="B1" s="1632"/>
      <c r="C1" s="1547"/>
      <c r="D1" s="1623" t="s">
        <v>1931</v>
      </c>
      <c r="E1" s="1624"/>
      <c r="F1" s="1624"/>
      <c r="G1" s="1624"/>
      <c r="H1" s="1624"/>
      <c r="I1" s="1624"/>
      <c r="J1" s="1624"/>
      <c r="K1" s="1625"/>
      <c r="L1" s="1623" t="s">
        <v>1931</v>
      </c>
      <c r="M1" s="1624"/>
      <c r="N1" s="1624"/>
      <c r="O1" s="1624"/>
      <c r="P1" s="1624"/>
      <c r="Q1" s="1624"/>
      <c r="R1" s="1624"/>
      <c r="S1" s="1624"/>
      <c r="T1" s="1624"/>
      <c r="U1" s="1625"/>
      <c r="V1" s="1623" t="s">
        <v>1931</v>
      </c>
      <c r="W1" s="1624"/>
      <c r="X1" s="1624"/>
      <c r="Y1" s="1624"/>
      <c r="Z1" s="1625"/>
      <c r="AA1" s="1637" t="s">
        <v>1931</v>
      </c>
      <c r="AB1" s="1638"/>
      <c r="AC1" s="1638"/>
      <c r="AD1" s="1638"/>
      <c r="AE1" s="1638"/>
      <c r="AF1" s="1639"/>
      <c r="AG1" s="1641" t="s">
        <v>603</v>
      </c>
      <c r="AH1" s="1642"/>
      <c r="AI1" s="1642"/>
      <c r="AJ1" s="1642"/>
      <c r="AK1" s="1642"/>
      <c r="AL1" s="1642"/>
      <c r="AM1" s="1642"/>
      <c r="AN1" s="1642"/>
      <c r="AO1" s="1642"/>
      <c r="AP1" s="1642"/>
      <c r="AQ1" s="1642"/>
      <c r="AR1" s="1642"/>
      <c r="AS1" s="1642"/>
      <c r="AT1" s="1642"/>
      <c r="AU1" s="1642"/>
      <c r="AV1" s="1642"/>
      <c r="AW1" s="1642"/>
      <c r="AX1" s="1643"/>
    </row>
    <row r="2" spans="1:51" ht="32.1" customHeight="1" x14ac:dyDescent="0.2">
      <c r="A2" s="1548"/>
      <c r="B2" s="1633"/>
      <c r="C2" s="1549"/>
      <c r="D2" s="1542" t="s">
        <v>980</v>
      </c>
      <c r="E2" s="1636" t="s">
        <v>954</v>
      </c>
      <c r="F2" s="1535"/>
      <c r="G2" s="1535"/>
      <c r="H2" s="1536"/>
      <c r="I2" s="1635" t="s">
        <v>951</v>
      </c>
      <c r="J2" s="1635"/>
      <c r="K2" s="1635"/>
      <c r="L2" s="1635" t="s">
        <v>916</v>
      </c>
      <c r="M2" s="1635"/>
      <c r="N2" s="1635"/>
      <c r="O2" s="1635" t="s">
        <v>952</v>
      </c>
      <c r="P2" s="1635"/>
      <c r="Q2" s="1635"/>
      <c r="R2" s="1635" t="s">
        <v>953</v>
      </c>
      <c r="S2" s="1635"/>
      <c r="T2" s="1635"/>
      <c r="U2" s="1542" t="s">
        <v>679</v>
      </c>
      <c r="V2" s="1545" t="s">
        <v>254</v>
      </c>
      <c r="W2" s="1545"/>
      <c r="X2" s="1545"/>
      <c r="Y2" s="1530" t="s">
        <v>680</v>
      </c>
      <c r="Z2" s="1543" t="s">
        <v>1932</v>
      </c>
      <c r="AA2" s="1629" t="s">
        <v>394</v>
      </c>
      <c r="AB2" s="1631"/>
      <c r="AC2" s="1629" t="s">
        <v>396</v>
      </c>
      <c r="AD2" s="1630"/>
      <c r="AE2" s="1631"/>
      <c r="AF2" s="1530" t="s">
        <v>898</v>
      </c>
      <c r="AG2" s="1035">
        <v>5342</v>
      </c>
      <c r="AH2" s="1035">
        <v>6155</v>
      </c>
      <c r="AI2" s="1626" t="s">
        <v>422</v>
      </c>
      <c r="AJ2" s="1640" t="s">
        <v>254</v>
      </c>
      <c r="AK2" s="1640"/>
      <c r="AL2" s="1640"/>
      <c r="AM2" s="1640"/>
      <c r="AN2" s="1640"/>
      <c r="AO2" s="1626" t="s">
        <v>642</v>
      </c>
      <c r="AP2" s="1626" t="s">
        <v>931</v>
      </c>
      <c r="AQ2" s="1626" t="s">
        <v>677</v>
      </c>
      <c r="AR2" s="1626" t="s">
        <v>672</v>
      </c>
      <c r="AS2" s="1644" t="s">
        <v>673</v>
      </c>
      <c r="AT2" s="1543" t="s">
        <v>1964</v>
      </c>
      <c r="AU2" s="1626" t="s">
        <v>911</v>
      </c>
      <c r="AV2" s="1626" t="s">
        <v>373</v>
      </c>
      <c r="AW2" s="1626" t="s">
        <v>307</v>
      </c>
      <c r="AX2" s="1644" t="s">
        <v>674</v>
      </c>
    </row>
    <row r="3" spans="1:51" ht="144.75" customHeight="1" x14ac:dyDescent="0.2">
      <c r="A3" s="1550"/>
      <c r="B3" s="1634"/>
      <c r="C3" s="1551"/>
      <c r="D3" s="1542"/>
      <c r="E3" s="1235" t="s">
        <v>925</v>
      </c>
      <c r="F3" s="1235" t="s">
        <v>420</v>
      </c>
      <c r="G3" s="1235" t="s">
        <v>395</v>
      </c>
      <c r="H3" s="1235" t="s">
        <v>420</v>
      </c>
      <c r="I3" s="1235" t="s">
        <v>979</v>
      </c>
      <c r="J3" s="1235" t="s">
        <v>607</v>
      </c>
      <c r="K3" s="1235" t="s">
        <v>420</v>
      </c>
      <c r="L3" s="1235" t="s">
        <v>978</v>
      </c>
      <c r="M3" s="1235" t="s">
        <v>607</v>
      </c>
      <c r="N3" s="1235" t="s">
        <v>420</v>
      </c>
      <c r="O3" s="1235" t="s">
        <v>977</v>
      </c>
      <c r="P3" s="1235" t="s">
        <v>607</v>
      </c>
      <c r="Q3" s="1235" t="s">
        <v>420</v>
      </c>
      <c r="R3" s="1235" t="s">
        <v>977</v>
      </c>
      <c r="S3" s="1235" t="s">
        <v>607</v>
      </c>
      <c r="T3" s="1235" t="s">
        <v>420</v>
      </c>
      <c r="U3" s="1530"/>
      <c r="V3" s="1238" t="s">
        <v>975</v>
      </c>
      <c r="W3" s="1238" t="s">
        <v>976</v>
      </c>
      <c r="X3" s="1238" t="s">
        <v>256</v>
      </c>
      <c r="Y3" s="1531"/>
      <c r="Z3" s="1544"/>
      <c r="AA3" s="710" t="s">
        <v>387</v>
      </c>
      <c r="AB3" s="710" t="s">
        <v>393</v>
      </c>
      <c r="AC3" s="705" t="s">
        <v>567</v>
      </c>
      <c r="AD3" s="705" t="s">
        <v>698</v>
      </c>
      <c r="AE3" s="705" t="s">
        <v>568</v>
      </c>
      <c r="AF3" s="1628"/>
      <c r="AG3" s="1365" t="s">
        <v>2004</v>
      </c>
      <c r="AH3" s="1365" t="s">
        <v>2005</v>
      </c>
      <c r="AI3" s="1627"/>
      <c r="AJ3" s="1237" t="s">
        <v>986</v>
      </c>
      <c r="AK3" s="1237" t="s">
        <v>987</v>
      </c>
      <c r="AL3" s="1237" t="s">
        <v>984</v>
      </c>
      <c r="AM3" s="1237" t="s">
        <v>985</v>
      </c>
      <c r="AN3" s="1237" t="s">
        <v>256</v>
      </c>
      <c r="AO3" s="1627"/>
      <c r="AP3" s="1627"/>
      <c r="AQ3" s="1627"/>
      <c r="AR3" s="1627"/>
      <c r="AS3" s="1605"/>
      <c r="AT3" s="1544"/>
      <c r="AU3" s="1627"/>
      <c r="AV3" s="1627"/>
      <c r="AW3" s="1627"/>
      <c r="AX3" s="1605"/>
    </row>
    <row r="4" spans="1:51" ht="14.25" customHeight="1" x14ac:dyDescent="0.2">
      <c r="A4" s="625"/>
      <c r="B4" s="625"/>
      <c r="C4" s="626"/>
      <c r="D4" s="624">
        <v>1</v>
      </c>
      <c r="E4" s="624">
        <v>2</v>
      </c>
      <c r="F4" s="624">
        <v>3</v>
      </c>
      <c r="G4" s="624">
        <v>4</v>
      </c>
      <c r="H4" s="624">
        <v>5</v>
      </c>
      <c r="I4" s="624">
        <v>6</v>
      </c>
      <c r="J4" s="624">
        <v>7</v>
      </c>
      <c r="K4" s="624">
        <v>8</v>
      </c>
      <c r="L4" s="624">
        <v>9</v>
      </c>
      <c r="M4" s="624">
        <v>10</v>
      </c>
      <c r="N4" s="624">
        <v>11</v>
      </c>
      <c r="O4" s="624">
        <v>12</v>
      </c>
      <c r="P4" s="624">
        <v>13</v>
      </c>
      <c r="Q4" s="624">
        <v>14</v>
      </c>
      <c r="R4" s="624">
        <v>15</v>
      </c>
      <c r="S4" s="624">
        <v>16</v>
      </c>
      <c r="T4" s="624">
        <v>17</v>
      </c>
      <c r="U4" s="624">
        <v>18</v>
      </c>
      <c r="V4" s="624">
        <v>19</v>
      </c>
      <c r="W4" s="624">
        <v>20</v>
      </c>
      <c r="X4" s="624">
        <v>21</v>
      </c>
      <c r="Y4" s="624">
        <v>22</v>
      </c>
      <c r="Z4" s="624">
        <v>23</v>
      </c>
      <c r="AA4" s="624">
        <v>24</v>
      </c>
      <c r="AB4" s="624">
        <v>25</v>
      </c>
      <c r="AC4" s="624">
        <v>26</v>
      </c>
      <c r="AD4" s="624">
        <v>27</v>
      </c>
      <c r="AE4" s="624">
        <v>28</v>
      </c>
      <c r="AF4" s="624">
        <v>29</v>
      </c>
      <c r="AG4" s="624">
        <v>30</v>
      </c>
      <c r="AH4" s="624"/>
      <c r="AI4" s="624">
        <v>31</v>
      </c>
      <c r="AJ4" s="624">
        <v>32</v>
      </c>
      <c r="AK4" s="624">
        <v>33</v>
      </c>
      <c r="AL4" s="624">
        <v>34</v>
      </c>
      <c r="AM4" s="624">
        <v>35</v>
      </c>
      <c r="AN4" s="624">
        <v>36</v>
      </c>
      <c r="AO4" s="624">
        <v>37</v>
      </c>
      <c r="AP4" s="624">
        <v>38</v>
      </c>
      <c r="AQ4" s="624">
        <v>39</v>
      </c>
      <c r="AR4" s="624">
        <v>40</v>
      </c>
      <c r="AS4" s="624">
        <v>41</v>
      </c>
      <c r="AT4" s="624">
        <v>42</v>
      </c>
      <c r="AU4" s="624">
        <v>43</v>
      </c>
      <c r="AV4" s="624">
        <v>44</v>
      </c>
      <c r="AW4" s="624">
        <v>45</v>
      </c>
      <c r="AX4" s="624">
        <v>46</v>
      </c>
      <c r="AY4" s="624">
        <v>47</v>
      </c>
    </row>
    <row r="5" spans="1:51" ht="38.25" hidden="1" x14ac:dyDescent="0.2">
      <c r="A5" s="625"/>
      <c r="B5" s="625"/>
      <c r="C5" s="626"/>
      <c r="D5" s="1268" t="s">
        <v>1602</v>
      </c>
      <c r="E5" s="326" t="s">
        <v>1620</v>
      </c>
      <c r="F5" s="326" t="s">
        <v>1488</v>
      </c>
      <c r="G5" s="326" t="s">
        <v>1311</v>
      </c>
      <c r="H5" s="326" t="s">
        <v>1305</v>
      </c>
      <c r="I5" s="326" t="s">
        <v>1953</v>
      </c>
      <c r="J5" s="326" t="s">
        <v>1537</v>
      </c>
      <c r="K5" s="326" t="s">
        <v>1538</v>
      </c>
      <c r="L5" s="326" t="s">
        <v>1954</v>
      </c>
      <c r="M5" s="326" t="s">
        <v>1540</v>
      </c>
      <c r="N5" s="326" t="s">
        <v>1541</v>
      </c>
      <c r="O5" s="326" t="s">
        <v>1955</v>
      </c>
      <c r="P5" s="326" t="s">
        <v>1543</v>
      </c>
      <c r="Q5" s="326" t="s">
        <v>1544</v>
      </c>
      <c r="R5" s="326" t="s">
        <v>1956</v>
      </c>
      <c r="S5" s="326" t="s">
        <v>1546</v>
      </c>
      <c r="T5" s="326" t="s">
        <v>1547</v>
      </c>
      <c r="U5" s="326" t="s">
        <v>1548</v>
      </c>
      <c r="V5" s="326" t="s">
        <v>1621</v>
      </c>
      <c r="W5" s="326" t="s">
        <v>1622</v>
      </c>
      <c r="X5" s="326" t="s">
        <v>1551</v>
      </c>
      <c r="Y5" s="326" t="s">
        <v>1552</v>
      </c>
      <c r="Z5" s="326"/>
      <c r="AA5" s="326" t="s">
        <v>274</v>
      </c>
      <c r="AB5" s="326" t="s">
        <v>622</v>
      </c>
      <c r="AC5" s="326" t="s">
        <v>338</v>
      </c>
      <c r="AD5" s="326" t="s">
        <v>369</v>
      </c>
      <c r="AE5" s="326" t="s">
        <v>558</v>
      </c>
      <c r="AF5" s="326" t="s">
        <v>1945</v>
      </c>
      <c r="AG5" s="326" t="s">
        <v>1605</v>
      </c>
      <c r="AH5" s="326"/>
      <c r="AI5" s="326" t="s">
        <v>1855</v>
      </c>
      <c r="AJ5" s="326" t="s">
        <v>1621</v>
      </c>
      <c r="AK5" s="326" t="s">
        <v>1856</v>
      </c>
      <c r="AL5" s="326" t="s">
        <v>1622</v>
      </c>
      <c r="AM5" s="326" t="s">
        <v>1857</v>
      </c>
      <c r="AN5" s="326" t="s">
        <v>1858</v>
      </c>
      <c r="AO5" s="326" t="s">
        <v>1859</v>
      </c>
      <c r="AP5" s="326" t="s">
        <v>1946</v>
      </c>
      <c r="AQ5" s="326" t="s">
        <v>1860</v>
      </c>
      <c r="AR5" s="326" t="s">
        <v>1643</v>
      </c>
      <c r="AS5" s="326" t="s">
        <v>1947</v>
      </c>
      <c r="AT5" s="326"/>
      <c r="AU5" s="326" t="s">
        <v>1948</v>
      </c>
      <c r="AV5" s="326" t="s">
        <v>1949</v>
      </c>
      <c r="AW5" s="326" t="s">
        <v>1950</v>
      </c>
      <c r="AX5" s="326" t="s">
        <v>1951</v>
      </c>
      <c r="AY5" s="326"/>
    </row>
    <row r="6" spans="1:51" ht="26.45" hidden="1" customHeight="1" x14ac:dyDescent="0.2">
      <c r="A6" s="510"/>
      <c r="B6" s="510"/>
      <c r="C6" s="505"/>
      <c r="D6" s="1268" t="s">
        <v>1156</v>
      </c>
      <c r="E6" s="1243" t="s">
        <v>1156</v>
      </c>
      <c r="F6" s="1243" t="s">
        <v>1157</v>
      </c>
      <c r="G6" s="1243" t="s">
        <v>1318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1290</v>
      </c>
      <c r="S6" s="1243" t="s">
        <v>1156</v>
      </c>
      <c r="T6" s="1243" t="s">
        <v>1157</v>
      </c>
      <c r="U6" s="1243" t="s">
        <v>1157</v>
      </c>
      <c r="V6" s="1243" t="s">
        <v>1500</v>
      </c>
      <c r="W6" s="1243" t="s">
        <v>1500</v>
      </c>
      <c r="X6" s="1243" t="s">
        <v>1157</v>
      </c>
      <c r="Y6" s="1243" t="s">
        <v>1157</v>
      </c>
      <c r="Z6" s="1243" t="s">
        <v>1501</v>
      </c>
      <c r="AA6" s="1243" t="s">
        <v>1156</v>
      </c>
      <c r="AB6" s="1243" t="s">
        <v>1156</v>
      </c>
      <c r="AC6" s="1243" t="s">
        <v>1156</v>
      </c>
      <c r="AD6" s="1243" t="s">
        <v>1156</v>
      </c>
      <c r="AE6" s="1243" t="s">
        <v>1156</v>
      </c>
      <c r="AF6" s="1243" t="s">
        <v>1157</v>
      </c>
      <c r="AG6" s="1243" t="s">
        <v>1156</v>
      </c>
      <c r="AH6" s="1243"/>
      <c r="AI6" s="1243" t="s">
        <v>1157</v>
      </c>
      <c r="AJ6" s="1243" t="s">
        <v>1500</v>
      </c>
      <c r="AK6" s="1243" t="s">
        <v>1157</v>
      </c>
      <c r="AL6" s="1243" t="s">
        <v>1500</v>
      </c>
      <c r="AM6" s="1243" t="s">
        <v>1157</v>
      </c>
      <c r="AN6" s="1243" t="s">
        <v>1157</v>
      </c>
      <c r="AO6" s="1243" t="s">
        <v>1157</v>
      </c>
      <c r="AP6" s="1268" t="s">
        <v>1157</v>
      </c>
      <c r="AQ6" s="1268" t="s">
        <v>1157</v>
      </c>
      <c r="AR6" s="1268" t="s">
        <v>1157</v>
      </c>
      <c r="AS6" s="1268" t="s">
        <v>1157</v>
      </c>
      <c r="AT6" s="1268" t="s">
        <v>1501</v>
      </c>
      <c r="AU6" s="1268" t="s">
        <v>1157</v>
      </c>
      <c r="AV6" s="1268" t="s">
        <v>1600</v>
      </c>
      <c r="AW6" s="1268" t="s">
        <v>1157</v>
      </c>
      <c r="AX6" s="1268" t="s">
        <v>1157</v>
      </c>
      <c r="AY6" s="1268"/>
    </row>
    <row r="7" spans="1:51" s="545" customFormat="1" ht="32.1" customHeight="1" x14ac:dyDescent="0.2">
      <c r="A7" s="1313">
        <v>36005</v>
      </c>
      <c r="B7" s="1314">
        <v>36005</v>
      </c>
      <c r="C7" s="1315" t="s">
        <v>1905</v>
      </c>
      <c r="D7" s="533">
        <v>787</v>
      </c>
      <c r="E7" s="534">
        <v>2632.1410595096104</v>
      </c>
      <c r="F7" s="535">
        <v>2071495.0138340634</v>
      </c>
      <c r="G7" s="535">
        <v>727.23177743956114</v>
      </c>
      <c r="H7" s="535">
        <v>572331.40884493466</v>
      </c>
      <c r="I7" s="536">
        <v>358</v>
      </c>
      <c r="J7" s="534">
        <v>460.95853066984711</v>
      </c>
      <c r="K7" s="535">
        <v>165023.15397980527</v>
      </c>
      <c r="L7" s="536">
        <v>0</v>
      </c>
      <c r="M7" s="534">
        <v>125.71596290995829</v>
      </c>
      <c r="N7" s="535">
        <v>0</v>
      </c>
      <c r="O7" s="536">
        <v>75</v>
      </c>
      <c r="P7" s="534">
        <v>3142.8990727489572</v>
      </c>
      <c r="Q7" s="535">
        <v>235717.4304561718</v>
      </c>
      <c r="R7" s="536">
        <v>219</v>
      </c>
      <c r="S7" s="534">
        <v>1257.1596290995828</v>
      </c>
      <c r="T7" s="535">
        <v>275317.95877280866</v>
      </c>
      <c r="U7" s="537">
        <v>3319885</v>
      </c>
      <c r="V7" s="534">
        <v>-257776</v>
      </c>
      <c r="W7" s="534">
        <v>492435</v>
      </c>
      <c r="X7" s="538">
        <v>234659</v>
      </c>
      <c r="Y7" s="537">
        <v>3554544</v>
      </c>
      <c r="Z7" s="542">
        <v>0</v>
      </c>
      <c r="AA7" s="534">
        <v>0</v>
      </c>
      <c r="AB7" s="534">
        <v>8673</v>
      </c>
      <c r="AC7" s="534">
        <v>0</v>
      </c>
      <c r="AD7" s="534">
        <v>0</v>
      </c>
      <c r="AE7" s="540">
        <v>0</v>
      </c>
      <c r="AF7" s="537">
        <v>3563217</v>
      </c>
      <c r="AG7" s="540">
        <v>5342</v>
      </c>
      <c r="AH7" s="540"/>
      <c r="AI7" s="541">
        <v>4204154</v>
      </c>
      <c r="AJ7" s="533">
        <v>10</v>
      </c>
      <c r="AK7" s="540">
        <v>53420</v>
      </c>
      <c r="AL7" s="533">
        <v>-6</v>
      </c>
      <c r="AM7" s="542">
        <v>-16026</v>
      </c>
      <c r="AN7" s="543">
        <v>37394</v>
      </c>
      <c r="AO7" s="541">
        <v>4241548</v>
      </c>
      <c r="AP7" s="540">
        <v>0</v>
      </c>
      <c r="AQ7" s="540">
        <v>0</v>
      </c>
      <c r="AR7" s="540">
        <v>0</v>
      </c>
      <c r="AS7" s="541">
        <v>4241548</v>
      </c>
      <c r="AT7" s="542">
        <v>0</v>
      </c>
      <c r="AU7" s="541">
        <v>4241548</v>
      </c>
      <c r="AV7" s="540">
        <v>2377177</v>
      </c>
      <c r="AW7" s="540">
        <v>1864371</v>
      </c>
      <c r="AX7" s="541">
        <v>466093</v>
      </c>
    </row>
    <row r="8" spans="1:51" s="545" customFormat="1" ht="32.1" customHeight="1" x14ac:dyDescent="0.2">
      <c r="A8" s="1316">
        <v>36013</v>
      </c>
      <c r="B8" s="1317">
        <v>36013</v>
      </c>
      <c r="C8" s="1318" t="s">
        <v>1906</v>
      </c>
      <c r="D8" s="556">
        <v>444</v>
      </c>
      <c r="E8" s="557">
        <v>2632.1410595096104</v>
      </c>
      <c r="F8" s="558">
        <v>1168670.6304222669</v>
      </c>
      <c r="G8" s="558">
        <v>727.23177743956114</v>
      </c>
      <c r="H8" s="558">
        <v>322890.90918316517</v>
      </c>
      <c r="I8" s="559">
        <v>378</v>
      </c>
      <c r="J8" s="557">
        <v>460.95853066984711</v>
      </c>
      <c r="K8" s="558">
        <v>174242.32459320221</v>
      </c>
      <c r="L8" s="559">
        <v>0</v>
      </c>
      <c r="M8" s="557">
        <v>125.71596290995829</v>
      </c>
      <c r="N8" s="558">
        <v>0</v>
      </c>
      <c r="O8" s="559">
        <v>38</v>
      </c>
      <c r="P8" s="557">
        <v>3142.8990727489572</v>
      </c>
      <c r="Q8" s="558">
        <v>119430.16476446038</v>
      </c>
      <c r="R8" s="559">
        <v>25</v>
      </c>
      <c r="S8" s="557">
        <v>1257.1596290995828</v>
      </c>
      <c r="T8" s="558">
        <v>31428.99072748957</v>
      </c>
      <c r="U8" s="560">
        <v>1816663</v>
      </c>
      <c r="V8" s="557">
        <v>-196803</v>
      </c>
      <c r="W8" s="557">
        <v>-42945</v>
      </c>
      <c r="X8" s="561">
        <v>-239748</v>
      </c>
      <c r="Y8" s="560">
        <v>1576915</v>
      </c>
      <c r="Z8" s="566">
        <v>0</v>
      </c>
      <c r="AA8" s="557">
        <v>0</v>
      </c>
      <c r="AB8" s="557">
        <v>0</v>
      </c>
      <c r="AC8" s="557">
        <v>0</v>
      </c>
      <c r="AD8" s="557">
        <v>0</v>
      </c>
      <c r="AE8" s="564">
        <v>0</v>
      </c>
      <c r="AF8" s="560">
        <v>1576915</v>
      </c>
      <c r="AG8" s="564">
        <v>5342</v>
      </c>
      <c r="AH8" s="564"/>
      <c r="AI8" s="565">
        <v>2371848</v>
      </c>
      <c r="AJ8" s="556">
        <v>-46</v>
      </c>
      <c r="AK8" s="564">
        <v>-245732</v>
      </c>
      <c r="AL8" s="556">
        <v>5</v>
      </c>
      <c r="AM8" s="566">
        <v>13355</v>
      </c>
      <c r="AN8" s="567">
        <v>-232377</v>
      </c>
      <c r="AO8" s="565">
        <v>2139471</v>
      </c>
      <c r="AP8" s="564">
        <v>0</v>
      </c>
      <c r="AQ8" s="564">
        <v>0</v>
      </c>
      <c r="AR8" s="564">
        <v>0</v>
      </c>
      <c r="AS8" s="565">
        <v>2139471</v>
      </c>
      <c r="AT8" s="566">
        <v>0</v>
      </c>
      <c r="AU8" s="565">
        <v>2139471</v>
      </c>
      <c r="AV8" s="564">
        <v>1609352</v>
      </c>
      <c r="AW8" s="564">
        <v>530119</v>
      </c>
      <c r="AX8" s="565">
        <v>132530</v>
      </c>
    </row>
    <row r="9" spans="1:51" s="545" customFormat="1" ht="32.1" customHeight="1" x14ac:dyDescent="0.2">
      <c r="A9" s="1316">
        <v>36043</v>
      </c>
      <c r="B9" s="1317">
        <v>36043</v>
      </c>
      <c r="C9" s="1318" t="s">
        <v>1907</v>
      </c>
      <c r="D9" s="556">
        <v>932</v>
      </c>
      <c r="E9" s="557">
        <v>2632.1410595096104</v>
      </c>
      <c r="F9" s="558">
        <v>2453155.4674629569</v>
      </c>
      <c r="G9" s="558">
        <v>727.23177743956114</v>
      </c>
      <c r="H9" s="558">
        <v>677780.01657367102</v>
      </c>
      <c r="I9" s="559">
        <v>261</v>
      </c>
      <c r="J9" s="557">
        <v>460.95853066984711</v>
      </c>
      <c r="K9" s="558">
        <v>120310.1765048301</v>
      </c>
      <c r="L9" s="559">
        <v>0</v>
      </c>
      <c r="M9" s="557">
        <v>125.71596290995829</v>
      </c>
      <c r="N9" s="558">
        <v>0</v>
      </c>
      <c r="O9" s="559">
        <v>5</v>
      </c>
      <c r="P9" s="557">
        <v>3142.8990727489572</v>
      </c>
      <c r="Q9" s="558">
        <v>15714.495363744787</v>
      </c>
      <c r="R9" s="559">
        <v>366</v>
      </c>
      <c r="S9" s="557">
        <v>1257.1596290995828</v>
      </c>
      <c r="T9" s="558">
        <v>460120.42425044731</v>
      </c>
      <c r="U9" s="560">
        <v>3727081</v>
      </c>
      <c r="V9" s="557">
        <v>59845</v>
      </c>
      <c r="W9" s="557">
        <v>570623</v>
      </c>
      <c r="X9" s="561">
        <v>630468</v>
      </c>
      <c r="Y9" s="560">
        <v>4357549</v>
      </c>
      <c r="Z9" s="566">
        <v>0</v>
      </c>
      <c r="AA9" s="557">
        <v>0</v>
      </c>
      <c r="AB9" s="557">
        <v>54988</v>
      </c>
      <c r="AC9" s="557">
        <v>0</v>
      </c>
      <c r="AD9" s="557">
        <v>10000</v>
      </c>
      <c r="AE9" s="564">
        <v>0</v>
      </c>
      <c r="AF9" s="560">
        <v>4422537</v>
      </c>
      <c r="AG9" s="564">
        <v>5342</v>
      </c>
      <c r="AH9" s="564"/>
      <c r="AI9" s="565">
        <v>4978744</v>
      </c>
      <c r="AJ9" s="556">
        <v>38</v>
      </c>
      <c r="AK9" s="564">
        <v>202996</v>
      </c>
      <c r="AL9" s="556">
        <v>-6</v>
      </c>
      <c r="AM9" s="566">
        <v>-16026</v>
      </c>
      <c r="AN9" s="567">
        <v>186970</v>
      </c>
      <c r="AO9" s="565">
        <v>5165714</v>
      </c>
      <c r="AP9" s="564">
        <v>0</v>
      </c>
      <c r="AQ9" s="564">
        <v>0</v>
      </c>
      <c r="AR9" s="564">
        <v>0</v>
      </c>
      <c r="AS9" s="565">
        <v>5165714</v>
      </c>
      <c r="AT9" s="566">
        <v>0</v>
      </c>
      <c r="AU9" s="565">
        <v>5165714</v>
      </c>
      <c r="AV9" s="564">
        <v>3378190</v>
      </c>
      <c r="AW9" s="564">
        <v>1787524</v>
      </c>
      <c r="AX9" s="565">
        <v>446881</v>
      </c>
    </row>
    <row r="10" spans="1:51" s="545" customFormat="1" ht="32.1" customHeight="1" x14ac:dyDescent="0.2">
      <c r="A10" s="1316">
        <v>36056</v>
      </c>
      <c r="B10" s="1317">
        <v>36056</v>
      </c>
      <c r="C10" s="1318" t="s">
        <v>1908</v>
      </c>
      <c r="D10" s="556">
        <v>732</v>
      </c>
      <c r="E10" s="557">
        <v>2632.1410595096104</v>
      </c>
      <c r="F10" s="558">
        <v>1926727.2555610349</v>
      </c>
      <c r="G10" s="558">
        <v>727.23177743956114</v>
      </c>
      <c r="H10" s="558">
        <v>532333.66108575871</v>
      </c>
      <c r="I10" s="559">
        <v>594</v>
      </c>
      <c r="J10" s="557">
        <v>460.95853066984711</v>
      </c>
      <c r="K10" s="558">
        <v>273809.36721788917</v>
      </c>
      <c r="L10" s="559">
        <v>0</v>
      </c>
      <c r="M10" s="557">
        <v>125.71596290995829</v>
      </c>
      <c r="N10" s="558">
        <v>0</v>
      </c>
      <c r="O10" s="559">
        <v>77</v>
      </c>
      <c r="P10" s="557">
        <v>3142.8990727489572</v>
      </c>
      <c r="Q10" s="558">
        <v>242003.22860166972</v>
      </c>
      <c r="R10" s="559">
        <v>50</v>
      </c>
      <c r="S10" s="557">
        <v>1257.1596290995828</v>
      </c>
      <c r="T10" s="558">
        <v>62857.981454979141</v>
      </c>
      <c r="U10" s="560">
        <v>3037731</v>
      </c>
      <c r="V10" s="557">
        <v>22073</v>
      </c>
      <c r="W10" s="557">
        <v>-188394</v>
      </c>
      <c r="X10" s="561">
        <v>-166321</v>
      </c>
      <c r="Y10" s="560">
        <v>2871410</v>
      </c>
      <c r="Z10" s="566">
        <v>0</v>
      </c>
      <c r="AA10" s="557">
        <v>0</v>
      </c>
      <c r="AB10" s="557">
        <v>9440</v>
      </c>
      <c r="AC10" s="557">
        <v>0</v>
      </c>
      <c r="AD10" s="557">
        <v>0</v>
      </c>
      <c r="AE10" s="564">
        <v>0</v>
      </c>
      <c r="AF10" s="560">
        <v>2880850</v>
      </c>
      <c r="AG10" s="564">
        <v>5342</v>
      </c>
      <c r="AH10" s="564"/>
      <c r="AI10" s="565">
        <v>3910344</v>
      </c>
      <c r="AJ10" s="556">
        <v>17</v>
      </c>
      <c r="AK10" s="564">
        <v>90814</v>
      </c>
      <c r="AL10" s="556">
        <v>-3</v>
      </c>
      <c r="AM10" s="566">
        <v>-8013</v>
      </c>
      <c r="AN10" s="567">
        <v>82801</v>
      </c>
      <c r="AO10" s="565">
        <v>3993145</v>
      </c>
      <c r="AP10" s="564">
        <v>0</v>
      </c>
      <c r="AQ10" s="564">
        <v>0</v>
      </c>
      <c r="AR10" s="564">
        <v>0</v>
      </c>
      <c r="AS10" s="565">
        <v>3993145</v>
      </c>
      <c r="AT10" s="566">
        <v>0</v>
      </c>
      <c r="AU10" s="565">
        <v>3993145</v>
      </c>
      <c r="AV10" s="564">
        <v>2653256</v>
      </c>
      <c r="AW10" s="564">
        <v>1339889</v>
      </c>
      <c r="AX10" s="565">
        <v>334972</v>
      </c>
    </row>
    <row r="11" spans="1:51" s="545" customFormat="1" ht="32.1" customHeight="1" x14ac:dyDescent="0.2">
      <c r="A11" s="1319">
        <v>36064</v>
      </c>
      <c r="B11" s="1320">
        <v>36064</v>
      </c>
      <c r="C11" s="1321" t="s">
        <v>1909</v>
      </c>
      <c r="D11" s="570">
        <v>1094</v>
      </c>
      <c r="E11" s="571">
        <v>2632.1410595096104</v>
      </c>
      <c r="F11" s="572">
        <v>2879562.3191035138</v>
      </c>
      <c r="G11" s="572">
        <v>727.23177743956114</v>
      </c>
      <c r="H11" s="572">
        <v>795591.56451887987</v>
      </c>
      <c r="I11" s="573">
        <v>914</v>
      </c>
      <c r="J11" s="571">
        <v>460.95853066984711</v>
      </c>
      <c r="K11" s="572">
        <v>421316.09703224024</v>
      </c>
      <c r="L11" s="573">
        <v>1605.5</v>
      </c>
      <c r="M11" s="571">
        <v>125.71596290995829</v>
      </c>
      <c r="N11" s="572">
        <v>201836.97845193805</v>
      </c>
      <c r="O11" s="573">
        <v>94</v>
      </c>
      <c r="P11" s="571">
        <v>3142.8990727489572</v>
      </c>
      <c r="Q11" s="572">
        <v>295432.51283840201</v>
      </c>
      <c r="R11" s="573">
        <v>89</v>
      </c>
      <c r="S11" s="571">
        <v>1257.1596290995828</v>
      </c>
      <c r="T11" s="572">
        <v>111887.20698986287</v>
      </c>
      <c r="U11" s="574">
        <v>4705627</v>
      </c>
      <c r="V11" s="571">
        <v>-32396</v>
      </c>
      <c r="W11" s="571">
        <v>-111566</v>
      </c>
      <c r="X11" s="575">
        <v>-143962</v>
      </c>
      <c r="Y11" s="574">
        <v>4561665</v>
      </c>
      <c r="Z11" s="581">
        <v>0</v>
      </c>
      <c r="AA11" s="571">
        <v>0</v>
      </c>
      <c r="AB11" s="571">
        <v>64546</v>
      </c>
      <c r="AC11" s="571">
        <v>0</v>
      </c>
      <c r="AD11" s="571">
        <v>10234</v>
      </c>
      <c r="AE11" s="579">
        <v>0</v>
      </c>
      <c r="AF11" s="574">
        <v>4636445</v>
      </c>
      <c r="AG11" s="579">
        <v>5342</v>
      </c>
      <c r="AH11" s="579"/>
      <c r="AI11" s="580">
        <v>5844148</v>
      </c>
      <c r="AJ11" s="570">
        <v>12</v>
      </c>
      <c r="AK11" s="579">
        <v>64104</v>
      </c>
      <c r="AL11" s="570">
        <v>1</v>
      </c>
      <c r="AM11" s="581">
        <v>2671</v>
      </c>
      <c r="AN11" s="582">
        <v>66775</v>
      </c>
      <c r="AO11" s="580">
        <v>5910923</v>
      </c>
      <c r="AP11" s="579">
        <v>0</v>
      </c>
      <c r="AQ11" s="579">
        <v>0</v>
      </c>
      <c r="AR11" s="579">
        <v>0</v>
      </c>
      <c r="AS11" s="580">
        <v>5910923</v>
      </c>
      <c r="AT11" s="581">
        <v>0</v>
      </c>
      <c r="AU11" s="580">
        <v>5910923</v>
      </c>
      <c r="AV11" s="579">
        <v>3965384</v>
      </c>
      <c r="AW11" s="579">
        <v>1945539</v>
      </c>
      <c r="AX11" s="580">
        <v>486385</v>
      </c>
      <c r="AY11" s="1312"/>
    </row>
    <row r="12" spans="1:51" s="545" customFormat="1" ht="32.1" customHeight="1" x14ac:dyDescent="0.2">
      <c r="A12" s="1316">
        <v>36079</v>
      </c>
      <c r="B12" s="1317">
        <v>36079</v>
      </c>
      <c r="C12" s="1318" t="s">
        <v>1910</v>
      </c>
      <c r="D12" s="556">
        <v>1732</v>
      </c>
      <c r="E12" s="557">
        <v>2632.1410595096104</v>
      </c>
      <c r="F12" s="558">
        <v>4558868.315070645</v>
      </c>
      <c r="G12" s="558">
        <v>727.23177743956114</v>
      </c>
      <c r="H12" s="558">
        <v>1259565.4385253198</v>
      </c>
      <c r="I12" s="559">
        <v>273</v>
      </c>
      <c r="J12" s="557">
        <v>460.95853066984711</v>
      </c>
      <c r="K12" s="558">
        <v>125841.67887286826</v>
      </c>
      <c r="L12" s="559">
        <v>0</v>
      </c>
      <c r="M12" s="557">
        <v>125.71596290995829</v>
      </c>
      <c r="N12" s="558">
        <v>0</v>
      </c>
      <c r="O12" s="559">
        <v>69</v>
      </c>
      <c r="P12" s="557">
        <v>3142.8990727489572</v>
      </c>
      <c r="Q12" s="558">
        <v>216860.03601967805</v>
      </c>
      <c r="R12" s="559">
        <v>565</v>
      </c>
      <c r="S12" s="557">
        <v>1257.1596290995828</v>
      </c>
      <c r="T12" s="558">
        <v>710295.19044126431</v>
      </c>
      <c r="U12" s="560">
        <v>6871431</v>
      </c>
      <c r="V12" s="557">
        <v>53456</v>
      </c>
      <c r="W12" s="557">
        <v>905235</v>
      </c>
      <c r="X12" s="561">
        <v>958691</v>
      </c>
      <c r="Y12" s="560">
        <v>7830122</v>
      </c>
      <c r="Z12" s="566">
        <v>0</v>
      </c>
      <c r="AA12" s="557">
        <v>0</v>
      </c>
      <c r="AB12" s="557">
        <v>53572</v>
      </c>
      <c r="AC12" s="557">
        <v>0</v>
      </c>
      <c r="AD12" s="557">
        <v>16898</v>
      </c>
      <c r="AE12" s="564">
        <v>0</v>
      </c>
      <c r="AF12" s="560">
        <v>7900592</v>
      </c>
      <c r="AG12" s="564">
        <v>5342</v>
      </c>
      <c r="AH12" s="564">
        <v>6155</v>
      </c>
      <c r="AI12" s="565">
        <v>9384863</v>
      </c>
      <c r="AJ12" s="556">
        <v>29</v>
      </c>
      <c r="AK12" s="564">
        <v>154918</v>
      </c>
      <c r="AL12" s="556">
        <v>-5</v>
      </c>
      <c r="AM12" s="566">
        <v>-13355</v>
      </c>
      <c r="AN12" s="567">
        <v>141563</v>
      </c>
      <c r="AO12" s="565">
        <v>9526426</v>
      </c>
      <c r="AP12" s="564">
        <v>0</v>
      </c>
      <c r="AQ12" s="564">
        <v>0</v>
      </c>
      <c r="AR12" s="564">
        <v>0</v>
      </c>
      <c r="AS12" s="565">
        <v>9526426</v>
      </c>
      <c r="AT12" s="566">
        <v>0</v>
      </c>
      <c r="AU12" s="565">
        <v>9526426</v>
      </c>
      <c r="AV12" s="564">
        <v>6366812</v>
      </c>
      <c r="AW12" s="564">
        <v>3159614</v>
      </c>
      <c r="AX12" s="565">
        <v>789904</v>
      </c>
    </row>
    <row r="13" spans="1:51" s="545" customFormat="1" ht="32.1" customHeight="1" x14ac:dyDescent="0.2">
      <c r="A13" s="1316">
        <v>36096</v>
      </c>
      <c r="B13" s="1317">
        <v>36096</v>
      </c>
      <c r="C13" s="1318" t="s">
        <v>1911</v>
      </c>
      <c r="D13" s="556">
        <v>816</v>
      </c>
      <c r="E13" s="557">
        <v>2632.1410595096104</v>
      </c>
      <c r="F13" s="558">
        <v>2147827.104559842</v>
      </c>
      <c r="G13" s="558">
        <v>727.23177743956114</v>
      </c>
      <c r="H13" s="558">
        <v>593421.13039068191</v>
      </c>
      <c r="I13" s="559">
        <v>715</v>
      </c>
      <c r="J13" s="557">
        <v>460.95853066984711</v>
      </c>
      <c r="K13" s="558">
        <v>329585.34942894068</v>
      </c>
      <c r="L13" s="559">
        <v>0</v>
      </c>
      <c r="M13" s="557">
        <v>125.71596290995829</v>
      </c>
      <c r="N13" s="558">
        <v>0</v>
      </c>
      <c r="O13" s="559">
        <v>63</v>
      </c>
      <c r="P13" s="557">
        <v>3142.8990727489572</v>
      </c>
      <c r="Q13" s="558">
        <v>198002.6415831843</v>
      </c>
      <c r="R13" s="559">
        <v>67</v>
      </c>
      <c r="S13" s="557">
        <v>1257.1596290995828</v>
      </c>
      <c r="T13" s="558">
        <v>84229.695149672058</v>
      </c>
      <c r="U13" s="560">
        <v>3353066</v>
      </c>
      <c r="V13" s="557">
        <v>-279832</v>
      </c>
      <c r="W13" s="557">
        <v>17819</v>
      </c>
      <c r="X13" s="561">
        <v>-262013</v>
      </c>
      <c r="Y13" s="560">
        <v>3091053</v>
      </c>
      <c r="Z13" s="566">
        <v>0</v>
      </c>
      <c r="AA13" s="557">
        <v>0</v>
      </c>
      <c r="AB13" s="557">
        <v>48144</v>
      </c>
      <c r="AC13" s="557">
        <v>0</v>
      </c>
      <c r="AD13" s="557">
        <v>0</v>
      </c>
      <c r="AE13" s="564">
        <v>0</v>
      </c>
      <c r="AF13" s="560">
        <v>3139197</v>
      </c>
      <c r="AG13" s="564">
        <v>5342</v>
      </c>
      <c r="AH13" s="564"/>
      <c r="AI13" s="565">
        <v>4359072</v>
      </c>
      <c r="AJ13" s="556">
        <v>-17</v>
      </c>
      <c r="AK13" s="564">
        <v>-90814</v>
      </c>
      <c r="AL13" s="556">
        <v>2</v>
      </c>
      <c r="AM13" s="566">
        <v>5342</v>
      </c>
      <c r="AN13" s="567">
        <v>-85472</v>
      </c>
      <c r="AO13" s="565">
        <v>4273600</v>
      </c>
      <c r="AP13" s="564">
        <v>0</v>
      </c>
      <c r="AQ13" s="564">
        <v>0</v>
      </c>
      <c r="AR13" s="564">
        <v>0</v>
      </c>
      <c r="AS13" s="565">
        <v>4273600</v>
      </c>
      <c r="AT13" s="566">
        <v>0</v>
      </c>
      <c r="AU13" s="565">
        <v>4273600</v>
      </c>
      <c r="AV13" s="564">
        <v>2957728</v>
      </c>
      <c r="AW13" s="564">
        <v>1315872</v>
      </c>
      <c r="AX13" s="565">
        <v>328968</v>
      </c>
    </row>
    <row r="14" spans="1:51" s="545" customFormat="1" ht="32.1" customHeight="1" x14ac:dyDescent="0.2">
      <c r="A14" s="1316">
        <v>36149</v>
      </c>
      <c r="B14" s="1317">
        <v>36149</v>
      </c>
      <c r="C14" s="1318" t="s">
        <v>1912</v>
      </c>
      <c r="D14" s="556">
        <v>327</v>
      </c>
      <c r="E14" s="557">
        <v>2632.1410595096104</v>
      </c>
      <c r="F14" s="558">
        <v>860710.12645964255</v>
      </c>
      <c r="G14" s="558">
        <v>727.23177743956114</v>
      </c>
      <c r="H14" s="558">
        <v>237804.7912227365</v>
      </c>
      <c r="I14" s="559">
        <v>324</v>
      </c>
      <c r="J14" s="557">
        <v>460.95853066984711</v>
      </c>
      <c r="K14" s="558">
        <v>149350.56393703047</v>
      </c>
      <c r="L14" s="559">
        <v>0</v>
      </c>
      <c r="M14" s="557">
        <v>125.71596290995829</v>
      </c>
      <c r="N14" s="558">
        <v>0</v>
      </c>
      <c r="O14" s="559">
        <v>15</v>
      </c>
      <c r="P14" s="557">
        <v>3142.8990727489572</v>
      </c>
      <c r="Q14" s="558">
        <v>47143.486091234357</v>
      </c>
      <c r="R14" s="559">
        <v>0</v>
      </c>
      <c r="S14" s="557">
        <v>1257.1596290995828</v>
      </c>
      <c r="T14" s="558">
        <v>0</v>
      </c>
      <c r="U14" s="560">
        <v>1295009</v>
      </c>
      <c r="V14" s="557">
        <v>-46470</v>
      </c>
      <c r="W14" s="557">
        <v>-89736</v>
      </c>
      <c r="X14" s="561">
        <v>-136206</v>
      </c>
      <c r="Y14" s="560">
        <v>1158803</v>
      </c>
      <c r="Z14" s="566">
        <v>0</v>
      </c>
      <c r="AA14" s="557">
        <v>0</v>
      </c>
      <c r="AB14" s="557">
        <v>1534</v>
      </c>
      <c r="AC14" s="557">
        <v>0</v>
      </c>
      <c r="AD14" s="557">
        <v>0</v>
      </c>
      <c r="AE14" s="564">
        <v>0</v>
      </c>
      <c r="AF14" s="560">
        <v>1160337</v>
      </c>
      <c r="AG14" s="564">
        <v>5342</v>
      </c>
      <c r="AH14" s="564"/>
      <c r="AI14" s="565">
        <v>1746834</v>
      </c>
      <c r="AJ14" s="556">
        <v>-12</v>
      </c>
      <c r="AK14" s="564">
        <v>-64104</v>
      </c>
      <c r="AL14" s="556">
        <v>-2</v>
      </c>
      <c r="AM14" s="566">
        <v>-5342</v>
      </c>
      <c r="AN14" s="567">
        <v>-69446</v>
      </c>
      <c r="AO14" s="565">
        <v>1677388</v>
      </c>
      <c r="AP14" s="564">
        <v>0</v>
      </c>
      <c r="AQ14" s="564">
        <v>0</v>
      </c>
      <c r="AR14" s="564">
        <v>0</v>
      </c>
      <c r="AS14" s="565">
        <v>1677388</v>
      </c>
      <c r="AT14" s="566">
        <v>0</v>
      </c>
      <c r="AU14" s="565">
        <v>1677388</v>
      </c>
      <c r="AV14" s="564">
        <v>1185265</v>
      </c>
      <c r="AW14" s="564">
        <v>492123</v>
      </c>
      <c r="AX14" s="565">
        <v>123031</v>
      </c>
    </row>
    <row r="15" spans="1:51" s="545" customFormat="1" ht="32.1" customHeight="1" x14ac:dyDescent="0.2">
      <c r="A15" s="1316">
        <v>36158</v>
      </c>
      <c r="B15" s="1317">
        <v>36158</v>
      </c>
      <c r="C15" s="1318" t="s">
        <v>1913</v>
      </c>
      <c r="D15" s="556">
        <v>615</v>
      </c>
      <c r="E15" s="557">
        <v>2632.1410595096104</v>
      </c>
      <c r="F15" s="558">
        <v>1618766.7515984103</v>
      </c>
      <c r="G15" s="558">
        <v>727.23177743956114</v>
      </c>
      <c r="H15" s="558">
        <v>447247.54312533012</v>
      </c>
      <c r="I15" s="559">
        <v>481</v>
      </c>
      <c r="J15" s="557">
        <v>460.95853066984711</v>
      </c>
      <c r="K15" s="558">
        <v>221721.05325219646</v>
      </c>
      <c r="L15" s="559">
        <v>0</v>
      </c>
      <c r="M15" s="557">
        <v>125.71596290995829</v>
      </c>
      <c r="N15" s="558">
        <v>0</v>
      </c>
      <c r="O15" s="559">
        <v>38</v>
      </c>
      <c r="P15" s="557">
        <v>3142.8990727489572</v>
      </c>
      <c r="Q15" s="558">
        <v>119430.16476446038</v>
      </c>
      <c r="R15" s="559">
        <v>126</v>
      </c>
      <c r="S15" s="557">
        <v>1257.1596290995828</v>
      </c>
      <c r="T15" s="558">
        <v>158402.11326654744</v>
      </c>
      <c r="U15" s="560">
        <v>2565568</v>
      </c>
      <c r="V15" s="557">
        <v>29679</v>
      </c>
      <c r="W15" s="557">
        <v>57488</v>
      </c>
      <c r="X15" s="561">
        <v>87167</v>
      </c>
      <c r="Y15" s="560">
        <v>2652735</v>
      </c>
      <c r="Z15" s="566">
        <v>0</v>
      </c>
      <c r="AA15" s="557">
        <v>0</v>
      </c>
      <c r="AB15" s="557">
        <v>7375</v>
      </c>
      <c r="AC15" s="557">
        <v>0</v>
      </c>
      <c r="AD15" s="557">
        <v>0</v>
      </c>
      <c r="AE15" s="564">
        <v>0</v>
      </c>
      <c r="AF15" s="560">
        <v>2660110</v>
      </c>
      <c r="AG15" s="564">
        <v>5342</v>
      </c>
      <c r="AH15" s="564"/>
      <c r="AI15" s="565">
        <v>3285330</v>
      </c>
      <c r="AJ15" s="556">
        <v>14</v>
      </c>
      <c r="AK15" s="564">
        <v>74788</v>
      </c>
      <c r="AL15" s="556">
        <v>-5</v>
      </c>
      <c r="AM15" s="566">
        <v>-13355</v>
      </c>
      <c r="AN15" s="567">
        <v>61433</v>
      </c>
      <c r="AO15" s="565">
        <v>3346763</v>
      </c>
      <c r="AP15" s="564">
        <v>0</v>
      </c>
      <c r="AQ15" s="564">
        <v>0</v>
      </c>
      <c r="AR15" s="564">
        <v>0</v>
      </c>
      <c r="AS15" s="565">
        <v>3346763</v>
      </c>
      <c r="AT15" s="566">
        <v>0</v>
      </c>
      <c r="AU15" s="565">
        <v>3346763</v>
      </c>
      <c r="AV15" s="564">
        <v>2229169</v>
      </c>
      <c r="AW15" s="564">
        <v>1117594</v>
      </c>
      <c r="AX15" s="565">
        <v>279399</v>
      </c>
    </row>
    <row r="16" spans="1:51" s="545" customFormat="1" ht="32.1" customHeight="1" x14ac:dyDescent="0.2">
      <c r="A16" s="1319">
        <v>36163</v>
      </c>
      <c r="B16" s="1320">
        <v>36163</v>
      </c>
      <c r="C16" s="1321" t="s">
        <v>1914</v>
      </c>
      <c r="D16" s="570">
        <v>448</v>
      </c>
      <c r="E16" s="571">
        <v>2632.1410595096104</v>
      </c>
      <c r="F16" s="572">
        <v>1179199.1946603055</v>
      </c>
      <c r="G16" s="572">
        <v>727.23177743956114</v>
      </c>
      <c r="H16" s="572">
        <v>325799.83629292337</v>
      </c>
      <c r="I16" s="573">
        <v>370</v>
      </c>
      <c r="J16" s="571">
        <v>460.95853066984711</v>
      </c>
      <c r="K16" s="572">
        <v>170554.65634784344</v>
      </c>
      <c r="L16" s="573">
        <v>484</v>
      </c>
      <c r="M16" s="571">
        <v>125.71596290995829</v>
      </c>
      <c r="N16" s="572">
        <v>60846.526048419815</v>
      </c>
      <c r="O16" s="573">
        <v>58</v>
      </c>
      <c r="P16" s="571">
        <v>3142.8990727489572</v>
      </c>
      <c r="Q16" s="572">
        <v>182288.14621943951</v>
      </c>
      <c r="R16" s="573">
        <v>5</v>
      </c>
      <c r="S16" s="571">
        <v>1257.1596290995828</v>
      </c>
      <c r="T16" s="572">
        <v>6285.7981454979144</v>
      </c>
      <c r="U16" s="574">
        <v>1924974</v>
      </c>
      <c r="V16" s="571">
        <v>127770</v>
      </c>
      <c r="W16" s="571">
        <v>-280024</v>
      </c>
      <c r="X16" s="575">
        <v>-152254</v>
      </c>
      <c r="Y16" s="574">
        <v>1772720</v>
      </c>
      <c r="Z16" s="581">
        <v>0</v>
      </c>
      <c r="AA16" s="571">
        <v>0</v>
      </c>
      <c r="AB16" s="571">
        <v>26432</v>
      </c>
      <c r="AC16" s="571">
        <v>0</v>
      </c>
      <c r="AD16" s="571">
        <v>10000</v>
      </c>
      <c r="AE16" s="579">
        <v>0</v>
      </c>
      <c r="AF16" s="574">
        <v>1809152</v>
      </c>
      <c r="AG16" s="579">
        <v>5342</v>
      </c>
      <c r="AH16" s="579"/>
      <c r="AI16" s="580">
        <v>2393216</v>
      </c>
      <c r="AJ16" s="570">
        <v>25</v>
      </c>
      <c r="AK16" s="579">
        <v>133550</v>
      </c>
      <c r="AL16" s="570">
        <v>-4</v>
      </c>
      <c r="AM16" s="581">
        <v>-10684</v>
      </c>
      <c r="AN16" s="582">
        <v>122866</v>
      </c>
      <c r="AO16" s="580">
        <v>2516082</v>
      </c>
      <c r="AP16" s="579">
        <v>0</v>
      </c>
      <c r="AQ16" s="579">
        <v>0</v>
      </c>
      <c r="AR16" s="579">
        <v>0</v>
      </c>
      <c r="AS16" s="580">
        <v>2516082</v>
      </c>
      <c r="AT16" s="581">
        <v>0</v>
      </c>
      <c r="AU16" s="580">
        <v>2516082</v>
      </c>
      <c r="AV16" s="579">
        <v>1623850</v>
      </c>
      <c r="AW16" s="579">
        <v>892232</v>
      </c>
      <c r="AX16" s="580">
        <v>223058</v>
      </c>
      <c r="AY16" s="1312"/>
    </row>
    <row r="17" spans="1:51" s="545" customFormat="1" ht="32.1" customHeight="1" x14ac:dyDescent="0.2">
      <c r="A17" s="1316">
        <v>36187</v>
      </c>
      <c r="B17" s="1317">
        <v>36187</v>
      </c>
      <c r="C17" s="1318" t="s">
        <v>1915</v>
      </c>
      <c r="D17" s="556">
        <v>474</v>
      </c>
      <c r="E17" s="557">
        <v>2632.1410595096104</v>
      </c>
      <c r="F17" s="558">
        <v>1247634.8622075552</v>
      </c>
      <c r="G17" s="558">
        <v>727.23177743956114</v>
      </c>
      <c r="H17" s="558">
        <v>344707.86250635196</v>
      </c>
      <c r="I17" s="559">
        <v>426</v>
      </c>
      <c r="J17" s="557">
        <v>460.95853066984711</v>
      </c>
      <c r="K17" s="558">
        <v>196368.33406535487</v>
      </c>
      <c r="L17" s="559">
        <v>0</v>
      </c>
      <c r="M17" s="557">
        <v>125.71596290995829</v>
      </c>
      <c r="N17" s="558">
        <v>0</v>
      </c>
      <c r="O17" s="559">
        <v>42</v>
      </c>
      <c r="P17" s="557">
        <v>3142.8990727489572</v>
      </c>
      <c r="Q17" s="558">
        <v>132001.76105545621</v>
      </c>
      <c r="R17" s="559">
        <v>36</v>
      </c>
      <c r="S17" s="557">
        <v>1257.1596290995828</v>
      </c>
      <c r="T17" s="558">
        <v>45257.74664758498</v>
      </c>
      <c r="U17" s="560">
        <v>1965971</v>
      </c>
      <c r="V17" s="557">
        <v>225012</v>
      </c>
      <c r="W17" s="557">
        <v>-201734</v>
      </c>
      <c r="X17" s="561">
        <v>23278</v>
      </c>
      <c r="Y17" s="560">
        <v>1989249</v>
      </c>
      <c r="Z17" s="566">
        <v>0</v>
      </c>
      <c r="AA17" s="557">
        <v>0</v>
      </c>
      <c r="AB17" s="557">
        <v>3363</v>
      </c>
      <c r="AC17" s="557">
        <v>0</v>
      </c>
      <c r="AD17" s="557">
        <v>0</v>
      </c>
      <c r="AE17" s="564">
        <v>0</v>
      </c>
      <c r="AF17" s="560">
        <v>1992612</v>
      </c>
      <c r="AG17" s="564"/>
      <c r="AH17" s="564">
        <v>6155</v>
      </c>
      <c r="AI17" s="565">
        <v>2917470</v>
      </c>
      <c r="AJ17" s="556">
        <v>47</v>
      </c>
      <c r="AK17" s="564">
        <v>289285</v>
      </c>
      <c r="AL17" s="556">
        <v>-3</v>
      </c>
      <c r="AM17" s="566">
        <v>-9232.5</v>
      </c>
      <c r="AN17" s="567">
        <v>280052.5</v>
      </c>
      <c r="AO17" s="565">
        <v>3197522.5</v>
      </c>
      <c r="AP17" s="564">
        <v>0</v>
      </c>
      <c r="AQ17" s="564">
        <v>0</v>
      </c>
      <c r="AR17" s="564">
        <v>0</v>
      </c>
      <c r="AS17" s="565">
        <v>3197522.5</v>
      </c>
      <c r="AT17" s="566">
        <v>0</v>
      </c>
      <c r="AU17" s="565">
        <v>3197523</v>
      </c>
      <c r="AV17" s="564">
        <v>1976580</v>
      </c>
      <c r="AW17" s="564">
        <v>1220943</v>
      </c>
      <c r="AX17" s="565">
        <v>305236</v>
      </c>
    </row>
    <row r="18" spans="1:51" s="545" customFormat="1" ht="32.1" customHeight="1" x14ac:dyDescent="0.2">
      <c r="A18" s="1316">
        <v>36188</v>
      </c>
      <c r="B18" s="1317">
        <v>36188</v>
      </c>
      <c r="C18" s="1318" t="s">
        <v>1916</v>
      </c>
      <c r="D18" s="556">
        <v>331</v>
      </c>
      <c r="E18" s="557">
        <v>2632.1410595096104</v>
      </c>
      <c r="F18" s="558">
        <v>871238.69069768104</v>
      </c>
      <c r="G18" s="558">
        <v>727.23177743956114</v>
      </c>
      <c r="H18" s="558">
        <v>240713.71833249473</v>
      </c>
      <c r="I18" s="559">
        <v>137</v>
      </c>
      <c r="J18" s="557">
        <v>460.95853066984711</v>
      </c>
      <c r="K18" s="558">
        <v>63151.318701769051</v>
      </c>
      <c r="L18" s="559">
        <v>0</v>
      </c>
      <c r="M18" s="557">
        <v>125.71596290995829</v>
      </c>
      <c r="N18" s="558">
        <v>0</v>
      </c>
      <c r="O18" s="559">
        <v>33</v>
      </c>
      <c r="P18" s="557">
        <v>3142.8990727489572</v>
      </c>
      <c r="Q18" s="558">
        <v>103715.66940071559</v>
      </c>
      <c r="R18" s="559">
        <v>10</v>
      </c>
      <c r="S18" s="557">
        <v>1257.1596290995828</v>
      </c>
      <c r="T18" s="558">
        <v>12571.596290995829</v>
      </c>
      <c r="U18" s="560">
        <v>1291391</v>
      </c>
      <c r="V18" s="557">
        <v>474115</v>
      </c>
      <c r="W18" s="557">
        <v>-140683</v>
      </c>
      <c r="X18" s="561">
        <v>333432</v>
      </c>
      <c r="Y18" s="560">
        <v>1624823</v>
      </c>
      <c r="Z18" s="566">
        <v>0</v>
      </c>
      <c r="AA18" s="557">
        <v>0</v>
      </c>
      <c r="AB18" s="557">
        <v>0</v>
      </c>
      <c r="AC18" s="557">
        <v>0</v>
      </c>
      <c r="AD18" s="557">
        <v>0</v>
      </c>
      <c r="AE18" s="564">
        <v>0</v>
      </c>
      <c r="AF18" s="560">
        <v>1624823</v>
      </c>
      <c r="AG18" s="564"/>
      <c r="AH18" s="564">
        <v>6155</v>
      </c>
      <c r="AI18" s="565">
        <v>2037305</v>
      </c>
      <c r="AJ18" s="556">
        <v>112</v>
      </c>
      <c r="AK18" s="564">
        <v>689360</v>
      </c>
      <c r="AL18" s="556">
        <v>2</v>
      </c>
      <c r="AM18" s="566">
        <v>6155</v>
      </c>
      <c r="AN18" s="567">
        <v>695515</v>
      </c>
      <c r="AO18" s="565">
        <v>2732820</v>
      </c>
      <c r="AP18" s="564">
        <v>0</v>
      </c>
      <c r="AQ18" s="564">
        <v>0</v>
      </c>
      <c r="AR18" s="564">
        <v>0</v>
      </c>
      <c r="AS18" s="565">
        <v>2732820</v>
      </c>
      <c r="AT18" s="566">
        <v>0</v>
      </c>
      <c r="AU18" s="565">
        <v>2732820</v>
      </c>
      <c r="AV18" s="564">
        <v>1781840</v>
      </c>
      <c r="AW18" s="564">
        <v>950980</v>
      </c>
      <c r="AX18" s="565">
        <v>237745</v>
      </c>
    </row>
    <row r="19" spans="1:51" s="545" customFormat="1" ht="32.1" customHeight="1" x14ac:dyDescent="0.2">
      <c r="A19" s="1316">
        <v>36191</v>
      </c>
      <c r="B19" s="1317">
        <v>36191</v>
      </c>
      <c r="C19" s="1318" t="s">
        <v>1917</v>
      </c>
      <c r="D19" s="556">
        <v>551</v>
      </c>
      <c r="E19" s="557">
        <v>2632.1410595096104</v>
      </c>
      <c r="F19" s="558">
        <v>1450309.7237897953</v>
      </c>
      <c r="G19" s="558">
        <v>727.23177743956114</v>
      </c>
      <c r="H19" s="558">
        <v>400704.70936919819</v>
      </c>
      <c r="I19" s="559">
        <v>492</v>
      </c>
      <c r="J19" s="557">
        <v>460.95853066984711</v>
      </c>
      <c r="K19" s="558">
        <v>226791.59708956478</v>
      </c>
      <c r="L19" s="559">
        <v>0</v>
      </c>
      <c r="M19" s="557">
        <v>125.71596290995829</v>
      </c>
      <c r="N19" s="558">
        <v>0</v>
      </c>
      <c r="O19" s="559">
        <v>43</v>
      </c>
      <c r="P19" s="557">
        <v>3142.8990727489572</v>
      </c>
      <c r="Q19" s="558">
        <v>135144.66012820517</v>
      </c>
      <c r="R19" s="559">
        <v>9</v>
      </c>
      <c r="S19" s="557">
        <v>1257.1596290995828</v>
      </c>
      <c r="T19" s="558">
        <v>11314.436661896245</v>
      </c>
      <c r="U19" s="560">
        <v>2224265</v>
      </c>
      <c r="V19" s="557">
        <v>215101</v>
      </c>
      <c r="W19" s="557">
        <v>-244396</v>
      </c>
      <c r="X19" s="561">
        <v>-29295</v>
      </c>
      <c r="Y19" s="560">
        <v>2194970</v>
      </c>
      <c r="Z19" s="566">
        <v>0</v>
      </c>
      <c r="AA19" s="557">
        <v>0</v>
      </c>
      <c r="AB19" s="557">
        <v>6608</v>
      </c>
      <c r="AC19" s="557">
        <v>0</v>
      </c>
      <c r="AD19" s="557">
        <v>0</v>
      </c>
      <c r="AE19" s="564">
        <v>0</v>
      </c>
      <c r="AF19" s="560">
        <v>2201578</v>
      </c>
      <c r="AG19" s="564">
        <v>5342</v>
      </c>
      <c r="AH19" s="564"/>
      <c r="AI19" s="565">
        <v>2943442</v>
      </c>
      <c r="AJ19" s="556">
        <v>50</v>
      </c>
      <c r="AK19" s="564">
        <v>267100</v>
      </c>
      <c r="AL19" s="556">
        <v>14</v>
      </c>
      <c r="AM19" s="566">
        <v>37394</v>
      </c>
      <c r="AN19" s="567">
        <v>304494</v>
      </c>
      <c r="AO19" s="565">
        <v>3247936</v>
      </c>
      <c r="AP19" s="564">
        <v>0</v>
      </c>
      <c r="AQ19" s="564">
        <v>0</v>
      </c>
      <c r="AR19" s="564">
        <v>0</v>
      </c>
      <c r="AS19" s="565">
        <v>3247936</v>
      </c>
      <c r="AT19" s="566">
        <v>0</v>
      </c>
      <c r="AU19" s="565">
        <v>3247936</v>
      </c>
      <c r="AV19" s="564">
        <v>1997192</v>
      </c>
      <c r="AW19" s="564">
        <v>1250744</v>
      </c>
      <c r="AX19" s="565">
        <v>312686</v>
      </c>
    </row>
    <row r="20" spans="1:51" s="545" customFormat="1" ht="32.1" customHeight="1" x14ac:dyDescent="0.2">
      <c r="A20" s="1316">
        <v>36194</v>
      </c>
      <c r="B20" s="1317">
        <v>36194</v>
      </c>
      <c r="C20" s="1318" t="s">
        <v>1918</v>
      </c>
      <c r="D20" s="556">
        <v>83</v>
      </c>
      <c r="E20" s="557">
        <v>2632.1410595096104</v>
      </c>
      <c r="F20" s="558">
        <v>218467.70793929766</v>
      </c>
      <c r="G20" s="558">
        <v>727.23177743956114</v>
      </c>
      <c r="H20" s="558">
        <v>60360.237527483572</v>
      </c>
      <c r="I20" s="559">
        <v>67</v>
      </c>
      <c r="J20" s="557">
        <v>460.95853066984711</v>
      </c>
      <c r="K20" s="558">
        <v>30884.221554879758</v>
      </c>
      <c r="L20" s="559">
        <v>0</v>
      </c>
      <c r="M20" s="557">
        <v>125.71596290995829</v>
      </c>
      <c r="N20" s="558">
        <v>0</v>
      </c>
      <c r="O20" s="559">
        <v>8</v>
      </c>
      <c r="P20" s="557">
        <v>3142.8990727489572</v>
      </c>
      <c r="Q20" s="558">
        <v>25143.192581991658</v>
      </c>
      <c r="R20" s="559">
        <v>11</v>
      </c>
      <c r="S20" s="557">
        <v>1257.1596290995828</v>
      </c>
      <c r="T20" s="558">
        <v>13828.755920095411</v>
      </c>
      <c r="U20" s="560">
        <v>348684</v>
      </c>
      <c r="V20" s="557">
        <v>323111</v>
      </c>
      <c r="W20" s="557">
        <v>-50489</v>
      </c>
      <c r="X20" s="561">
        <v>272622</v>
      </c>
      <c r="Y20" s="560">
        <v>621306</v>
      </c>
      <c r="Z20" s="566">
        <v>0</v>
      </c>
      <c r="AA20" s="557">
        <v>0</v>
      </c>
      <c r="AB20" s="557">
        <v>4897</v>
      </c>
      <c r="AC20" s="557">
        <v>0</v>
      </c>
      <c r="AD20" s="557">
        <v>10000</v>
      </c>
      <c r="AE20" s="564">
        <v>0</v>
      </c>
      <c r="AF20" s="560">
        <v>636203</v>
      </c>
      <c r="AG20" s="564">
        <v>5342</v>
      </c>
      <c r="AH20" s="564"/>
      <c r="AI20" s="565">
        <v>443386</v>
      </c>
      <c r="AJ20" s="556">
        <v>78</v>
      </c>
      <c r="AK20" s="564">
        <v>416676</v>
      </c>
      <c r="AL20" s="556">
        <v>11</v>
      </c>
      <c r="AM20" s="566">
        <v>29381</v>
      </c>
      <c r="AN20" s="567">
        <v>446057</v>
      </c>
      <c r="AO20" s="565">
        <v>889443</v>
      </c>
      <c r="AP20" s="564">
        <v>0</v>
      </c>
      <c r="AQ20" s="564">
        <v>0</v>
      </c>
      <c r="AR20" s="564">
        <v>0</v>
      </c>
      <c r="AS20" s="565">
        <v>889443</v>
      </c>
      <c r="AT20" s="566">
        <v>0</v>
      </c>
      <c r="AU20" s="565">
        <v>889443</v>
      </c>
      <c r="AV20" s="564">
        <v>300848</v>
      </c>
      <c r="AW20" s="564">
        <v>588595</v>
      </c>
      <c r="AX20" s="565">
        <v>147149</v>
      </c>
    </row>
    <row r="21" spans="1:51" s="545" customFormat="1" ht="32.1" customHeight="1" x14ac:dyDescent="0.2">
      <c r="A21" s="1319">
        <v>36195</v>
      </c>
      <c r="B21" s="1320">
        <v>36195</v>
      </c>
      <c r="C21" s="1321" t="s">
        <v>1919</v>
      </c>
      <c r="D21" s="570">
        <v>321</v>
      </c>
      <c r="E21" s="571">
        <v>2632.1410595096104</v>
      </c>
      <c r="F21" s="572">
        <v>844917.28010258498</v>
      </c>
      <c r="G21" s="572">
        <v>727.23177743956114</v>
      </c>
      <c r="H21" s="572">
        <v>233441.40055809912</v>
      </c>
      <c r="I21" s="573">
        <v>240</v>
      </c>
      <c r="J21" s="571">
        <v>460.95853066984711</v>
      </c>
      <c r="K21" s="572">
        <v>110630.0473607633</v>
      </c>
      <c r="L21" s="573">
        <v>0</v>
      </c>
      <c r="M21" s="571">
        <v>125.71596290995829</v>
      </c>
      <c r="N21" s="572">
        <v>0</v>
      </c>
      <c r="O21" s="573">
        <v>30</v>
      </c>
      <c r="P21" s="571">
        <v>3142.8990727489572</v>
      </c>
      <c r="Q21" s="572">
        <v>94286.972182468715</v>
      </c>
      <c r="R21" s="573">
        <v>52</v>
      </c>
      <c r="S21" s="571">
        <v>1257.1596290995828</v>
      </c>
      <c r="T21" s="572">
        <v>65372.300713178309</v>
      </c>
      <c r="U21" s="574">
        <v>1348648</v>
      </c>
      <c r="V21" s="571">
        <v>128926</v>
      </c>
      <c r="W21" s="571">
        <v>-19055</v>
      </c>
      <c r="X21" s="575">
        <v>109871</v>
      </c>
      <c r="Y21" s="574">
        <v>1458519</v>
      </c>
      <c r="Z21" s="581">
        <v>0</v>
      </c>
      <c r="AA21" s="571">
        <v>0</v>
      </c>
      <c r="AB21" s="571">
        <v>12626</v>
      </c>
      <c r="AC21" s="571">
        <v>0</v>
      </c>
      <c r="AD21" s="571">
        <v>0</v>
      </c>
      <c r="AE21" s="579">
        <v>0</v>
      </c>
      <c r="AF21" s="574">
        <v>1471145</v>
      </c>
      <c r="AG21" s="579">
        <v>5342</v>
      </c>
      <c r="AH21" s="579"/>
      <c r="AI21" s="580">
        <v>1714782</v>
      </c>
      <c r="AJ21" s="570">
        <v>35</v>
      </c>
      <c r="AK21" s="579">
        <v>186970</v>
      </c>
      <c r="AL21" s="570">
        <v>3</v>
      </c>
      <c r="AM21" s="581">
        <v>8013</v>
      </c>
      <c r="AN21" s="582">
        <v>194983</v>
      </c>
      <c r="AO21" s="580">
        <v>1909765</v>
      </c>
      <c r="AP21" s="579">
        <v>0</v>
      </c>
      <c r="AQ21" s="579">
        <v>0</v>
      </c>
      <c r="AR21" s="579">
        <v>0</v>
      </c>
      <c r="AS21" s="580">
        <v>1909765</v>
      </c>
      <c r="AT21" s="581">
        <v>0</v>
      </c>
      <c r="AU21" s="580">
        <v>1909765</v>
      </c>
      <c r="AV21" s="579">
        <v>1163519</v>
      </c>
      <c r="AW21" s="579">
        <v>746246</v>
      </c>
      <c r="AX21" s="580">
        <v>186562</v>
      </c>
      <c r="AY21" s="1312"/>
    </row>
    <row r="22" spans="1:51" s="545" customFormat="1" ht="32.1" customHeight="1" x14ac:dyDescent="0.2">
      <c r="A22" s="1316">
        <v>36196</v>
      </c>
      <c r="B22" s="1317">
        <v>36196</v>
      </c>
      <c r="C22" s="1318" t="s">
        <v>1920</v>
      </c>
      <c r="D22" s="556">
        <v>419</v>
      </c>
      <c r="E22" s="557">
        <v>2632.1410595096104</v>
      </c>
      <c r="F22" s="558">
        <v>1102867.1039345267</v>
      </c>
      <c r="G22" s="558">
        <v>727.23177743956114</v>
      </c>
      <c r="H22" s="558">
        <v>304710.11474717612</v>
      </c>
      <c r="I22" s="559">
        <v>344</v>
      </c>
      <c r="J22" s="557">
        <v>460.95853066984711</v>
      </c>
      <c r="K22" s="558">
        <v>158569.73455042741</v>
      </c>
      <c r="L22" s="559">
        <v>0</v>
      </c>
      <c r="M22" s="557">
        <v>125.71596290995829</v>
      </c>
      <c r="N22" s="558">
        <v>0</v>
      </c>
      <c r="O22" s="559">
        <v>33</v>
      </c>
      <c r="P22" s="557">
        <v>3142.8990727489572</v>
      </c>
      <c r="Q22" s="558">
        <v>103715.66940071559</v>
      </c>
      <c r="R22" s="559">
        <v>22</v>
      </c>
      <c r="S22" s="557">
        <v>1257.1596290995828</v>
      </c>
      <c r="T22" s="558">
        <v>27657.511840190822</v>
      </c>
      <c r="U22" s="560">
        <v>1697520</v>
      </c>
      <c r="V22" s="557">
        <v>-6745</v>
      </c>
      <c r="W22" s="557">
        <v>-126574</v>
      </c>
      <c r="X22" s="561">
        <v>-133319</v>
      </c>
      <c r="Y22" s="560">
        <v>1564201</v>
      </c>
      <c r="Z22" s="566">
        <v>0</v>
      </c>
      <c r="AA22" s="557">
        <v>0</v>
      </c>
      <c r="AB22" s="557">
        <v>0</v>
      </c>
      <c r="AC22" s="557">
        <v>0</v>
      </c>
      <c r="AD22" s="557">
        <v>0</v>
      </c>
      <c r="AE22" s="564">
        <v>0</v>
      </c>
      <c r="AF22" s="560">
        <v>1564201</v>
      </c>
      <c r="AG22" s="564">
        <v>5342</v>
      </c>
      <c r="AH22" s="564"/>
      <c r="AI22" s="565">
        <v>2238298</v>
      </c>
      <c r="AJ22" s="556">
        <v>-6</v>
      </c>
      <c r="AK22" s="564">
        <v>-32052</v>
      </c>
      <c r="AL22" s="556">
        <v>5</v>
      </c>
      <c r="AM22" s="566">
        <v>13355</v>
      </c>
      <c r="AN22" s="567">
        <v>-18697</v>
      </c>
      <c r="AO22" s="565">
        <v>2219601</v>
      </c>
      <c r="AP22" s="564">
        <v>0</v>
      </c>
      <c r="AQ22" s="564">
        <v>0</v>
      </c>
      <c r="AR22" s="564">
        <v>0</v>
      </c>
      <c r="AS22" s="565">
        <v>2219601</v>
      </c>
      <c r="AT22" s="566">
        <v>0</v>
      </c>
      <c r="AU22" s="565">
        <v>2219601</v>
      </c>
      <c r="AV22" s="564">
        <v>1518736</v>
      </c>
      <c r="AW22" s="564">
        <v>700865</v>
      </c>
      <c r="AX22" s="565">
        <v>175216</v>
      </c>
    </row>
    <row r="23" spans="1:51" s="545" customFormat="1" ht="32.1" customHeight="1" x14ac:dyDescent="0.2">
      <c r="A23" s="1288" t="s">
        <v>789</v>
      </c>
      <c r="B23" s="1300">
        <v>393003</v>
      </c>
      <c r="C23" s="1064" t="s">
        <v>1076</v>
      </c>
      <c r="D23" s="556">
        <v>487</v>
      </c>
      <c r="E23" s="557">
        <v>2632.1410595096104</v>
      </c>
      <c r="F23" s="558">
        <v>1281852.6959811803</v>
      </c>
      <c r="G23" s="558">
        <v>746.0335616438357</v>
      </c>
      <c r="H23" s="558">
        <v>363318.34452054801</v>
      </c>
      <c r="I23" s="559">
        <v>486</v>
      </c>
      <c r="J23" s="557">
        <v>460.95853066984711</v>
      </c>
      <c r="K23" s="558">
        <v>224025.84590554569</v>
      </c>
      <c r="L23" s="559">
        <v>0</v>
      </c>
      <c r="M23" s="557">
        <v>125.71596290995829</v>
      </c>
      <c r="N23" s="558">
        <v>0</v>
      </c>
      <c r="O23" s="559">
        <v>59</v>
      </c>
      <c r="P23" s="557">
        <v>3142.8990727489572</v>
      </c>
      <c r="Q23" s="558">
        <v>185431.04529218847</v>
      </c>
      <c r="R23" s="559">
        <v>1</v>
      </c>
      <c r="S23" s="557">
        <v>1257.1596290995828</v>
      </c>
      <c r="T23" s="558">
        <v>1257.1596290995828</v>
      </c>
      <c r="U23" s="560">
        <v>2055885</v>
      </c>
      <c r="V23" s="557">
        <v>-523844</v>
      </c>
      <c r="W23" s="557">
        <v>-77440</v>
      </c>
      <c r="X23" s="561">
        <v>-601284</v>
      </c>
      <c r="Y23" s="560">
        <v>1454601</v>
      </c>
      <c r="Z23" s="566">
        <v>-4408.5613400464672</v>
      </c>
      <c r="AA23" s="557">
        <v>0</v>
      </c>
      <c r="AB23" s="557">
        <v>5782</v>
      </c>
      <c r="AC23" s="557">
        <v>0</v>
      </c>
      <c r="AD23" s="557">
        <v>0</v>
      </c>
      <c r="AE23" s="564">
        <v>0</v>
      </c>
      <c r="AF23" s="560">
        <v>1455974.4386599534</v>
      </c>
      <c r="AG23" s="564">
        <v>5342</v>
      </c>
      <c r="AH23" s="564"/>
      <c r="AI23" s="565">
        <v>2601554</v>
      </c>
      <c r="AJ23" s="556">
        <v>-104</v>
      </c>
      <c r="AK23" s="564">
        <v>-555568</v>
      </c>
      <c r="AL23" s="556">
        <v>-9</v>
      </c>
      <c r="AM23" s="566">
        <v>-24039</v>
      </c>
      <c r="AN23" s="567">
        <v>-579607</v>
      </c>
      <c r="AO23" s="565">
        <v>2021947</v>
      </c>
      <c r="AP23" s="564">
        <v>-35384</v>
      </c>
      <c r="AQ23" s="564">
        <v>-5055</v>
      </c>
      <c r="AR23" s="564">
        <v>-40439</v>
      </c>
      <c r="AS23" s="565">
        <v>1981508</v>
      </c>
      <c r="AT23" s="566">
        <v>-5819</v>
      </c>
      <c r="AU23" s="565">
        <v>1975689</v>
      </c>
      <c r="AV23" s="564">
        <v>2000674</v>
      </c>
      <c r="AW23" s="564">
        <v>-24985</v>
      </c>
      <c r="AX23" s="565">
        <v>-6246</v>
      </c>
    </row>
    <row r="24" spans="1:51" s="545" customFormat="1" ht="32.1" customHeight="1" x14ac:dyDescent="0.2">
      <c r="A24" s="1054" t="s">
        <v>762</v>
      </c>
      <c r="B24" s="1055">
        <v>300001</v>
      </c>
      <c r="C24" s="1064" t="s">
        <v>930</v>
      </c>
      <c r="D24" s="556">
        <v>810</v>
      </c>
      <c r="E24" s="557">
        <v>2632.1410595096104</v>
      </c>
      <c r="F24" s="558">
        <v>2132034.2582027842</v>
      </c>
      <c r="G24" s="558">
        <v>767.72184717013943</v>
      </c>
      <c r="H24" s="558">
        <v>621854.69620781299</v>
      </c>
      <c r="I24" s="559">
        <v>747</v>
      </c>
      <c r="J24" s="557">
        <v>460.95853066984711</v>
      </c>
      <c r="K24" s="558">
        <v>344336.02241037576</v>
      </c>
      <c r="L24" s="559">
        <v>153</v>
      </c>
      <c r="M24" s="557">
        <v>125.71596290995829</v>
      </c>
      <c r="N24" s="558">
        <v>19234.542325223618</v>
      </c>
      <c r="O24" s="559">
        <v>85</v>
      </c>
      <c r="P24" s="557">
        <v>3142.8990727489572</v>
      </c>
      <c r="Q24" s="558">
        <v>267146.42118366138</v>
      </c>
      <c r="R24" s="559">
        <v>29</v>
      </c>
      <c r="S24" s="557">
        <v>1257.1596290995828</v>
      </c>
      <c r="T24" s="558">
        <v>36457.629243887903</v>
      </c>
      <c r="U24" s="560">
        <v>3421064</v>
      </c>
      <c r="V24" s="557">
        <v>-403943</v>
      </c>
      <c r="W24" s="557">
        <v>-149884</v>
      </c>
      <c r="X24" s="561">
        <v>-553827</v>
      </c>
      <c r="Y24" s="560">
        <v>2867237</v>
      </c>
      <c r="Z24" s="566">
        <v>-10265.54765738931</v>
      </c>
      <c r="AA24" s="557">
        <v>0</v>
      </c>
      <c r="AB24" s="557">
        <v>11092</v>
      </c>
      <c r="AC24" s="557">
        <v>0</v>
      </c>
      <c r="AD24" s="557">
        <v>0</v>
      </c>
      <c r="AE24" s="564">
        <v>0</v>
      </c>
      <c r="AF24" s="560">
        <v>2868063.4523426108</v>
      </c>
      <c r="AG24" s="564">
        <v>5342</v>
      </c>
      <c r="AH24" s="564"/>
      <c r="AI24" s="565">
        <v>4327020</v>
      </c>
      <c r="AJ24" s="556">
        <v>-104</v>
      </c>
      <c r="AK24" s="564">
        <v>-555568</v>
      </c>
      <c r="AL24" s="556">
        <v>16</v>
      </c>
      <c r="AM24" s="566">
        <v>42736</v>
      </c>
      <c r="AN24" s="567">
        <v>-512832</v>
      </c>
      <c r="AO24" s="565">
        <v>3814188</v>
      </c>
      <c r="AP24" s="564">
        <v>-66748</v>
      </c>
      <c r="AQ24" s="564">
        <v>-9535</v>
      </c>
      <c r="AR24" s="564">
        <v>-76283</v>
      </c>
      <c r="AS24" s="565">
        <v>3737905</v>
      </c>
      <c r="AT24" s="566">
        <v>-14670</v>
      </c>
      <c r="AU24" s="565">
        <v>3723235</v>
      </c>
      <c r="AV24" s="564">
        <v>3257078</v>
      </c>
      <c r="AW24" s="564">
        <v>466157</v>
      </c>
      <c r="AX24" s="565">
        <v>116539</v>
      </c>
    </row>
    <row r="25" spans="1:51" s="545" customFormat="1" ht="32.1" customHeight="1" x14ac:dyDescent="0.2">
      <c r="A25" s="1054" t="s">
        <v>764</v>
      </c>
      <c r="B25" s="1055">
        <v>300003</v>
      </c>
      <c r="C25" s="1064" t="s">
        <v>881</v>
      </c>
      <c r="D25" s="556">
        <v>758</v>
      </c>
      <c r="E25" s="557">
        <v>2632.1410595096104</v>
      </c>
      <c r="F25" s="558">
        <v>1995162.9231082846</v>
      </c>
      <c r="G25" s="558">
        <v>767.72184717013943</v>
      </c>
      <c r="H25" s="558">
        <v>581933.16015496571</v>
      </c>
      <c r="I25" s="559">
        <v>620</v>
      </c>
      <c r="J25" s="557">
        <v>460.95853066984711</v>
      </c>
      <c r="K25" s="558">
        <v>285794.28901530523</v>
      </c>
      <c r="L25" s="559">
        <v>596.5</v>
      </c>
      <c r="M25" s="557">
        <v>125.71596290995829</v>
      </c>
      <c r="N25" s="558">
        <v>74989.57187579012</v>
      </c>
      <c r="O25" s="559">
        <v>95</v>
      </c>
      <c r="P25" s="557">
        <v>3142.8990727489572</v>
      </c>
      <c r="Q25" s="558">
        <v>298575.41191115096</v>
      </c>
      <c r="R25" s="559">
        <v>33</v>
      </c>
      <c r="S25" s="557">
        <v>1257.1596290995828</v>
      </c>
      <c r="T25" s="558">
        <v>41486.267760286231</v>
      </c>
      <c r="U25" s="560">
        <v>3277942</v>
      </c>
      <c r="V25" s="557">
        <v>-360541</v>
      </c>
      <c r="W25" s="557">
        <v>38638</v>
      </c>
      <c r="X25" s="561">
        <v>-321903</v>
      </c>
      <c r="Y25" s="560">
        <v>2956039</v>
      </c>
      <c r="Z25" s="566">
        <v>0</v>
      </c>
      <c r="AA25" s="557">
        <v>0</v>
      </c>
      <c r="AB25" s="557">
        <v>44722</v>
      </c>
      <c r="AC25" s="557">
        <v>0</v>
      </c>
      <c r="AD25" s="557">
        <v>10000</v>
      </c>
      <c r="AE25" s="564">
        <v>0</v>
      </c>
      <c r="AF25" s="560">
        <v>3010761</v>
      </c>
      <c r="AG25" s="564">
        <v>5342</v>
      </c>
      <c r="AH25" s="564"/>
      <c r="AI25" s="565">
        <v>4049236</v>
      </c>
      <c r="AJ25" s="556">
        <v>-81</v>
      </c>
      <c r="AK25" s="564">
        <v>-432702</v>
      </c>
      <c r="AL25" s="556">
        <v>-15</v>
      </c>
      <c r="AM25" s="566">
        <v>-40065</v>
      </c>
      <c r="AN25" s="567">
        <v>-472767</v>
      </c>
      <c r="AO25" s="565">
        <v>3576469</v>
      </c>
      <c r="AP25" s="564">
        <v>-62588</v>
      </c>
      <c r="AQ25" s="564">
        <v>-8941</v>
      </c>
      <c r="AR25" s="564">
        <v>-71529</v>
      </c>
      <c r="AS25" s="565">
        <v>3504940</v>
      </c>
      <c r="AT25" s="566">
        <v>0</v>
      </c>
      <c r="AU25" s="565">
        <v>3504940</v>
      </c>
      <c r="AV25" s="564">
        <v>2692547</v>
      </c>
      <c r="AW25" s="564">
        <v>812393</v>
      </c>
      <c r="AX25" s="565">
        <v>203098</v>
      </c>
    </row>
    <row r="26" spans="1:51" s="545" customFormat="1" ht="32.1" customHeight="1" x14ac:dyDescent="0.2">
      <c r="A26" s="1056" t="s">
        <v>575</v>
      </c>
      <c r="B26" s="1057" t="s">
        <v>575</v>
      </c>
      <c r="C26" s="1065" t="s">
        <v>847</v>
      </c>
      <c r="D26" s="570">
        <v>938</v>
      </c>
      <c r="E26" s="571">
        <v>2632.1410595096104</v>
      </c>
      <c r="F26" s="572">
        <v>2468948.3138200147</v>
      </c>
      <c r="G26" s="572">
        <v>721.28337970262919</v>
      </c>
      <c r="H26" s="572">
        <v>676563.81016106613</v>
      </c>
      <c r="I26" s="573">
        <v>838</v>
      </c>
      <c r="J26" s="571">
        <v>460.95853066984711</v>
      </c>
      <c r="K26" s="572">
        <v>386283.2487013319</v>
      </c>
      <c r="L26" s="573">
        <v>558</v>
      </c>
      <c r="M26" s="571">
        <v>125.71596290995829</v>
      </c>
      <c r="N26" s="572">
        <v>70149.507303756734</v>
      </c>
      <c r="O26" s="573">
        <v>93</v>
      </c>
      <c r="P26" s="571">
        <v>3142.8990727489572</v>
      </c>
      <c r="Q26" s="572">
        <v>292289.61376565305</v>
      </c>
      <c r="R26" s="573">
        <v>13</v>
      </c>
      <c r="S26" s="571">
        <v>1257.1596290995828</v>
      </c>
      <c r="T26" s="572">
        <v>16343.075178294577</v>
      </c>
      <c r="U26" s="574">
        <v>3910578</v>
      </c>
      <c r="V26" s="571">
        <v>61335</v>
      </c>
      <c r="W26" s="571">
        <v>-1165236</v>
      </c>
      <c r="X26" s="575">
        <v>-1103901</v>
      </c>
      <c r="Y26" s="574">
        <v>2806677</v>
      </c>
      <c r="Z26" s="581">
        <v>138706.01562286459</v>
      </c>
      <c r="AA26" s="571">
        <v>0</v>
      </c>
      <c r="AB26" s="571">
        <v>30090</v>
      </c>
      <c r="AC26" s="571">
        <v>0</v>
      </c>
      <c r="AD26" s="571">
        <v>10000</v>
      </c>
      <c r="AE26" s="579">
        <v>0</v>
      </c>
      <c r="AF26" s="574">
        <v>2985473.0156228645</v>
      </c>
      <c r="AG26" s="579">
        <v>5342</v>
      </c>
      <c r="AH26" s="579"/>
      <c r="AI26" s="580">
        <v>5010796</v>
      </c>
      <c r="AJ26" s="570">
        <v>12</v>
      </c>
      <c r="AK26" s="579">
        <v>64104</v>
      </c>
      <c r="AL26" s="570">
        <v>-8</v>
      </c>
      <c r="AM26" s="581">
        <v>-21368</v>
      </c>
      <c r="AN26" s="582">
        <v>42736</v>
      </c>
      <c r="AO26" s="580">
        <v>5053532</v>
      </c>
      <c r="AP26" s="579">
        <v>-88437</v>
      </c>
      <c r="AQ26" s="579">
        <v>-12634</v>
      </c>
      <c r="AR26" s="579">
        <v>-101071</v>
      </c>
      <c r="AS26" s="580">
        <v>4952461</v>
      </c>
      <c r="AT26" s="581">
        <v>-4809</v>
      </c>
      <c r="AU26" s="580">
        <v>4947652</v>
      </c>
      <c r="AV26" s="579">
        <v>3328733</v>
      </c>
      <c r="AW26" s="579">
        <v>1618919</v>
      </c>
      <c r="AX26" s="580">
        <v>404730</v>
      </c>
      <c r="AY26" s="1312"/>
    </row>
    <row r="27" spans="1:51" s="545" customFormat="1" ht="32.1" customHeight="1" x14ac:dyDescent="0.2">
      <c r="A27" s="1054" t="s">
        <v>787</v>
      </c>
      <c r="B27" s="1055">
        <v>393001</v>
      </c>
      <c r="C27" s="1064" t="s">
        <v>480</v>
      </c>
      <c r="D27" s="556">
        <v>942</v>
      </c>
      <c r="E27" s="557">
        <v>2632.1410595096104</v>
      </c>
      <c r="F27" s="558">
        <v>2479476.8780580531</v>
      </c>
      <c r="G27" s="558">
        <v>776.90344307346322</v>
      </c>
      <c r="H27" s="558">
        <v>731843.04337520234</v>
      </c>
      <c r="I27" s="559">
        <v>926</v>
      </c>
      <c r="J27" s="557">
        <v>460.95853066984711</v>
      </c>
      <c r="K27" s="558">
        <v>426847.59940027841</v>
      </c>
      <c r="L27" s="559">
        <v>0</v>
      </c>
      <c r="M27" s="557">
        <v>125.71596290995829</v>
      </c>
      <c r="N27" s="558">
        <v>0</v>
      </c>
      <c r="O27" s="559">
        <v>121</v>
      </c>
      <c r="P27" s="557">
        <v>3142.8990727489572</v>
      </c>
      <c r="Q27" s="558">
        <v>380290.78780262382</v>
      </c>
      <c r="R27" s="559">
        <v>14</v>
      </c>
      <c r="S27" s="557">
        <v>1257.1596290995828</v>
      </c>
      <c r="T27" s="558">
        <v>17600.234807394161</v>
      </c>
      <c r="U27" s="560">
        <v>4036059</v>
      </c>
      <c r="V27" s="557">
        <v>-229679</v>
      </c>
      <c r="W27" s="557">
        <v>-770993</v>
      </c>
      <c r="X27" s="561">
        <v>-1000672</v>
      </c>
      <c r="Y27" s="560">
        <v>3035387</v>
      </c>
      <c r="Z27" s="566">
        <v>29.913390484922274</v>
      </c>
      <c r="AA27" s="557">
        <v>0</v>
      </c>
      <c r="AB27" s="557">
        <v>12980</v>
      </c>
      <c r="AC27" s="557">
        <v>0</v>
      </c>
      <c r="AD27" s="557">
        <v>0</v>
      </c>
      <c r="AE27" s="564">
        <v>0</v>
      </c>
      <c r="AF27" s="560">
        <v>3048396.9133904851</v>
      </c>
      <c r="AG27" s="564">
        <v>5342</v>
      </c>
      <c r="AH27" s="564"/>
      <c r="AI27" s="565">
        <v>5032164</v>
      </c>
      <c r="AJ27" s="556">
        <v>-51</v>
      </c>
      <c r="AK27" s="564">
        <v>-272442</v>
      </c>
      <c r="AL27" s="556">
        <v>29</v>
      </c>
      <c r="AM27" s="566">
        <v>77459</v>
      </c>
      <c r="AN27" s="567">
        <v>-194983</v>
      </c>
      <c r="AO27" s="565">
        <v>4837181</v>
      </c>
      <c r="AP27" s="564">
        <v>-84651</v>
      </c>
      <c r="AQ27" s="564">
        <v>-12093</v>
      </c>
      <c r="AR27" s="564">
        <v>-96744</v>
      </c>
      <c r="AS27" s="565">
        <v>4740437</v>
      </c>
      <c r="AT27" s="566">
        <v>2647.5</v>
      </c>
      <c r="AU27" s="565">
        <v>4743085</v>
      </c>
      <c r="AV27" s="564">
        <v>3347912</v>
      </c>
      <c r="AW27" s="564">
        <v>1395173</v>
      </c>
      <c r="AX27" s="565">
        <v>348793</v>
      </c>
    </row>
    <row r="28" spans="1:51" s="545" customFormat="1" ht="32.1" customHeight="1" x14ac:dyDescent="0.2">
      <c r="A28" s="1054" t="s">
        <v>788</v>
      </c>
      <c r="B28" s="1055">
        <v>393002</v>
      </c>
      <c r="C28" s="1064" t="s">
        <v>481</v>
      </c>
      <c r="D28" s="556">
        <v>510</v>
      </c>
      <c r="E28" s="557">
        <v>2632.1410595096104</v>
      </c>
      <c r="F28" s="558">
        <v>1342391.9403499013</v>
      </c>
      <c r="G28" s="558">
        <v>642.89065513553726</v>
      </c>
      <c r="H28" s="558">
        <v>327874.23411912401</v>
      </c>
      <c r="I28" s="559">
        <v>501</v>
      </c>
      <c r="J28" s="557">
        <v>460.95853066984711</v>
      </c>
      <c r="K28" s="558">
        <v>230940.22386559341</v>
      </c>
      <c r="L28" s="559">
        <v>0</v>
      </c>
      <c r="M28" s="557">
        <v>125.71596290995829</v>
      </c>
      <c r="N28" s="558">
        <v>0</v>
      </c>
      <c r="O28" s="559">
        <v>67</v>
      </c>
      <c r="P28" s="557">
        <v>3142.8990727489572</v>
      </c>
      <c r="Q28" s="558">
        <v>210574.23787418014</v>
      </c>
      <c r="R28" s="559">
        <v>11</v>
      </c>
      <c r="S28" s="557">
        <v>1257.1596290995828</v>
      </c>
      <c r="T28" s="558">
        <v>13828.755920095411</v>
      </c>
      <c r="U28" s="560">
        <v>2125609</v>
      </c>
      <c r="V28" s="557">
        <v>63728</v>
      </c>
      <c r="W28" s="557">
        <v>628304</v>
      </c>
      <c r="X28" s="561">
        <v>692032</v>
      </c>
      <c r="Y28" s="560">
        <v>2817641</v>
      </c>
      <c r="Z28" s="566">
        <v>-2122.7958262841566</v>
      </c>
      <c r="AA28" s="557">
        <v>0</v>
      </c>
      <c r="AB28" s="557">
        <v>6431</v>
      </c>
      <c r="AC28" s="557">
        <v>0</v>
      </c>
      <c r="AD28" s="557">
        <v>0</v>
      </c>
      <c r="AE28" s="564">
        <v>0</v>
      </c>
      <c r="AF28" s="560">
        <v>2821949.2041737158</v>
      </c>
      <c r="AG28" s="564">
        <v>5342</v>
      </c>
      <c r="AH28" s="564"/>
      <c r="AI28" s="565">
        <v>2724420</v>
      </c>
      <c r="AJ28" s="556">
        <v>18</v>
      </c>
      <c r="AK28" s="564">
        <v>96156</v>
      </c>
      <c r="AL28" s="556">
        <v>-5</v>
      </c>
      <c r="AM28" s="566">
        <v>-13355</v>
      </c>
      <c r="AN28" s="567">
        <v>82801</v>
      </c>
      <c r="AO28" s="565">
        <v>2807221</v>
      </c>
      <c r="AP28" s="564">
        <v>-49126</v>
      </c>
      <c r="AQ28" s="564">
        <v>-7018</v>
      </c>
      <c r="AR28" s="564">
        <v>-56144</v>
      </c>
      <c r="AS28" s="565">
        <v>2751077</v>
      </c>
      <c r="AT28" s="566">
        <v>-2404.5</v>
      </c>
      <c r="AU28" s="565">
        <v>2748673</v>
      </c>
      <c r="AV28" s="564">
        <v>1810007</v>
      </c>
      <c r="AW28" s="564">
        <v>938666</v>
      </c>
      <c r="AX28" s="565">
        <v>234667</v>
      </c>
    </row>
    <row r="29" spans="1:51" s="545" customFormat="1" ht="32.1" customHeight="1" x14ac:dyDescent="0.2">
      <c r="A29" s="1054" t="s">
        <v>808</v>
      </c>
      <c r="B29" s="1055" t="s">
        <v>253</v>
      </c>
      <c r="C29" s="1064" t="s">
        <v>882</v>
      </c>
      <c r="D29" s="556">
        <v>590</v>
      </c>
      <c r="E29" s="557">
        <v>2632.1410595096104</v>
      </c>
      <c r="F29" s="558">
        <v>1552963.2251106701</v>
      </c>
      <c r="G29" s="558">
        <v>746.0335616438357</v>
      </c>
      <c r="H29" s="558">
        <v>440159.80136986304</v>
      </c>
      <c r="I29" s="559">
        <v>575</v>
      </c>
      <c r="J29" s="557">
        <v>460.95853066984711</v>
      </c>
      <c r="K29" s="558">
        <v>265051.15513516206</v>
      </c>
      <c r="L29" s="559">
        <v>609</v>
      </c>
      <c r="M29" s="557">
        <v>125.71596290995829</v>
      </c>
      <c r="N29" s="558">
        <v>76561.021412164599</v>
      </c>
      <c r="O29" s="559">
        <v>56</v>
      </c>
      <c r="P29" s="557">
        <v>3142.8990727489572</v>
      </c>
      <c r="Q29" s="558">
        <v>176002.3480739416</v>
      </c>
      <c r="R29" s="559">
        <v>6</v>
      </c>
      <c r="S29" s="557">
        <v>1257.1596290995828</v>
      </c>
      <c r="T29" s="558">
        <v>7542.9577745974966</v>
      </c>
      <c r="U29" s="560">
        <v>2518281</v>
      </c>
      <c r="V29" s="557">
        <v>44300</v>
      </c>
      <c r="W29" s="557">
        <v>-234941</v>
      </c>
      <c r="X29" s="561">
        <v>-190641</v>
      </c>
      <c r="Y29" s="560">
        <v>2327640</v>
      </c>
      <c r="Z29" s="566">
        <v>-1546.2806700232322</v>
      </c>
      <c r="AA29" s="557">
        <v>0</v>
      </c>
      <c r="AB29" s="557">
        <v>7729</v>
      </c>
      <c r="AC29" s="557">
        <v>0</v>
      </c>
      <c r="AD29" s="557">
        <v>0</v>
      </c>
      <c r="AE29" s="564">
        <v>0</v>
      </c>
      <c r="AF29" s="560">
        <v>2333822.7193299769</v>
      </c>
      <c r="AG29" s="564">
        <v>5342</v>
      </c>
      <c r="AH29" s="564"/>
      <c r="AI29" s="565">
        <v>3151780</v>
      </c>
      <c r="AJ29" s="556">
        <v>6</v>
      </c>
      <c r="AK29" s="564">
        <v>32052</v>
      </c>
      <c r="AL29" s="556">
        <v>58</v>
      </c>
      <c r="AM29" s="566">
        <v>154918</v>
      </c>
      <c r="AN29" s="567">
        <v>186970</v>
      </c>
      <c r="AO29" s="565">
        <v>3338750</v>
      </c>
      <c r="AP29" s="564">
        <v>-58428</v>
      </c>
      <c r="AQ29" s="564">
        <v>-8347</v>
      </c>
      <c r="AR29" s="564">
        <v>-66775</v>
      </c>
      <c r="AS29" s="565">
        <v>3271975</v>
      </c>
      <c r="AT29" s="566">
        <v>-5052</v>
      </c>
      <c r="AU29" s="565">
        <v>3266923</v>
      </c>
      <c r="AV29" s="564">
        <v>2092415</v>
      </c>
      <c r="AW29" s="564">
        <v>1174508</v>
      </c>
      <c r="AX29" s="565">
        <v>293627</v>
      </c>
    </row>
    <row r="30" spans="1:51" s="545" customFormat="1" ht="32.1" customHeight="1" x14ac:dyDescent="0.2">
      <c r="A30" s="1054" t="s">
        <v>800</v>
      </c>
      <c r="B30" s="1055">
        <v>398005</v>
      </c>
      <c r="C30" s="1064" t="s">
        <v>664</v>
      </c>
      <c r="D30" s="556">
        <v>497</v>
      </c>
      <c r="E30" s="557">
        <v>2632.1410595096104</v>
      </c>
      <c r="F30" s="558">
        <v>1308174.1065762765</v>
      </c>
      <c r="G30" s="558">
        <v>746.0335616438357</v>
      </c>
      <c r="H30" s="558">
        <v>370778.68013698637</v>
      </c>
      <c r="I30" s="559">
        <v>466</v>
      </c>
      <c r="J30" s="557">
        <v>460.95853066984711</v>
      </c>
      <c r="K30" s="558">
        <v>214806.67529214875</v>
      </c>
      <c r="L30" s="559">
        <v>0</v>
      </c>
      <c r="M30" s="557">
        <v>125.71596290995829</v>
      </c>
      <c r="N30" s="558">
        <v>0</v>
      </c>
      <c r="O30" s="559">
        <v>86</v>
      </c>
      <c r="P30" s="557">
        <v>3142.8990727489572</v>
      </c>
      <c r="Q30" s="558">
        <v>270289.32025641034</v>
      </c>
      <c r="R30" s="559">
        <v>0</v>
      </c>
      <c r="S30" s="557">
        <v>1257.1596290995828</v>
      </c>
      <c r="T30" s="558">
        <v>0</v>
      </c>
      <c r="U30" s="560">
        <v>2164049</v>
      </c>
      <c r="V30" s="557">
        <v>214683</v>
      </c>
      <c r="W30" s="557">
        <v>-26221</v>
      </c>
      <c r="X30" s="561">
        <v>188462</v>
      </c>
      <c r="Y30" s="560">
        <v>2352511</v>
      </c>
      <c r="Z30" s="566">
        <v>-10591.684020139401</v>
      </c>
      <c r="AA30" s="557">
        <v>0</v>
      </c>
      <c r="AB30" s="557">
        <v>29323</v>
      </c>
      <c r="AC30" s="557">
        <v>0</v>
      </c>
      <c r="AD30" s="557">
        <v>10000</v>
      </c>
      <c r="AE30" s="564">
        <v>0</v>
      </c>
      <c r="AF30" s="560">
        <v>2381242.3159798607</v>
      </c>
      <c r="AG30" s="564">
        <v>5342</v>
      </c>
      <c r="AH30" s="564"/>
      <c r="AI30" s="565">
        <v>2654974</v>
      </c>
      <c r="AJ30" s="556">
        <v>56</v>
      </c>
      <c r="AK30" s="564">
        <v>299152</v>
      </c>
      <c r="AL30" s="556">
        <v>-9</v>
      </c>
      <c r="AM30" s="566">
        <v>-24039</v>
      </c>
      <c r="AN30" s="567">
        <v>275113</v>
      </c>
      <c r="AO30" s="565">
        <v>2930087</v>
      </c>
      <c r="AP30" s="564">
        <v>-51277</v>
      </c>
      <c r="AQ30" s="564">
        <v>-7325</v>
      </c>
      <c r="AR30" s="564">
        <v>-58602</v>
      </c>
      <c r="AS30" s="565">
        <v>2871485</v>
      </c>
      <c r="AT30" s="566">
        <v>-25260</v>
      </c>
      <c r="AU30" s="565">
        <v>2846225</v>
      </c>
      <c r="AV30" s="564">
        <v>1748592</v>
      </c>
      <c r="AW30" s="564">
        <v>1097633</v>
      </c>
      <c r="AX30" s="565">
        <v>274408</v>
      </c>
    </row>
    <row r="31" spans="1:51" s="545" customFormat="1" ht="32.1" customHeight="1" x14ac:dyDescent="0.2">
      <c r="A31" s="1056" t="s">
        <v>803</v>
      </c>
      <c r="B31" s="1057">
        <v>399001</v>
      </c>
      <c r="C31" s="1065" t="s">
        <v>494</v>
      </c>
      <c r="D31" s="570">
        <v>493</v>
      </c>
      <c r="E31" s="571">
        <v>2632.1410595096104</v>
      </c>
      <c r="F31" s="572">
        <v>1297645.5423382379</v>
      </c>
      <c r="G31" s="572">
        <v>752.85062142702634</v>
      </c>
      <c r="H31" s="572">
        <v>371155.35636352398</v>
      </c>
      <c r="I31" s="573">
        <v>468</v>
      </c>
      <c r="J31" s="571">
        <v>460.95853066984711</v>
      </c>
      <c r="K31" s="572">
        <v>215728.59235348844</v>
      </c>
      <c r="L31" s="573">
        <v>0</v>
      </c>
      <c r="M31" s="571">
        <v>125.71596290995829</v>
      </c>
      <c r="N31" s="572">
        <v>0</v>
      </c>
      <c r="O31" s="573">
        <v>92</v>
      </c>
      <c r="P31" s="571">
        <v>3142.8990727489572</v>
      </c>
      <c r="Q31" s="572">
        <v>289146.71469290409</v>
      </c>
      <c r="R31" s="573">
        <v>2</v>
      </c>
      <c r="S31" s="571">
        <v>1257.1596290995828</v>
      </c>
      <c r="T31" s="572">
        <v>2514.3192581991657</v>
      </c>
      <c r="U31" s="574">
        <v>2176191</v>
      </c>
      <c r="V31" s="571">
        <v>31215</v>
      </c>
      <c r="W31" s="571">
        <v>-16900</v>
      </c>
      <c r="X31" s="575">
        <v>14315</v>
      </c>
      <c r="Y31" s="574">
        <v>2190506</v>
      </c>
      <c r="Z31" s="581">
        <v>0</v>
      </c>
      <c r="AA31" s="571">
        <v>0</v>
      </c>
      <c r="AB31" s="571">
        <v>6254</v>
      </c>
      <c r="AC31" s="571">
        <v>0</v>
      </c>
      <c r="AD31" s="571">
        <v>0</v>
      </c>
      <c r="AE31" s="579">
        <v>0</v>
      </c>
      <c r="AF31" s="574">
        <v>2196760</v>
      </c>
      <c r="AG31" s="579">
        <v>5342</v>
      </c>
      <c r="AH31" s="579"/>
      <c r="AI31" s="580">
        <v>2633606</v>
      </c>
      <c r="AJ31" s="570">
        <v>4</v>
      </c>
      <c r="AK31" s="579">
        <v>21368</v>
      </c>
      <c r="AL31" s="570">
        <v>-3</v>
      </c>
      <c r="AM31" s="581">
        <v>-8013</v>
      </c>
      <c r="AN31" s="582">
        <v>13355</v>
      </c>
      <c r="AO31" s="580">
        <v>2646961</v>
      </c>
      <c r="AP31" s="579">
        <v>-46322</v>
      </c>
      <c r="AQ31" s="579">
        <v>-6617</v>
      </c>
      <c r="AR31" s="579">
        <v>-52939</v>
      </c>
      <c r="AS31" s="580">
        <v>2594022</v>
      </c>
      <c r="AT31" s="581">
        <v>0</v>
      </c>
      <c r="AU31" s="580">
        <v>2594022</v>
      </c>
      <c r="AV31" s="579">
        <v>1751222</v>
      </c>
      <c r="AW31" s="579">
        <v>842800</v>
      </c>
      <c r="AX31" s="580">
        <v>210700</v>
      </c>
      <c r="AY31" s="1312"/>
    </row>
    <row r="32" spans="1:51" s="545" customFormat="1" ht="32.1" customHeight="1" x14ac:dyDescent="0.2">
      <c r="A32" s="1054" t="s">
        <v>804</v>
      </c>
      <c r="B32" s="1055">
        <v>399002</v>
      </c>
      <c r="C32" s="1064" t="s">
        <v>495</v>
      </c>
      <c r="D32" s="556">
        <v>747</v>
      </c>
      <c r="E32" s="557">
        <v>2632.1410595096104</v>
      </c>
      <c r="F32" s="558">
        <v>1966209.3714536789</v>
      </c>
      <c r="G32" s="558">
        <v>803.97152919927748</v>
      </c>
      <c r="H32" s="558">
        <v>600566.73231186031</v>
      </c>
      <c r="I32" s="559">
        <v>716</v>
      </c>
      <c r="J32" s="557">
        <v>460.95853066984711</v>
      </c>
      <c r="K32" s="558">
        <v>330046.30795961054</v>
      </c>
      <c r="L32" s="559">
        <v>0</v>
      </c>
      <c r="M32" s="557">
        <v>125.71596290995829</v>
      </c>
      <c r="N32" s="558">
        <v>0</v>
      </c>
      <c r="O32" s="559">
        <v>104</v>
      </c>
      <c r="P32" s="557">
        <v>3142.8990727489572</v>
      </c>
      <c r="Q32" s="558">
        <v>326861.50356589153</v>
      </c>
      <c r="R32" s="559">
        <v>8</v>
      </c>
      <c r="S32" s="557">
        <v>1257.1596290995828</v>
      </c>
      <c r="T32" s="558">
        <v>10057.277032796663</v>
      </c>
      <c r="U32" s="560">
        <v>3233741</v>
      </c>
      <c r="V32" s="557">
        <v>349665</v>
      </c>
      <c r="W32" s="557">
        <v>-47519</v>
      </c>
      <c r="X32" s="561">
        <v>302146</v>
      </c>
      <c r="Y32" s="560">
        <v>3535887</v>
      </c>
      <c r="Z32" s="566">
        <v>0</v>
      </c>
      <c r="AA32" s="557">
        <v>0</v>
      </c>
      <c r="AB32" s="557">
        <v>10443</v>
      </c>
      <c r="AC32" s="557">
        <v>0</v>
      </c>
      <c r="AD32" s="557">
        <v>0</v>
      </c>
      <c r="AE32" s="564">
        <v>0</v>
      </c>
      <c r="AF32" s="560">
        <v>3546330</v>
      </c>
      <c r="AG32" s="564">
        <v>5342</v>
      </c>
      <c r="AH32" s="564"/>
      <c r="AI32" s="565">
        <v>3990474</v>
      </c>
      <c r="AJ32" s="556">
        <v>89</v>
      </c>
      <c r="AK32" s="564">
        <v>475438</v>
      </c>
      <c r="AL32" s="556">
        <v>-13</v>
      </c>
      <c r="AM32" s="566">
        <v>-34723</v>
      </c>
      <c r="AN32" s="567">
        <v>440715</v>
      </c>
      <c r="AO32" s="565">
        <v>4431189</v>
      </c>
      <c r="AP32" s="564">
        <v>-77546</v>
      </c>
      <c r="AQ32" s="564">
        <v>-11078</v>
      </c>
      <c r="AR32" s="564">
        <v>-88624</v>
      </c>
      <c r="AS32" s="565">
        <v>4342565</v>
      </c>
      <c r="AT32" s="566">
        <v>0</v>
      </c>
      <c r="AU32" s="565">
        <v>4342565</v>
      </c>
      <c r="AV32" s="564">
        <v>2653472</v>
      </c>
      <c r="AW32" s="564">
        <v>1689093</v>
      </c>
      <c r="AX32" s="565">
        <v>422273</v>
      </c>
    </row>
    <row r="33" spans="1:50" s="545" customFormat="1" ht="32.1" customHeight="1" x14ac:dyDescent="0.2">
      <c r="A33" s="1054" t="s">
        <v>806</v>
      </c>
      <c r="B33" s="1055">
        <v>399004</v>
      </c>
      <c r="C33" s="1064" t="s">
        <v>816</v>
      </c>
      <c r="D33" s="556">
        <v>697</v>
      </c>
      <c r="E33" s="557">
        <v>2632.1410595096104</v>
      </c>
      <c r="F33" s="558">
        <v>1834602.3184781985</v>
      </c>
      <c r="G33" s="558">
        <v>746.0335616438357</v>
      </c>
      <c r="H33" s="558">
        <v>519985.39246575348</v>
      </c>
      <c r="I33" s="559">
        <v>660</v>
      </c>
      <c r="J33" s="557">
        <v>460.95853066984711</v>
      </c>
      <c r="K33" s="558">
        <v>304232.63024209911</v>
      </c>
      <c r="L33" s="559">
        <v>0</v>
      </c>
      <c r="M33" s="557">
        <v>125.71596290995829</v>
      </c>
      <c r="N33" s="558">
        <v>0</v>
      </c>
      <c r="O33" s="559">
        <v>89</v>
      </c>
      <c r="P33" s="557">
        <v>3142.8990727489572</v>
      </c>
      <c r="Q33" s="558">
        <v>279718.01747465722</v>
      </c>
      <c r="R33" s="559">
        <v>7</v>
      </c>
      <c r="S33" s="557">
        <v>1257.1596290995828</v>
      </c>
      <c r="T33" s="558">
        <v>8800.1174036970806</v>
      </c>
      <c r="U33" s="560">
        <v>2947338</v>
      </c>
      <c r="V33" s="557">
        <v>231221</v>
      </c>
      <c r="W33" s="557">
        <v>-12411</v>
      </c>
      <c r="X33" s="561">
        <v>218810</v>
      </c>
      <c r="Y33" s="560">
        <v>3166148</v>
      </c>
      <c r="Z33" s="566">
        <v>2204.2806700232341</v>
      </c>
      <c r="AA33" s="557">
        <v>0</v>
      </c>
      <c r="AB33" s="557">
        <v>8083</v>
      </c>
      <c r="AC33" s="557">
        <v>0</v>
      </c>
      <c r="AD33" s="557">
        <v>0</v>
      </c>
      <c r="AE33" s="564">
        <v>0</v>
      </c>
      <c r="AF33" s="560">
        <v>3176435.2806700231</v>
      </c>
      <c r="AG33" s="564">
        <v>5342</v>
      </c>
      <c r="AH33" s="564"/>
      <c r="AI33" s="565">
        <v>3723374</v>
      </c>
      <c r="AJ33" s="556">
        <v>55</v>
      </c>
      <c r="AK33" s="564">
        <v>293810</v>
      </c>
      <c r="AL33" s="556">
        <v>6</v>
      </c>
      <c r="AM33" s="566">
        <v>16026</v>
      </c>
      <c r="AN33" s="567">
        <v>309836</v>
      </c>
      <c r="AO33" s="565">
        <v>4033210</v>
      </c>
      <c r="AP33" s="564">
        <v>-70581</v>
      </c>
      <c r="AQ33" s="564">
        <v>-10083</v>
      </c>
      <c r="AR33" s="564">
        <v>-80664</v>
      </c>
      <c r="AS33" s="565">
        <v>3952546</v>
      </c>
      <c r="AT33" s="566">
        <v>5819</v>
      </c>
      <c r="AU33" s="565">
        <v>3958365</v>
      </c>
      <c r="AV33" s="564">
        <v>2814990</v>
      </c>
      <c r="AW33" s="564">
        <v>1143375</v>
      </c>
      <c r="AX33" s="565">
        <v>285844</v>
      </c>
    </row>
    <row r="34" spans="1:50" s="545" customFormat="1" ht="32.1" customHeight="1" x14ac:dyDescent="0.2">
      <c r="A34" s="1054" t="s">
        <v>807</v>
      </c>
      <c r="B34" s="1055">
        <v>399005</v>
      </c>
      <c r="C34" s="1064" t="s">
        <v>497</v>
      </c>
      <c r="D34" s="556">
        <v>760</v>
      </c>
      <c r="E34" s="557">
        <v>2632.1410595096104</v>
      </c>
      <c r="F34" s="558">
        <v>2000427.2052273038</v>
      </c>
      <c r="G34" s="558">
        <v>746.0335616438357</v>
      </c>
      <c r="H34" s="558">
        <v>566985.50684931513</v>
      </c>
      <c r="I34" s="559">
        <v>738</v>
      </c>
      <c r="J34" s="557">
        <v>460.95853066984711</v>
      </c>
      <c r="K34" s="558">
        <v>340187.39563434717</v>
      </c>
      <c r="L34" s="559">
        <v>0</v>
      </c>
      <c r="M34" s="557">
        <v>125.71596290995829</v>
      </c>
      <c r="N34" s="558">
        <v>0</v>
      </c>
      <c r="O34" s="559">
        <v>113</v>
      </c>
      <c r="P34" s="557">
        <v>3142.8990727489572</v>
      </c>
      <c r="Q34" s="558">
        <v>355147.59522063215</v>
      </c>
      <c r="R34" s="559">
        <v>10</v>
      </c>
      <c r="S34" s="557">
        <v>1257.1596290995828</v>
      </c>
      <c r="T34" s="558">
        <v>12571.596290995829</v>
      </c>
      <c r="U34" s="560">
        <v>3275319</v>
      </c>
      <c r="V34" s="557">
        <v>1091</v>
      </c>
      <c r="W34" s="557">
        <v>27494</v>
      </c>
      <c r="X34" s="561">
        <v>28585</v>
      </c>
      <c r="Y34" s="560">
        <v>3303904</v>
      </c>
      <c r="Z34" s="566">
        <v>0</v>
      </c>
      <c r="AA34" s="557">
        <v>0</v>
      </c>
      <c r="AB34" s="557">
        <v>10266</v>
      </c>
      <c r="AC34" s="557">
        <v>0</v>
      </c>
      <c r="AD34" s="557">
        <v>0</v>
      </c>
      <c r="AE34" s="564">
        <v>0</v>
      </c>
      <c r="AF34" s="560">
        <v>3314170</v>
      </c>
      <c r="AG34" s="564">
        <v>5342</v>
      </c>
      <c r="AH34" s="564"/>
      <c r="AI34" s="565">
        <v>4059920</v>
      </c>
      <c r="AJ34" s="556">
        <v>8</v>
      </c>
      <c r="AK34" s="564">
        <v>42736</v>
      </c>
      <c r="AL34" s="556">
        <v>3</v>
      </c>
      <c r="AM34" s="566">
        <v>8013</v>
      </c>
      <c r="AN34" s="567">
        <v>50749</v>
      </c>
      <c r="AO34" s="565">
        <v>4110669</v>
      </c>
      <c r="AP34" s="564">
        <v>-71937</v>
      </c>
      <c r="AQ34" s="564">
        <v>-10277</v>
      </c>
      <c r="AR34" s="564">
        <v>-82214</v>
      </c>
      <c r="AS34" s="565">
        <v>4028455</v>
      </c>
      <c r="AT34" s="566">
        <v>0</v>
      </c>
      <c r="AU34" s="565">
        <v>4028455</v>
      </c>
      <c r="AV34" s="564">
        <v>2699652</v>
      </c>
      <c r="AW34" s="564">
        <v>1328803</v>
      </c>
      <c r="AX34" s="565">
        <v>332201</v>
      </c>
    </row>
    <row r="35" spans="1:50" s="545" customFormat="1" ht="32.1" customHeight="1" x14ac:dyDescent="0.2">
      <c r="A35" s="1054" t="s">
        <v>770</v>
      </c>
      <c r="B35" s="1055">
        <v>367001</v>
      </c>
      <c r="C35" s="1064" t="s">
        <v>463</v>
      </c>
      <c r="D35" s="556">
        <v>316</v>
      </c>
      <c r="E35" s="557">
        <v>2632.1410595096104</v>
      </c>
      <c r="F35" s="558">
        <v>831756.57480503689</v>
      </c>
      <c r="G35" s="558">
        <v>746.0335616438357</v>
      </c>
      <c r="H35" s="558">
        <v>235746.60547945209</v>
      </c>
      <c r="I35" s="559">
        <v>316</v>
      </c>
      <c r="J35" s="557">
        <v>460.95853066984711</v>
      </c>
      <c r="K35" s="558">
        <v>145662.8956916717</v>
      </c>
      <c r="L35" s="559">
        <v>0</v>
      </c>
      <c r="M35" s="557">
        <v>125.71596290995829</v>
      </c>
      <c r="N35" s="558">
        <v>0</v>
      </c>
      <c r="O35" s="559">
        <v>49</v>
      </c>
      <c r="P35" s="557">
        <v>3142.8990727489572</v>
      </c>
      <c r="Q35" s="558">
        <v>154002.05456469889</v>
      </c>
      <c r="R35" s="559">
        <v>10</v>
      </c>
      <c r="S35" s="557">
        <v>1257.1596290995828</v>
      </c>
      <c r="T35" s="558">
        <v>12571.596290995829</v>
      </c>
      <c r="U35" s="560">
        <v>1379740</v>
      </c>
      <c r="V35" s="557">
        <v>-101926</v>
      </c>
      <c r="W35" s="557">
        <v>755120</v>
      </c>
      <c r="X35" s="561">
        <v>653194</v>
      </c>
      <c r="Y35" s="560">
        <v>2032934</v>
      </c>
      <c r="Z35" s="566">
        <v>-2174.3672795383118</v>
      </c>
      <c r="AA35" s="557">
        <v>0</v>
      </c>
      <c r="AB35" s="557">
        <v>2773</v>
      </c>
      <c r="AC35" s="557">
        <v>0</v>
      </c>
      <c r="AD35" s="557">
        <v>0</v>
      </c>
      <c r="AE35" s="564">
        <v>0</v>
      </c>
      <c r="AF35" s="560">
        <v>2033532.6327204616</v>
      </c>
      <c r="AG35" s="564">
        <v>5342</v>
      </c>
      <c r="AH35" s="564"/>
      <c r="AI35" s="565">
        <v>1688072</v>
      </c>
      <c r="AJ35" s="556">
        <v>-20</v>
      </c>
      <c r="AK35" s="564">
        <v>-106840</v>
      </c>
      <c r="AL35" s="556">
        <v>-13</v>
      </c>
      <c r="AM35" s="566">
        <v>-34723</v>
      </c>
      <c r="AN35" s="567">
        <v>-141563</v>
      </c>
      <c r="AO35" s="565">
        <v>1546509</v>
      </c>
      <c r="AP35" s="564">
        <v>-27064</v>
      </c>
      <c r="AQ35" s="564">
        <v>-3866</v>
      </c>
      <c r="AR35" s="564">
        <v>-30930</v>
      </c>
      <c r="AS35" s="565">
        <v>1515579</v>
      </c>
      <c r="AT35" s="566">
        <v>-2404.5</v>
      </c>
      <c r="AU35" s="565">
        <v>1513175</v>
      </c>
      <c r="AV35" s="564">
        <v>1120884</v>
      </c>
      <c r="AW35" s="564">
        <v>392291</v>
      </c>
      <c r="AX35" s="565">
        <v>98073</v>
      </c>
    </row>
    <row r="36" spans="1:50" s="545" customFormat="1" ht="32.1" customHeight="1" x14ac:dyDescent="0.2">
      <c r="A36" s="1056" t="s">
        <v>781</v>
      </c>
      <c r="B36" s="1057">
        <v>382001</v>
      </c>
      <c r="C36" s="1065" t="s">
        <v>473</v>
      </c>
      <c r="D36" s="570">
        <v>558</v>
      </c>
      <c r="E36" s="571">
        <v>2632.1410595096104</v>
      </c>
      <c r="F36" s="572">
        <v>1468734.7112063626</v>
      </c>
      <c r="G36" s="572">
        <v>783.54939759036142</v>
      </c>
      <c r="H36" s="572">
        <v>437220.56385542167</v>
      </c>
      <c r="I36" s="573">
        <v>518</v>
      </c>
      <c r="J36" s="571">
        <v>460.95853066984711</v>
      </c>
      <c r="K36" s="572">
        <v>238776.5188869808</v>
      </c>
      <c r="L36" s="573">
        <v>260.5</v>
      </c>
      <c r="M36" s="571">
        <v>125.71596290995829</v>
      </c>
      <c r="N36" s="572">
        <v>32749.008338044136</v>
      </c>
      <c r="O36" s="573">
        <v>109</v>
      </c>
      <c r="P36" s="571">
        <v>3142.8990727489572</v>
      </c>
      <c r="Q36" s="572">
        <v>342575.99892963632</v>
      </c>
      <c r="R36" s="573">
        <v>26</v>
      </c>
      <c r="S36" s="571">
        <v>1257.1596290995828</v>
      </c>
      <c r="T36" s="572">
        <v>32686.150356589154</v>
      </c>
      <c r="U36" s="574">
        <v>2552743</v>
      </c>
      <c r="V36" s="571">
        <v>128677</v>
      </c>
      <c r="W36" s="571">
        <v>748295</v>
      </c>
      <c r="X36" s="575">
        <v>876972</v>
      </c>
      <c r="Y36" s="574">
        <v>3429715</v>
      </c>
      <c r="Z36" s="581">
        <v>-2193.1251975115738</v>
      </c>
      <c r="AA36" s="577">
        <v>0</v>
      </c>
      <c r="AB36" s="577">
        <v>32922</v>
      </c>
      <c r="AC36" s="577">
        <v>0</v>
      </c>
      <c r="AD36" s="577">
        <v>10000</v>
      </c>
      <c r="AE36" s="579">
        <v>0</v>
      </c>
      <c r="AF36" s="574">
        <v>3470443.8748024884</v>
      </c>
      <c r="AG36" s="579">
        <v>5342</v>
      </c>
      <c r="AH36" s="579"/>
      <c r="AI36" s="580">
        <v>2980836</v>
      </c>
      <c r="AJ36" s="570">
        <v>32</v>
      </c>
      <c r="AK36" s="579">
        <v>170944</v>
      </c>
      <c r="AL36" s="570">
        <v>-16</v>
      </c>
      <c r="AM36" s="581">
        <v>-42736</v>
      </c>
      <c r="AN36" s="582">
        <v>128208</v>
      </c>
      <c r="AO36" s="580">
        <v>3109044</v>
      </c>
      <c r="AP36" s="579">
        <v>-54408</v>
      </c>
      <c r="AQ36" s="579">
        <v>-7773</v>
      </c>
      <c r="AR36" s="579">
        <v>-62181</v>
      </c>
      <c r="AS36" s="580">
        <v>3046863</v>
      </c>
      <c r="AT36" s="581">
        <v>-2404.5</v>
      </c>
      <c r="AU36" s="580">
        <v>3044459</v>
      </c>
      <c r="AV36" s="579">
        <v>1980511</v>
      </c>
      <c r="AW36" s="579">
        <v>1063948</v>
      </c>
      <c r="AX36" s="580">
        <v>265987</v>
      </c>
    </row>
    <row r="37" spans="1:50" s="245" customFormat="1" ht="32.1" customHeight="1" thickBot="1" x14ac:dyDescent="0.25">
      <c r="A37" s="1587" t="s">
        <v>861</v>
      </c>
      <c r="B37" s="1588"/>
      <c r="C37" s="1588"/>
      <c r="D37" s="1058">
        <v>19209</v>
      </c>
      <c r="E37" s="1059"/>
      <c r="F37" s="1060">
        <v>50560797.612120099</v>
      </c>
      <c r="G37" s="1060"/>
      <c r="H37" s="1060">
        <v>14195390.270175099</v>
      </c>
      <c r="I37" s="1058">
        <v>14949</v>
      </c>
      <c r="J37" s="1059"/>
      <c r="K37" s="1060">
        <v>6890869.0749835456</v>
      </c>
      <c r="L37" s="1058">
        <v>4266.5</v>
      </c>
      <c r="M37" s="1059"/>
      <c r="N37" s="1060">
        <v>536367.15575533709</v>
      </c>
      <c r="O37" s="1058">
        <v>1939</v>
      </c>
      <c r="P37" s="1059"/>
      <c r="Q37" s="1060">
        <v>6094081.3020602269</v>
      </c>
      <c r="R37" s="1058">
        <v>1822</v>
      </c>
      <c r="S37" s="1059"/>
      <c r="T37" s="1060">
        <v>2290544.8442194397</v>
      </c>
      <c r="U37" s="590">
        <v>80568053</v>
      </c>
      <c r="V37" s="1059">
        <v>345048</v>
      </c>
      <c r="W37" s="1059">
        <v>244310</v>
      </c>
      <c r="X37" s="1063">
        <v>589358</v>
      </c>
      <c r="Y37" s="590">
        <v>81157411</v>
      </c>
      <c r="Z37" s="1060">
        <v>107637.84769244031</v>
      </c>
      <c r="AA37" s="1059">
        <v>0</v>
      </c>
      <c r="AB37" s="1059">
        <v>521088</v>
      </c>
      <c r="AC37" s="1059">
        <v>0</v>
      </c>
      <c r="AD37" s="1059">
        <v>97132</v>
      </c>
      <c r="AE37" s="1061">
        <v>0</v>
      </c>
      <c r="AF37" s="590">
        <v>81883268.84769243</v>
      </c>
      <c r="AG37" s="1061"/>
      <c r="AH37" s="1061"/>
      <c r="AI37" s="1062">
        <v>103401462</v>
      </c>
      <c r="AJ37" s="1058">
        <v>306</v>
      </c>
      <c r="AK37" s="1061">
        <v>1763919</v>
      </c>
      <c r="AL37" s="1058">
        <v>30</v>
      </c>
      <c r="AM37" s="1059">
        <v>79723.5</v>
      </c>
      <c r="AN37" s="1063">
        <v>1843642.5</v>
      </c>
      <c r="AO37" s="1062">
        <v>105245104.5</v>
      </c>
      <c r="AP37" s="1061">
        <v>-844497</v>
      </c>
      <c r="AQ37" s="1061">
        <v>-120642</v>
      </c>
      <c r="AR37" s="1061">
        <v>-965139</v>
      </c>
      <c r="AS37" s="1062">
        <v>104279965.5</v>
      </c>
      <c r="AT37" s="1059">
        <v>-54357</v>
      </c>
      <c r="AU37" s="1062">
        <v>104225611</v>
      </c>
      <c r="AV37" s="1061">
        <v>70383587</v>
      </c>
      <c r="AW37" s="1061">
        <v>33842024</v>
      </c>
      <c r="AX37" s="1062">
        <v>8460509</v>
      </c>
    </row>
    <row r="38" spans="1:50" ht="13.5" thickTop="1" x14ac:dyDescent="0.2">
      <c r="D38" s="818"/>
    </row>
    <row r="39" spans="1:50" x14ac:dyDescent="0.2">
      <c r="D39" s="1366">
        <v>1732</v>
      </c>
      <c r="AI39" s="216">
        <v>9384863</v>
      </c>
    </row>
  </sheetData>
  <sheetProtection formatCells="0" formatColumns="0" formatRows="0" sort="0"/>
  <sortState ref="A7:BD36">
    <sortCondition ref="A7"/>
  </sortState>
  <mergeCells count="32">
    <mergeCell ref="AA1:AF1"/>
    <mergeCell ref="V1:Z1"/>
    <mergeCell ref="AJ2:AN2"/>
    <mergeCell ref="AO2:AO3"/>
    <mergeCell ref="AG1:AX1"/>
    <mergeCell ref="AV2:AV3"/>
    <mergeCell ref="AW2:AW3"/>
    <mergeCell ref="AX2:AX3"/>
    <mergeCell ref="AR2:AR3"/>
    <mergeCell ref="AS2:AS3"/>
    <mergeCell ref="AT2:AT3"/>
    <mergeCell ref="E2:H2"/>
    <mergeCell ref="V2:X2"/>
    <mergeCell ref="Y2:Y3"/>
    <mergeCell ref="O2:Q2"/>
    <mergeCell ref="I2:K2"/>
    <mergeCell ref="D1:K1"/>
    <mergeCell ref="L1:U1"/>
    <mergeCell ref="A37:C37"/>
    <mergeCell ref="AU2:AU3"/>
    <mergeCell ref="AF2:AF3"/>
    <mergeCell ref="AI2:AI3"/>
    <mergeCell ref="AC2:AE2"/>
    <mergeCell ref="Z2:Z3"/>
    <mergeCell ref="AA2:AB2"/>
    <mergeCell ref="U2:U3"/>
    <mergeCell ref="A1:C3"/>
    <mergeCell ref="AP2:AP3"/>
    <mergeCell ref="AQ2:AQ3"/>
    <mergeCell ref="R2:T2"/>
    <mergeCell ref="D2:D3"/>
    <mergeCell ref="L2:N2"/>
  </mergeCells>
  <printOptions horizontalCentered="1"/>
  <pageMargins left="0.3" right="0.3" top="0.56999999999999995" bottom="0.17" header="0.3" footer="0.3"/>
  <pageSetup paperSize="5" scale="46" firstPageNumber="50" orientation="landscape" r:id="rId1"/>
  <headerFooter alignWithMargins="0">
    <oddHeader>&amp;L&amp;"Arial,Bold"&amp;20&amp;K000000FY2017-18 Budget Letter
March 2018</oddHeader>
    <oddFooter>&amp;R&amp;P</oddFooter>
  </headerFooter>
  <colBreaks count="1" manualBreakCount="1">
    <brk id="32" max="36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T28"/>
  <sheetViews>
    <sheetView view="pageBreakPreview" zoomScale="80" zoomScaleNormal="75" zoomScaleSheetLayoutView="80" zoomScalePageLayoutView="75" workbookViewId="0">
      <pane xSplit="3" ySplit="6" topLeftCell="D7" activePane="bottomRight" state="frozen"/>
      <selection activeCell="E7" sqref="E7"/>
      <selection pane="topRight" activeCell="E7" sqref="E7"/>
      <selection pane="bottomLeft" activeCell="E7" sqref="E7"/>
      <selection pane="bottomRight" activeCell="E3" sqref="E3"/>
    </sheetView>
  </sheetViews>
  <sheetFormatPr defaultColWidth="8.85546875" defaultRowHeight="12.75" x14ac:dyDescent="0.2"/>
  <cols>
    <col min="1" max="1" width="10.85546875" style="215" customWidth="1"/>
    <col min="2" max="2" width="8.7109375" style="215" hidden="1" customWidth="1"/>
    <col min="3" max="3" width="37.85546875" style="133" customWidth="1"/>
    <col min="4" max="4" width="13.140625" style="133" customWidth="1"/>
    <col min="5" max="5" width="13.42578125" style="133" customWidth="1"/>
    <col min="6" max="6" width="16.140625" style="133" bestFit="1" customWidth="1"/>
    <col min="7" max="8" width="12.28515625" style="133" bestFit="1" customWidth="1"/>
    <col min="9" max="9" width="13.28515625" style="133" customWidth="1"/>
    <col min="10" max="13" width="13.140625" style="133" customWidth="1"/>
    <col min="14" max="14" width="11.85546875" style="133" bestFit="1" customWidth="1"/>
    <col min="15" max="15" width="12.7109375" style="133" customWidth="1"/>
    <col min="16" max="16" width="12.85546875" style="133" bestFit="1" customWidth="1"/>
    <col min="17" max="18" width="14.28515625" style="133" customWidth="1"/>
    <col min="19" max="19" width="15.42578125" style="133" customWidth="1"/>
    <col min="20" max="21" width="18.28515625" style="133" customWidth="1"/>
    <col min="22" max="22" width="17.140625" style="133" customWidth="1"/>
    <col min="23" max="23" width="15.28515625" style="133" customWidth="1"/>
    <col min="24" max="24" width="14.42578125" style="133" bestFit="1" customWidth="1"/>
    <col min="25" max="25" width="16" style="133" customWidth="1"/>
    <col min="26" max="28" width="16.42578125" style="133" customWidth="1"/>
    <col min="29" max="29" width="17.140625" style="133" customWidth="1"/>
    <col min="30" max="30" width="15.7109375" style="133" bestFit="1" customWidth="1"/>
    <col min="31" max="31" width="14.85546875" style="133" bestFit="1" customWidth="1"/>
    <col min="32" max="32" width="12.7109375" style="133" customWidth="1"/>
    <col min="33" max="33" width="15.28515625" style="133" customWidth="1"/>
    <col min="34" max="34" width="12.7109375" style="133" customWidth="1"/>
    <col min="35" max="35" width="10.85546875" style="133" bestFit="1" customWidth="1"/>
    <col min="36" max="36" width="15" style="133" customWidth="1"/>
    <col min="37" max="37" width="14.42578125" style="133" bestFit="1" customWidth="1"/>
    <col min="38" max="40" width="10.7109375" style="133" customWidth="1"/>
    <col min="41" max="41" width="14.42578125" style="133" bestFit="1" customWidth="1"/>
    <col min="42" max="42" width="14.140625" style="133" customWidth="1"/>
    <col min="43" max="43" width="14.42578125" style="133" bestFit="1" customWidth="1"/>
    <col min="44" max="44" width="17.7109375" style="133" bestFit="1" customWidth="1"/>
    <col min="45" max="45" width="12" style="133" customWidth="1"/>
    <col min="46" max="46" width="14.42578125" style="133" bestFit="1" customWidth="1"/>
    <col min="47" max="16384" width="8.85546875" style="133"/>
  </cols>
  <sheetData>
    <row r="1" spans="1:46" ht="22.35" customHeight="1" x14ac:dyDescent="0.2">
      <c r="A1" s="1518" t="s">
        <v>895</v>
      </c>
      <c r="B1" s="1518"/>
      <c r="C1" s="1434"/>
      <c r="D1" s="1646" t="s">
        <v>399</v>
      </c>
      <c r="E1" s="1646"/>
      <c r="F1" s="1646"/>
      <c r="G1" s="1646"/>
      <c r="H1" s="1646"/>
      <c r="I1" s="1646"/>
      <c r="J1" s="1645"/>
      <c r="K1" s="1645"/>
      <c r="L1" s="1645"/>
      <c r="M1" s="1646"/>
      <c r="N1" s="1646"/>
      <c r="O1" s="1646"/>
      <c r="P1" s="1646"/>
      <c r="Q1" s="1646"/>
      <c r="R1" s="1646"/>
      <c r="S1" s="1646"/>
      <c r="T1" s="1645" t="s">
        <v>399</v>
      </c>
      <c r="U1" s="1645"/>
      <c r="V1" s="1646"/>
      <c r="W1" s="1646"/>
      <c r="X1" s="1646"/>
      <c r="Y1" s="1646"/>
      <c r="Z1" s="1645"/>
      <c r="AA1" s="1645"/>
      <c r="AB1" s="1645"/>
      <c r="AC1" s="1646"/>
      <c r="AD1" s="1649" t="s">
        <v>603</v>
      </c>
      <c r="AE1" s="1649"/>
      <c r="AF1" s="1650"/>
      <c r="AG1" s="1650"/>
      <c r="AH1" s="1650"/>
      <c r="AI1" s="1650"/>
      <c r="AJ1" s="1650"/>
      <c r="AK1" s="1649"/>
      <c r="AL1" s="1649"/>
      <c r="AM1" s="1649"/>
      <c r="AN1" s="1649"/>
      <c r="AO1" s="1649"/>
      <c r="AP1" s="1649"/>
      <c r="AQ1" s="1649"/>
      <c r="AR1" s="1649"/>
      <c r="AS1" s="1649"/>
      <c r="AT1" s="1649"/>
    </row>
    <row r="2" spans="1:46" ht="21.6" customHeight="1" x14ac:dyDescent="0.25">
      <c r="A2" s="1434"/>
      <c r="B2" s="1434"/>
      <c r="C2" s="1434"/>
      <c r="D2" s="229"/>
      <c r="E2" s="290"/>
      <c r="F2" s="291"/>
      <c r="G2" s="129"/>
      <c r="H2" s="130"/>
      <c r="I2" s="293"/>
      <c r="J2" s="1545" t="s">
        <v>254</v>
      </c>
      <c r="K2" s="1545"/>
      <c r="L2" s="1545"/>
      <c r="M2" s="293"/>
      <c r="N2" s="294"/>
      <c r="O2" s="294"/>
      <c r="P2" s="294"/>
      <c r="Q2" s="295"/>
      <c r="R2" s="293"/>
      <c r="S2" s="292"/>
      <c r="T2" s="1608" t="s">
        <v>394</v>
      </c>
      <c r="U2" s="1608"/>
      <c r="V2" s="293"/>
      <c r="W2" s="293"/>
      <c r="X2" s="293"/>
      <c r="Y2" s="293"/>
      <c r="Z2" s="1608" t="s">
        <v>396</v>
      </c>
      <c r="AA2" s="1608"/>
      <c r="AB2" s="1608"/>
      <c r="AC2" s="292"/>
      <c r="AD2" s="296"/>
      <c r="AE2" s="297"/>
      <c r="AF2" s="1640" t="s">
        <v>254</v>
      </c>
      <c r="AG2" s="1640"/>
      <c r="AH2" s="1640"/>
      <c r="AI2" s="1640"/>
      <c r="AJ2" s="1640"/>
      <c r="AK2" s="297"/>
      <c r="AL2" s="298"/>
      <c r="AM2" s="298"/>
      <c r="AN2" s="298"/>
      <c r="AO2" s="297"/>
      <c r="AP2" s="297"/>
      <c r="AQ2" s="297"/>
      <c r="AR2" s="297"/>
      <c r="AS2" s="297"/>
      <c r="AT2" s="299"/>
    </row>
    <row r="3" spans="1:46" ht="137.1" customHeight="1" x14ac:dyDescent="0.2">
      <c r="A3" s="1434"/>
      <c r="B3" s="1434"/>
      <c r="C3" s="1434"/>
      <c r="D3" s="675" t="s">
        <v>2009</v>
      </c>
      <c r="E3" s="1235" t="s">
        <v>667</v>
      </c>
      <c r="F3" s="1235" t="s">
        <v>668</v>
      </c>
      <c r="G3" s="1233" t="s">
        <v>559</v>
      </c>
      <c r="H3" s="1233" t="s">
        <v>561</v>
      </c>
      <c r="I3" s="1233" t="s">
        <v>647</v>
      </c>
      <c r="J3" s="1238" t="s">
        <v>975</v>
      </c>
      <c r="K3" s="1238" t="s">
        <v>976</v>
      </c>
      <c r="L3" s="1238" t="s">
        <v>256</v>
      </c>
      <c r="M3" s="1242" t="s">
        <v>680</v>
      </c>
      <c r="N3" s="1233" t="s">
        <v>676</v>
      </c>
      <c r="O3" s="1233" t="s">
        <v>696</v>
      </c>
      <c r="P3" s="1233" t="s">
        <v>670</v>
      </c>
      <c r="Q3" s="1233" t="s">
        <v>681</v>
      </c>
      <c r="R3" s="1346" t="s">
        <v>1964</v>
      </c>
      <c r="S3" s="1233" t="s">
        <v>684</v>
      </c>
      <c r="T3" s="628" t="s">
        <v>387</v>
      </c>
      <c r="U3" s="628" t="s">
        <v>393</v>
      </c>
      <c r="V3" s="627" t="s">
        <v>685</v>
      </c>
      <c r="W3" s="627" t="s">
        <v>306</v>
      </c>
      <c r="X3" s="627" t="s">
        <v>307</v>
      </c>
      <c r="Y3" s="627" t="s">
        <v>425</v>
      </c>
      <c r="Z3" s="629" t="s">
        <v>567</v>
      </c>
      <c r="AA3" s="629" t="s">
        <v>698</v>
      </c>
      <c r="AB3" s="629" t="s">
        <v>568</v>
      </c>
      <c r="AC3" s="627" t="s">
        <v>686</v>
      </c>
      <c r="AD3" s="1239" t="s">
        <v>2006</v>
      </c>
      <c r="AE3" s="1241" t="s">
        <v>421</v>
      </c>
      <c r="AF3" s="1237" t="s">
        <v>986</v>
      </c>
      <c r="AG3" s="1237" t="s">
        <v>987</v>
      </c>
      <c r="AH3" s="1237" t="s">
        <v>984</v>
      </c>
      <c r="AI3" s="1237" t="s">
        <v>985</v>
      </c>
      <c r="AJ3" s="1237" t="s">
        <v>256</v>
      </c>
      <c r="AK3" s="680" t="s">
        <v>671</v>
      </c>
      <c r="AL3" s="1241" t="s">
        <v>678</v>
      </c>
      <c r="AM3" s="1241" t="s">
        <v>677</v>
      </c>
      <c r="AN3" s="1241" t="s">
        <v>672</v>
      </c>
      <c r="AO3" s="1241" t="s">
        <v>673</v>
      </c>
      <c r="AP3" s="1237" t="s">
        <v>981</v>
      </c>
      <c r="AQ3" s="676" t="s">
        <v>675</v>
      </c>
      <c r="AR3" s="1241" t="s">
        <v>373</v>
      </c>
      <c r="AS3" s="1241" t="s">
        <v>307</v>
      </c>
      <c r="AT3" s="1241" t="s">
        <v>674</v>
      </c>
    </row>
    <row r="4" spans="1:46" x14ac:dyDescent="0.2">
      <c r="A4" s="677"/>
      <c r="B4" s="677"/>
      <c r="C4" s="678"/>
      <c r="D4" s="679">
        <v>1</v>
      </c>
      <c r="E4" s="679">
        <v>2</v>
      </c>
      <c r="F4" s="679">
        <v>3</v>
      </c>
      <c r="G4" s="679">
        <v>4</v>
      </c>
      <c r="H4" s="679">
        <v>5</v>
      </c>
      <c r="I4" s="679">
        <v>6</v>
      </c>
      <c r="J4" s="679">
        <v>7</v>
      </c>
      <c r="K4" s="679">
        <v>8</v>
      </c>
      <c r="L4" s="679">
        <v>9</v>
      </c>
      <c r="M4" s="679">
        <v>10</v>
      </c>
      <c r="N4" s="679">
        <v>11</v>
      </c>
      <c r="O4" s="679">
        <v>12</v>
      </c>
      <c r="P4" s="679">
        <v>13</v>
      </c>
      <c r="Q4" s="679">
        <v>14</v>
      </c>
      <c r="R4" s="679">
        <v>15</v>
      </c>
      <c r="S4" s="679">
        <v>16</v>
      </c>
      <c r="T4" s="679">
        <v>17</v>
      </c>
      <c r="U4" s="679">
        <v>18</v>
      </c>
      <c r="V4" s="679">
        <v>19</v>
      </c>
      <c r="W4" s="679">
        <v>20</v>
      </c>
      <c r="X4" s="679">
        <v>21</v>
      </c>
      <c r="Y4" s="679">
        <v>22</v>
      </c>
      <c r="Z4" s="679">
        <v>23</v>
      </c>
      <c r="AA4" s="679">
        <v>24</v>
      </c>
      <c r="AB4" s="679">
        <v>25</v>
      </c>
      <c r="AC4" s="679">
        <v>26</v>
      </c>
      <c r="AD4" s="679">
        <v>27</v>
      </c>
      <c r="AE4" s="679">
        <v>28</v>
      </c>
      <c r="AF4" s="679">
        <v>29</v>
      </c>
      <c r="AG4" s="679">
        <v>30</v>
      </c>
      <c r="AH4" s="679">
        <v>31</v>
      </c>
      <c r="AI4" s="679">
        <v>32</v>
      </c>
      <c r="AJ4" s="679">
        <v>33</v>
      </c>
      <c r="AK4" s="679">
        <v>34</v>
      </c>
      <c r="AL4" s="679">
        <v>35</v>
      </c>
      <c r="AM4" s="679">
        <v>36</v>
      </c>
      <c r="AN4" s="679">
        <v>37</v>
      </c>
      <c r="AO4" s="679">
        <v>38</v>
      </c>
      <c r="AP4" s="679">
        <v>39</v>
      </c>
      <c r="AQ4" s="679">
        <v>40</v>
      </c>
      <c r="AR4" s="679">
        <v>41</v>
      </c>
      <c r="AS4" s="679">
        <v>42</v>
      </c>
      <c r="AT4" s="679">
        <v>43</v>
      </c>
    </row>
    <row r="5" spans="1:46" ht="25.5" hidden="1" x14ac:dyDescent="0.2">
      <c r="A5" s="1283"/>
      <c r="B5" s="1283"/>
      <c r="C5" s="1284"/>
      <c r="D5" s="1268" t="s">
        <v>1625</v>
      </c>
      <c r="E5" s="1268" t="s">
        <v>1487</v>
      </c>
      <c r="F5" s="1268" t="s">
        <v>1488</v>
      </c>
      <c r="G5" s="1268" t="s">
        <v>1311</v>
      </c>
      <c r="H5" s="1268" t="s">
        <v>1305</v>
      </c>
      <c r="I5" s="1268" t="s">
        <v>1489</v>
      </c>
      <c r="J5" s="326" t="s">
        <v>1490</v>
      </c>
      <c r="K5" s="326" t="s">
        <v>1491</v>
      </c>
      <c r="L5" s="1268" t="s">
        <v>1492</v>
      </c>
      <c r="M5" s="1268" t="s">
        <v>1493</v>
      </c>
      <c r="N5" s="326" t="s">
        <v>1626</v>
      </c>
      <c r="O5" s="326" t="s">
        <v>1627</v>
      </c>
      <c r="P5" s="326" t="s">
        <v>1628</v>
      </c>
      <c r="Q5" s="326" t="s">
        <v>1629</v>
      </c>
      <c r="R5" s="1268"/>
      <c r="S5" s="1268" t="s">
        <v>1630</v>
      </c>
      <c r="T5" s="326" t="s">
        <v>274</v>
      </c>
      <c r="U5" s="326" t="s">
        <v>622</v>
      </c>
      <c r="V5" s="1268" t="s">
        <v>1631</v>
      </c>
      <c r="W5" s="1268" t="s">
        <v>1632</v>
      </c>
      <c r="X5" s="1268" t="s">
        <v>1633</v>
      </c>
      <c r="Y5" s="1268" t="s">
        <v>1634</v>
      </c>
      <c r="Z5" s="326" t="s">
        <v>338</v>
      </c>
      <c r="AA5" s="326" t="s">
        <v>369</v>
      </c>
      <c r="AB5" s="326" t="s">
        <v>558</v>
      </c>
      <c r="AC5" s="1268" t="s">
        <v>1635</v>
      </c>
      <c r="AD5" s="326" t="s">
        <v>1605</v>
      </c>
      <c r="AE5" s="326" t="s">
        <v>1636</v>
      </c>
      <c r="AF5" s="326" t="s">
        <v>1490</v>
      </c>
      <c r="AG5" s="326" t="s">
        <v>1608</v>
      </c>
      <c r="AH5" s="326" t="s">
        <v>1491</v>
      </c>
      <c r="AI5" s="326" t="s">
        <v>1609</v>
      </c>
      <c r="AJ5" s="326" t="s">
        <v>1637</v>
      </c>
      <c r="AK5" s="326" t="s">
        <v>1638</v>
      </c>
      <c r="AL5" s="326" t="s">
        <v>1639</v>
      </c>
      <c r="AM5" s="326" t="s">
        <v>1640</v>
      </c>
      <c r="AN5" s="326" t="s">
        <v>1641</v>
      </c>
      <c r="AO5" s="326" t="s">
        <v>1642</v>
      </c>
      <c r="AP5" s="326"/>
      <c r="AQ5" s="326" t="s">
        <v>1643</v>
      </c>
      <c r="AR5" s="326" t="s">
        <v>1644</v>
      </c>
      <c r="AS5" s="326" t="s">
        <v>1645</v>
      </c>
      <c r="AT5" s="326" t="s">
        <v>1646</v>
      </c>
    </row>
    <row r="6" spans="1:46" ht="25.5" hidden="1" x14ac:dyDescent="0.2">
      <c r="A6" s="1283"/>
      <c r="B6" s="1283"/>
      <c r="C6" s="1284"/>
      <c r="D6" s="1268" t="s">
        <v>1156</v>
      </c>
      <c r="E6" s="1268" t="s">
        <v>1156</v>
      </c>
      <c r="F6" s="1268" t="s">
        <v>1157</v>
      </c>
      <c r="G6" s="1268" t="s">
        <v>1318</v>
      </c>
      <c r="H6" s="1268" t="s">
        <v>1157</v>
      </c>
      <c r="I6" s="1268" t="s">
        <v>1157</v>
      </c>
      <c r="J6" s="1268" t="s">
        <v>1500</v>
      </c>
      <c r="K6" s="1268" t="s">
        <v>1500</v>
      </c>
      <c r="L6" s="1268" t="s">
        <v>1157</v>
      </c>
      <c r="M6" s="1268" t="s">
        <v>1157</v>
      </c>
      <c r="N6" s="1268" t="s">
        <v>1157</v>
      </c>
      <c r="O6" s="1268" t="s">
        <v>1157</v>
      </c>
      <c r="P6" s="1268" t="s">
        <v>1157</v>
      </c>
      <c r="Q6" s="1268" t="s">
        <v>1157</v>
      </c>
      <c r="R6" s="1268" t="s">
        <v>1501</v>
      </c>
      <c r="S6" s="1268" t="s">
        <v>1157</v>
      </c>
      <c r="T6" s="1268" t="s">
        <v>1156</v>
      </c>
      <c r="U6" s="1268" t="s">
        <v>1156</v>
      </c>
      <c r="V6" s="1268" t="s">
        <v>1157</v>
      </c>
      <c r="W6" s="1268" t="s">
        <v>1600</v>
      </c>
      <c r="X6" s="1268" t="s">
        <v>1157</v>
      </c>
      <c r="Y6" s="1268" t="s">
        <v>1157</v>
      </c>
      <c r="Z6" s="1268" t="s">
        <v>1156</v>
      </c>
      <c r="AA6" s="1268" t="s">
        <v>1156</v>
      </c>
      <c r="AB6" s="1268" t="s">
        <v>1156</v>
      </c>
      <c r="AC6" s="1268" t="s">
        <v>1157</v>
      </c>
      <c r="AD6" s="1268" t="s">
        <v>1156</v>
      </c>
      <c r="AE6" s="1268" t="s">
        <v>1157</v>
      </c>
      <c r="AF6" s="1268" t="s">
        <v>1500</v>
      </c>
      <c r="AG6" s="1268" t="s">
        <v>1157</v>
      </c>
      <c r="AH6" s="1268" t="s">
        <v>1500</v>
      </c>
      <c r="AI6" s="1268" t="s">
        <v>1157</v>
      </c>
      <c r="AJ6" s="1268" t="s">
        <v>1157</v>
      </c>
      <c r="AK6" s="1268" t="s">
        <v>1157</v>
      </c>
      <c r="AL6" s="1268" t="s">
        <v>1157</v>
      </c>
      <c r="AM6" s="1268" t="s">
        <v>1157</v>
      </c>
      <c r="AN6" s="1268" t="s">
        <v>1157</v>
      </c>
      <c r="AO6" s="1268" t="s">
        <v>1157</v>
      </c>
      <c r="AP6" s="1268" t="s">
        <v>1501</v>
      </c>
      <c r="AQ6" s="1268" t="s">
        <v>1157</v>
      </c>
      <c r="AR6" s="1268" t="s">
        <v>1600</v>
      </c>
      <c r="AS6" s="1268" t="s">
        <v>1157</v>
      </c>
      <c r="AT6" s="1268" t="s">
        <v>1157</v>
      </c>
    </row>
    <row r="7" spans="1:46" s="223" customFormat="1" ht="30" customHeight="1" x14ac:dyDescent="0.2">
      <c r="A7" s="645">
        <v>396211</v>
      </c>
      <c r="B7" s="730">
        <v>371001</v>
      </c>
      <c r="C7" s="634" t="s">
        <v>1977</v>
      </c>
      <c r="D7" s="635">
        <v>669</v>
      </c>
      <c r="E7" s="636">
        <v>4692.7209214785817</v>
      </c>
      <c r="F7" s="637">
        <v>3139430.2964691711</v>
      </c>
      <c r="G7" s="674">
        <v>744.76</v>
      </c>
      <c r="H7" s="637">
        <v>498244.44</v>
      </c>
      <c r="I7" s="639">
        <v>3637675</v>
      </c>
      <c r="J7" s="640">
        <v>1245183</v>
      </c>
      <c r="K7" s="640">
        <v>-127781</v>
      </c>
      <c r="L7" s="641">
        <v>1117402</v>
      </c>
      <c r="M7" s="639">
        <v>4755077</v>
      </c>
      <c r="N7" s="1301"/>
      <c r="O7" s="1301"/>
      <c r="P7" s="640">
        <v>0</v>
      </c>
      <c r="Q7" s="639">
        <v>4755077</v>
      </c>
      <c r="R7" s="640">
        <v>-5358.7485276909738</v>
      </c>
      <c r="S7" s="639">
        <v>4749718.2514723092</v>
      </c>
      <c r="T7" s="640">
        <v>0</v>
      </c>
      <c r="U7" s="640">
        <v>11564</v>
      </c>
      <c r="V7" s="642">
        <v>4761282</v>
      </c>
      <c r="W7" s="638">
        <v>2429262</v>
      </c>
      <c r="X7" s="638">
        <v>2332020</v>
      </c>
      <c r="Y7" s="639">
        <v>583005</v>
      </c>
      <c r="Z7" s="640">
        <v>0</v>
      </c>
      <c r="AA7" s="640">
        <v>0</v>
      </c>
      <c r="AB7" s="640">
        <v>0</v>
      </c>
      <c r="AC7" s="642">
        <v>4761282</v>
      </c>
      <c r="AD7" s="640">
        <v>4995</v>
      </c>
      <c r="AE7" s="643">
        <v>3341655</v>
      </c>
      <c r="AF7" s="644">
        <v>232</v>
      </c>
      <c r="AG7" s="637">
        <v>1158840</v>
      </c>
      <c r="AH7" s="644">
        <v>-47</v>
      </c>
      <c r="AI7" s="637">
        <v>-117382.5</v>
      </c>
      <c r="AJ7" s="641">
        <v>1041457.5</v>
      </c>
      <c r="AK7" s="643">
        <v>4500495</v>
      </c>
      <c r="AL7" s="1301"/>
      <c r="AM7" s="1301"/>
      <c r="AN7" s="637">
        <v>0</v>
      </c>
      <c r="AO7" s="643">
        <v>4500495</v>
      </c>
      <c r="AP7" s="640">
        <v>0</v>
      </c>
      <c r="AQ7" s="643">
        <v>4500495</v>
      </c>
      <c r="AR7" s="638">
        <v>1933409</v>
      </c>
      <c r="AS7" s="638">
        <v>2567086</v>
      </c>
      <c r="AT7" s="643">
        <v>641772</v>
      </c>
    </row>
    <row r="8" spans="1:46" s="224" customFormat="1" ht="30" customHeight="1" x14ac:dyDescent="0.2">
      <c r="A8" s="656"/>
      <c r="B8" s="731"/>
      <c r="C8" s="657" t="s">
        <v>1624</v>
      </c>
      <c r="D8" s="658">
        <v>669</v>
      </c>
      <c r="E8" s="659"/>
      <c r="F8" s="660">
        <v>3139430.2964691711</v>
      </c>
      <c r="G8" s="662"/>
      <c r="H8" s="660">
        <v>498244.44</v>
      </c>
      <c r="I8" s="661">
        <v>3637675</v>
      </c>
      <c r="J8" s="662">
        <v>1245183</v>
      </c>
      <c r="K8" s="662">
        <v>-127781</v>
      </c>
      <c r="L8" s="663">
        <v>1117402</v>
      </c>
      <c r="M8" s="661">
        <v>4755077</v>
      </c>
      <c r="N8" s="662">
        <v>0</v>
      </c>
      <c r="O8" s="662">
        <v>0</v>
      </c>
      <c r="P8" s="662">
        <v>0</v>
      </c>
      <c r="Q8" s="661">
        <v>4755077</v>
      </c>
      <c r="R8" s="660">
        <v>-5358.7485276909738</v>
      </c>
      <c r="S8" s="661">
        <v>4749718.2514723092</v>
      </c>
      <c r="T8" s="660">
        <v>0</v>
      </c>
      <c r="U8" s="660">
        <v>11564</v>
      </c>
      <c r="V8" s="664">
        <v>4761282</v>
      </c>
      <c r="W8" s="668">
        <v>2429262</v>
      </c>
      <c r="X8" s="668">
        <v>2332020</v>
      </c>
      <c r="Y8" s="661">
        <v>583005</v>
      </c>
      <c r="Z8" s="660">
        <v>0</v>
      </c>
      <c r="AA8" s="660">
        <v>0</v>
      </c>
      <c r="AB8" s="660">
        <v>0</v>
      </c>
      <c r="AC8" s="664">
        <v>4761282</v>
      </c>
      <c r="AD8" s="660"/>
      <c r="AE8" s="665">
        <v>3341655</v>
      </c>
      <c r="AF8" s="667">
        <v>232</v>
      </c>
      <c r="AG8" s="660">
        <v>1158840</v>
      </c>
      <c r="AH8" s="667">
        <v>-47</v>
      </c>
      <c r="AI8" s="660">
        <v>-117382.5</v>
      </c>
      <c r="AJ8" s="663">
        <v>1041457.5</v>
      </c>
      <c r="AK8" s="665">
        <v>4500495</v>
      </c>
      <c r="AL8" s="660">
        <v>0</v>
      </c>
      <c r="AM8" s="660">
        <v>0</v>
      </c>
      <c r="AN8" s="660">
        <v>0</v>
      </c>
      <c r="AO8" s="665">
        <v>4500495</v>
      </c>
      <c r="AP8" s="660">
        <v>0</v>
      </c>
      <c r="AQ8" s="665">
        <v>4500495</v>
      </c>
      <c r="AR8" s="668">
        <v>1933409</v>
      </c>
      <c r="AS8" s="668">
        <v>2567086</v>
      </c>
      <c r="AT8" s="665">
        <v>641772</v>
      </c>
    </row>
    <row r="9" spans="1:46" s="223" customFormat="1" ht="15" customHeight="1" x14ac:dyDescent="0.2">
      <c r="A9" s="669"/>
      <c r="B9" s="732"/>
      <c r="C9" s="670"/>
      <c r="D9" s="671"/>
      <c r="E9" s="672"/>
      <c r="F9" s="672"/>
      <c r="G9" s="672"/>
      <c r="H9" s="672"/>
      <c r="I9" s="672"/>
      <c r="J9" s="672"/>
      <c r="K9" s="672"/>
      <c r="L9" s="672"/>
      <c r="M9" s="672"/>
      <c r="N9" s="672"/>
      <c r="O9" s="672"/>
      <c r="P9" s="672"/>
      <c r="Q9" s="672"/>
      <c r="R9" s="672"/>
      <c r="S9" s="700"/>
      <c r="T9" s="701"/>
      <c r="U9" s="672"/>
      <c r="V9" s="672"/>
      <c r="W9" s="672"/>
      <c r="X9" s="672"/>
      <c r="Y9" s="672"/>
      <c r="Z9" s="672"/>
      <c r="AA9" s="672"/>
      <c r="AB9" s="672"/>
      <c r="AC9" s="700"/>
      <c r="AD9" s="701"/>
      <c r="AE9" s="672"/>
      <c r="AF9" s="673"/>
      <c r="AG9" s="672"/>
      <c r="AH9" s="673"/>
      <c r="AI9" s="672"/>
      <c r="AJ9" s="672"/>
      <c r="AK9" s="672"/>
      <c r="AL9" s="672"/>
      <c r="AM9" s="672"/>
      <c r="AN9" s="672"/>
      <c r="AO9" s="672"/>
      <c r="AP9" s="672"/>
      <c r="AQ9" s="672"/>
      <c r="AR9" s="672"/>
      <c r="AS9" s="672"/>
      <c r="AT9" s="700"/>
    </row>
    <row r="10" spans="1:46" s="223" customFormat="1" ht="29.45" customHeight="1" x14ac:dyDescent="0.2">
      <c r="A10" s="645" t="s">
        <v>811</v>
      </c>
      <c r="B10" s="646" t="s">
        <v>382</v>
      </c>
      <c r="C10" s="634" t="s">
        <v>549</v>
      </c>
      <c r="D10" s="635">
        <v>149</v>
      </c>
      <c r="E10" s="636">
        <v>3376.2700306853053</v>
      </c>
      <c r="F10" s="637">
        <v>503064.23457211046</v>
      </c>
      <c r="G10" s="638">
        <v>801.47762416806802</v>
      </c>
      <c r="H10" s="637">
        <v>119420.16600104213</v>
      </c>
      <c r="I10" s="639">
        <v>622484</v>
      </c>
      <c r="J10" s="640">
        <v>-196354</v>
      </c>
      <c r="K10" s="640">
        <v>-12533</v>
      </c>
      <c r="L10" s="641">
        <v>-208887</v>
      </c>
      <c r="M10" s="639">
        <v>413597</v>
      </c>
      <c r="N10" s="640">
        <v>-7238</v>
      </c>
      <c r="O10" s="640">
        <v>-1034</v>
      </c>
      <c r="P10" s="640">
        <v>-8272</v>
      </c>
      <c r="Q10" s="639">
        <v>405325</v>
      </c>
      <c r="R10" s="640">
        <v>0</v>
      </c>
      <c r="S10" s="639">
        <v>405325</v>
      </c>
      <c r="T10" s="640">
        <v>0</v>
      </c>
      <c r="U10" s="640">
        <v>2301</v>
      </c>
      <c r="V10" s="642">
        <v>407626</v>
      </c>
      <c r="W10" s="638">
        <v>408224</v>
      </c>
      <c r="X10" s="638">
        <v>-598</v>
      </c>
      <c r="Y10" s="639">
        <v>-150</v>
      </c>
      <c r="Z10" s="640">
        <v>0</v>
      </c>
      <c r="AA10" s="640">
        <v>0</v>
      </c>
      <c r="AB10" s="640">
        <v>0</v>
      </c>
      <c r="AC10" s="642">
        <v>407626</v>
      </c>
      <c r="AD10" s="640">
        <v>7791</v>
      </c>
      <c r="AE10" s="643">
        <v>1160859</v>
      </c>
      <c r="AF10" s="644">
        <v>-47</v>
      </c>
      <c r="AG10" s="637">
        <v>-366177</v>
      </c>
      <c r="AH10" s="644">
        <v>-6</v>
      </c>
      <c r="AI10" s="637">
        <v>-23373</v>
      </c>
      <c r="AJ10" s="641">
        <v>-389550</v>
      </c>
      <c r="AK10" s="643">
        <v>771309</v>
      </c>
      <c r="AL10" s="637">
        <v>-13498</v>
      </c>
      <c r="AM10" s="637">
        <v>-1928</v>
      </c>
      <c r="AN10" s="637">
        <v>-15426</v>
      </c>
      <c r="AO10" s="643">
        <v>755883</v>
      </c>
      <c r="AP10" s="640">
        <v>0</v>
      </c>
      <c r="AQ10" s="643">
        <v>755883</v>
      </c>
      <c r="AR10" s="638">
        <v>643850</v>
      </c>
      <c r="AS10" s="638">
        <v>112033</v>
      </c>
      <c r="AT10" s="643">
        <v>28008</v>
      </c>
    </row>
    <row r="11" spans="1:46" s="223" customFormat="1" ht="29.45" customHeight="1" x14ac:dyDescent="0.2">
      <c r="A11" s="645" t="s">
        <v>814</v>
      </c>
      <c r="B11" s="646" t="s">
        <v>383</v>
      </c>
      <c r="C11" s="634" t="s">
        <v>551</v>
      </c>
      <c r="D11" s="635">
        <v>410</v>
      </c>
      <c r="E11" s="636">
        <v>3376.2700306853053</v>
      </c>
      <c r="F11" s="637">
        <v>1384270.7125809751</v>
      </c>
      <c r="G11" s="638">
        <v>801.47762416806802</v>
      </c>
      <c r="H11" s="637">
        <v>328605.82590890786</v>
      </c>
      <c r="I11" s="639">
        <v>1712877</v>
      </c>
      <c r="J11" s="640">
        <v>-58488</v>
      </c>
      <c r="K11" s="640">
        <v>2719</v>
      </c>
      <c r="L11" s="641">
        <v>-55769</v>
      </c>
      <c r="M11" s="639">
        <v>1657108</v>
      </c>
      <c r="N11" s="640">
        <v>-28999</v>
      </c>
      <c r="O11" s="640">
        <v>-4143</v>
      </c>
      <c r="P11" s="640">
        <v>-33142</v>
      </c>
      <c r="Q11" s="639">
        <v>1623966</v>
      </c>
      <c r="R11" s="640">
        <v>-58807.793806522794</v>
      </c>
      <c r="S11" s="639">
        <v>1565158.2061934771</v>
      </c>
      <c r="T11" s="640">
        <v>0</v>
      </c>
      <c r="U11" s="640">
        <v>24190</v>
      </c>
      <c r="V11" s="642">
        <v>1589348</v>
      </c>
      <c r="W11" s="638">
        <v>1096000</v>
      </c>
      <c r="X11" s="638">
        <v>493348</v>
      </c>
      <c r="Y11" s="639">
        <v>123337</v>
      </c>
      <c r="Z11" s="640">
        <v>0</v>
      </c>
      <c r="AA11" s="640">
        <v>10000</v>
      </c>
      <c r="AB11" s="640">
        <v>0</v>
      </c>
      <c r="AC11" s="642">
        <v>1599348</v>
      </c>
      <c r="AD11" s="640">
        <v>7791</v>
      </c>
      <c r="AE11" s="643">
        <v>3194310</v>
      </c>
      <c r="AF11" s="644">
        <v>-14</v>
      </c>
      <c r="AG11" s="637">
        <v>-109074</v>
      </c>
      <c r="AH11" s="644">
        <v>1</v>
      </c>
      <c r="AI11" s="637">
        <v>3895.5</v>
      </c>
      <c r="AJ11" s="641">
        <v>-105178.5</v>
      </c>
      <c r="AK11" s="643">
        <v>3089131.5</v>
      </c>
      <c r="AL11" s="637">
        <v>-54060</v>
      </c>
      <c r="AM11" s="637">
        <v>-7723</v>
      </c>
      <c r="AN11" s="637">
        <v>-61783</v>
      </c>
      <c r="AO11" s="643">
        <v>3027348.5</v>
      </c>
      <c r="AP11" s="640">
        <v>0</v>
      </c>
      <c r="AQ11" s="643">
        <v>3027349</v>
      </c>
      <c r="AR11" s="638">
        <v>1771672</v>
      </c>
      <c r="AS11" s="638">
        <v>1255677</v>
      </c>
      <c r="AT11" s="643">
        <v>313919</v>
      </c>
    </row>
    <row r="12" spans="1:46" s="223" customFormat="1" ht="29.45" customHeight="1" x14ac:dyDescent="0.2">
      <c r="A12" s="645" t="s">
        <v>812</v>
      </c>
      <c r="B12" s="646" t="s">
        <v>428</v>
      </c>
      <c r="C12" s="634" t="s">
        <v>550</v>
      </c>
      <c r="D12" s="635">
        <v>429</v>
      </c>
      <c r="E12" s="636">
        <v>3376.2700306853053</v>
      </c>
      <c r="F12" s="637">
        <v>1448419.843163996</v>
      </c>
      <c r="G12" s="638">
        <v>801.47762416806802</v>
      </c>
      <c r="H12" s="637">
        <v>343833.90076810116</v>
      </c>
      <c r="I12" s="639">
        <v>1792254</v>
      </c>
      <c r="J12" s="640">
        <v>-62666</v>
      </c>
      <c r="K12" s="640">
        <v>-54375</v>
      </c>
      <c r="L12" s="641">
        <v>-117041</v>
      </c>
      <c r="M12" s="639">
        <v>1675213</v>
      </c>
      <c r="N12" s="640">
        <v>-29316</v>
      </c>
      <c r="O12" s="640">
        <v>-4188</v>
      </c>
      <c r="P12" s="640">
        <v>-33504</v>
      </c>
      <c r="Q12" s="639">
        <v>1641709</v>
      </c>
      <c r="R12" s="640">
        <v>-6371.7971296436644</v>
      </c>
      <c r="S12" s="639">
        <v>1635337.2028703564</v>
      </c>
      <c r="T12" s="640">
        <v>0</v>
      </c>
      <c r="U12" s="640">
        <v>1593</v>
      </c>
      <c r="V12" s="642">
        <v>1636930</v>
      </c>
      <c r="W12" s="638">
        <v>1167752</v>
      </c>
      <c r="X12" s="638">
        <v>469178</v>
      </c>
      <c r="Y12" s="639">
        <v>117295</v>
      </c>
      <c r="Z12" s="640">
        <v>0</v>
      </c>
      <c r="AA12" s="640">
        <v>0</v>
      </c>
      <c r="AB12" s="640">
        <v>0</v>
      </c>
      <c r="AC12" s="642">
        <v>1636930</v>
      </c>
      <c r="AD12" s="640">
        <v>7791</v>
      </c>
      <c r="AE12" s="643">
        <v>3342339</v>
      </c>
      <c r="AF12" s="644">
        <v>-15</v>
      </c>
      <c r="AG12" s="637">
        <v>-116865</v>
      </c>
      <c r="AH12" s="644">
        <v>-20</v>
      </c>
      <c r="AI12" s="637">
        <v>-77910</v>
      </c>
      <c r="AJ12" s="641">
        <v>-194775</v>
      </c>
      <c r="AK12" s="643">
        <v>3147564</v>
      </c>
      <c r="AL12" s="637">
        <v>-55082</v>
      </c>
      <c r="AM12" s="637">
        <v>-7869</v>
      </c>
      <c r="AN12" s="637">
        <v>-62951</v>
      </c>
      <c r="AO12" s="643">
        <v>3084613</v>
      </c>
      <c r="AP12" s="640">
        <v>0</v>
      </c>
      <c r="AQ12" s="643">
        <v>3084613</v>
      </c>
      <c r="AR12" s="638">
        <v>1853771</v>
      </c>
      <c r="AS12" s="638">
        <v>1230842</v>
      </c>
      <c r="AT12" s="643">
        <v>307711</v>
      </c>
    </row>
    <row r="13" spans="1:46" s="223" customFormat="1" ht="29.45" customHeight="1" x14ac:dyDescent="0.2">
      <c r="A13" s="645" t="s">
        <v>810</v>
      </c>
      <c r="B13" s="646" t="s">
        <v>381</v>
      </c>
      <c r="C13" s="634" t="s">
        <v>548</v>
      </c>
      <c r="D13" s="635">
        <v>339</v>
      </c>
      <c r="E13" s="636">
        <v>3376.2700306853053</v>
      </c>
      <c r="F13" s="637">
        <v>1144555.5404023186</v>
      </c>
      <c r="G13" s="637">
        <v>801.47762416806802</v>
      </c>
      <c r="H13" s="637">
        <v>271700.91459297505</v>
      </c>
      <c r="I13" s="639">
        <v>1416256</v>
      </c>
      <c r="J13" s="640">
        <v>-346753</v>
      </c>
      <c r="K13" s="640">
        <v>-24469</v>
      </c>
      <c r="L13" s="641">
        <v>-371222</v>
      </c>
      <c r="M13" s="639">
        <v>1045034</v>
      </c>
      <c r="N13" s="640">
        <v>-18288</v>
      </c>
      <c r="O13" s="640">
        <v>-2613</v>
      </c>
      <c r="P13" s="640">
        <v>-20901</v>
      </c>
      <c r="Q13" s="639">
        <v>1024133</v>
      </c>
      <c r="R13" s="640">
        <v>0</v>
      </c>
      <c r="S13" s="639">
        <v>1024133</v>
      </c>
      <c r="T13" s="640">
        <v>0</v>
      </c>
      <c r="U13" s="640">
        <v>1062</v>
      </c>
      <c r="V13" s="642">
        <v>1025195</v>
      </c>
      <c r="W13" s="638">
        <v>925995</v>
      </c>
      <c r="X13" s="638">
        <v>99200</v>
      </c>
      <c r="Y13" s="639">
        <v>24800</v>
      </c>
      <c r="Z13" s="640">
        <v>0</v>
      </c>
      <c r="AA13" s="640">
        <v>0</v>
      </c>
      <c r="AB13" s="640">
        <v>0</v>
      </c>
      <c r="AC13" s="642">
        <v>1025195</v>
      </c>
      <c r="AD13" s="640">
        <v>7791</v>
      </c>
      <c r="AE13" s="643">
        <v>2641149</v>
      </c>
      <c r="AF13" s="644">
        <v>-83</v>
      </c>
      <c r="AG13" s="637">
        <v>-646653</v>
      </c>
      <c r="AH13" s="644">
        <v>-9</v>
      </c>
      <c r="AI13" s="637">
        <v>-35059.5</v>
      </c>
      <c r="AJ13" s="641">
        <v>-681712.5</v>
      </c>
      <c r="AK13" s="643">
        <v>1959436.5</v>
      </c>
      <c r="AL13" s="637">
        <v>-34290</v>
      </c>
      <c r="AM13" s="637">
        <v>-4899</v>
      </c>
      <c r="AN13" s="637">
        <v>-39189</v>
      </c>
      <c r="AO13" s="643">
        <v>1920247.5</v>
      </c>
      <c r="AP13" s="640">
        <v>0</v>
      </c>
      <c r="AQ13" s="643">
        <v>1920248</v>
      </c>
      <c r="AR13" s="638">
        <v>1464869</v>
      </c>
      <c r="AS13" s="638">
        <v>455379</v>
      </c>
      <c r="AT13" s="643">
        <v>113845</v>
      </c>
    </row>
    <row r="14" spans="1:46" s="223" customFormat="1" ht="42" customHeight="1" x14ac:dyDescent="0.2">
      <c r="A14" s="645" t="s">
        <v>569</v>
      </c>
      <c r="B14" s="646" t="s">
        <v>569</v>
      </c>
      <c r="C14" s="634" t="s">
        <v>449</v>
      </c>
      <c r="D14" s="635">
        <v>264</v>
      </c>
      <c r="E14" s="636">
        <v>3376.2700306853053</v>
      </c>
      <c r="F14" s="637">
        <v>891335.28810092062</v>
      </c>
      <c r="G14" s="638">
        <v>801.47762416806802</v>
      </c>
      <c r="H14" s="637">
        <v>211590.09278036995</v>
      </c>
      <c r="I14" s="639">
        <v>1102925</v>
      </c>
      <c r="J14" s="640">
        <v>522218</v>
      </c>
      <c r="K14" s="640">
        <v>10875</v>
      </c>
      <c r="L14" s="641">
        <v>533093</v>
      </c>
      <c r="M14" s="639">
        <v>1636018</v>
      </c>
      <c r="N14" s="640">
        <v>-28630</v>
      </c>
      <c r="O14" s="640">
        <v>-4090</v>
      </c>
      <c r="P14" s="640">
        <v>-32720</v>
      </c>
      <c r="Q14" s="639">
        <v>1603298</v>
      </c>
      <c r="R14" s="640">
        <v>0</v>
      </c>
      <c r="S14" s="639">
        <v>1603298</v>
      </c>
      <c r="T14" s="640">
        <v>0</v>
      </c>
      <c r="U14" s="640">
        <v>4484</v>
      </c>
      <c r="V14" s="642">
        <v>1607782</v>
      </c>
      <c r="W14" s="638">
        <v>1065469</v>
      </c>
      <c r="X14" s="638">
        <v>542313</v>
      </c>
      <c r="Y14" s="639">
        <v>135578</v>
      </c>
      <c r="Z14" s="640">
        <v>0</v>
      </c>
      <c r="AA14" s="640">
        <v>0</v>
      </c>
      <c r="AB14" s="640">
        <v>0</v>
      </c>
      <c r="AC14" s="642">
        <v>1607782</v>
      </c>
      <c r="AD14" s="640">
        <v>7791</v>
      </c>
      <c r="AE14" s="643">
        <v>2056824</v>
      </c>
      <c r="AF14" s="644">
        <v>125</v>
      </c>
      <c r="AG14" s="637">
        <v>973875</v>
      </c>
      <c r="AH14" s="644">
        <v>4</v>
      </c>
      <c r="AI14" s="637">
        <v>15582</v>
      </c>
      <c r="AJ14" s="641">
        <v>989457</v>
      </c>
      <c r="AK14" s="643">
        <v>3046281</v>
      </c>
      <c r="AL14" s="637">
        <v>-53310</v>
      </c>
      <c r="AM14" s="637">
        <v>-7616</v>
      </c>
      <c r="AN14" s="637">
        <v>-60926</v>
      </c>
      <c r="AO14" s="643">
        <v>2985355</v>
      </c>
      <c r="AP14" s="640">
        <v>0</v>
      </c>
      <c r="AQ14" s="643">
        <v>2985355</v>
      </c>
      <c r="AR14" s="638">
        <v>1682066</v>
      </c>
      <c r="AS14" s="638">
        <v>1303289</v>
      </c>
      <c r="AT14" s="643">
        <v>325822</v>
      </c>
    </row>
    <row r="15" spans="1:46" s="223" customFormat="1" ht="41.25" customHeight="1" x14ac:dyDescent="0.2">
      <c r="A15" s="645" t="s">
        <v>570</v>
      </c>
      <c r="B15" s="646" t="s">
        <v>570</v>
      </c>
      <c r="C15" s="634" t="s">
        <v>450</v>
      </c>
      <c r="D15" s="635">
        <v>141</v>
      </c>
      <c r="E15" s="636">
        <v>3376.2700306853053</v>
      </c>
      <c r="F15" s="637">
        <v>476054.07432662806</v>
      </c>
      <c r="G15" s="638">
        <v>801.47762416806802</v>
      </c>
      <c r="H15" s="637">
        <v>113008.34500769759</v>
      </c>
      <c r="I15" s="639">
        <v>589062</v>
      </c>
      <c r="J15" s="640">
        <v>183821</v>
      </c>
      <c r="K15" s="640">
        <v>-5437</v>
      </c>
      <c r="L15" s="641">
        <v>178384</v>
      </c>
      <c r="M15" s="639">
        <v>767446</v>
      </c>
      <c r="N15" s="640">
        <v>-13430</v>
      </c>
      <c r="O15" s="640">
        <v>-1919</v>
      </c>
      <c r="P15" s="640">
        <v>-15349</v>
      </c>
      <c r="Q15" s="639">
        <v>752097</v>
      </c>
      <c r="R15" s="640">
        <v>0</v>
      </c>
      <c r="S15" s="639">
        <v>752097</v>
      </c>
      <c r="T15" s="640">
        <v>0</v>
      </c>
      <c r="U15" s="640">
        <v>0</v>
      </c>
      <c r="V15" s="642">
        <v>752097</v>
      </c>
      <c r="W15" s="638">
        <v>499492</v>
      </c>
      <c r="X15" s="638">
        <v>252605</v>
      </c>
      <c r="Y15" s="639">
        <v>63151</v>
      </c>
      <c r="Z15" s="640">
        <v>0</v>
      </c>
      <c r="AA15" s="640">
        <v>0</v>
      </c>
      <c r="AB15" s="640">
        <v>0</v>
      </c>
      <c r="AC15" s="642">
        <v>752097</v>
      </c>
      <c r="AD15" s="640">
        <v>7791</v>
      </c>
      <c r="AE15" s="643">
        <v>1098531</v>
      </c>
      <c r="AF15" s="644">
        <v>44</v>
      </c>
      <c r="AG15" s="637">
        <v>342804</v>
      </c>
      <c r="AH15" s="644">
        <v>-2</v>
      </c>
      <c r="AI15" s="637">
        <v>-7791</v>
      </c>
      <c r="AJ15" s="641">
        <v>335013</v>
      </c>
      <c r="AK15" s="643">
        <v>1433544</v>
      </c>
      <c r="AL15" s="637">
        <v>-25087</v>
      </c>
      <c r="AM15" s="637">
        <v>-3584</v>
      </c>
      <c r="AN15" s="637">
        <v>-28671</v>
      </c>
      <c r="AO15" s="643">
        <v>1404873</v>
      </c>
      <c r="AP15" s="640">
        <v>0</v>
      </c>
      <c r="AQ15" s="643">
        <v>1404873</v>
      </c>
      <c r="AR15" s="638">
        <v>790769</v>
      </c>
      <c r="AS15" s="638">
        <v>614104</v>
      </c>
      <c r="AT15" s="643">
        <v>153526</v>
      </c>
    </row>
    <row r="16" spans="1:46" s="223" customFormat="1" ht="29.45" customHeight="1" x14ac:dyDescent="0.2">
      <c r="A16" s="646" t="s">
        <v>571</v>
      </c>
      <c r="B16" s="646" t="s">
        <v>571</v>
      </c>
      <c r="C16" s="647" t="s">
        <v>451</v>
      </c>
      <c r="D16" s="648">
        <v>173</v>
      </c>
      <c r="E16" s="649">
        <v>3376.2700306853053</v>
      </c>
      <c r="F16" s="650">
        <v>584094.71530855785</v>
      </c>
      <c r="G16" s="651">
        <v>801.47762416806802</v>
      </c>
      <c r="H16" s="650">
        <v>138655.62898107577</v>
      </c>
      <c r="I16" s="642">
        <v>722750</v>
      </c>
      <c r="J16" s="652">
        <v>317509</v>
      </c>
      <c r="K16" s="640">
        <v>-29906</v>
      </c>
      <c r="L16" s="653">
        <v>287603</v>
      </c>
      <c r="M16" s="642">
        <v>1010353</v>
      </c>
      <c r="N16" s="652">
        <v>-17681</v>
      </c>
      <c r="O16" s="652">
        <v>-2526</v>
      </c>
      <c r="P16" s="652">
        <v>-20207</v>
      </c>
      <c r="Q16" s="642">
        <v>990146</v>
      </c>
      <c r="R16" s="652">
        <v>0</v>
      </c>
      <c r="S16" s="642">
        <v>990146</v>
      </c>
      <c r="T16" s="652">
        <v>0</v>
      </c>
      <c r="U16" s="652">
        <v>4425</v>
      </c>
      <c r="V16" s="642">
        <v>994571</v>
      </c>
      <c r="W16" s="651">
        <v>660130</v>
      </c>
      <c r="X16" s="651">
        <v>334441</v>
      </c>
      <c r="Y16" s="642">
        <v>83610</v>
      </c>
      <c r="Z16" s="652">
        <v>0</v>
      </c>
      <c r="AA16" s="652">
        <v>0</v>
      </c>
      <c r="AB16" s="652">
        <v>0</v>
      </c>
      <c r="AC16" s="642">
        <v>994571</v>
      </c>
      <c r="AD16" s="640">
        <v>7791</v>
      </c>
      <c r="AE16" s="654">
        <v>1347843</v>
      </c>
      <c r="AF16" s="655">
        <v>76</v>
      </c>
      <c r="AG16" s="650">
        <v>592116</v>
      </c>
      <c r="AH16" s="655">
        <v>-11</v>
      </c>
      <c r="AI16" s="650">
        <v>-42850.5</v>
      </c>
      <c r="AJ16" s="653">
        <v>549265.5</v>
      </c>
      <c r="AK16" s="654">
        <v>1897108.5</v>
      </c>
      <c r="AL16" s="650">
        <v>-33199</v>
      </c>
      <c r="AM16" s="650">
        <v>-4743</v>
      </c>
      <c r="AN16" s="650">
        <v>-37942</v>
      </c>
      <c r="AO16" s="654">
        <v>1859166.5</v>
      </c>
      <c r="AP16" s="652">
        <v>0</v>
      </c>
      <c r="AQ16" s="654">
        <v>1859167</v>
      </c>
      <c r="AR16" s="651">
        <v>1040413</v>
      </c>
      <c r="AS16" s="651">
        <v>818754</v>
      </c>
      <c r="AT16" s="654">
        <v>204689</v>
      </c>
    </row>
    <row r="17" spans="1:46" s="223" customFormat="1" ht="29.45" customHeight="1" x14ac:dyDescent="0.2">
      <c r="A17" s="730" t="s">
        <v>809</v>
      </c>
      <c r="B17" s="730">
        <v>389002</v>
      </c>
      <c r="C17" s="647" t="s">
        <v>547</v>
      </c>
      <c r="D17" s="648">
        <v>538</v>
      </c>
      <c r="E17" s="649">
        <v>3376.2700306853053</v>
      </c>
      <c r="F17" s="650">
        <v>1816433.2765086943</v>
      </c>
      <c r="G17" s="651">
        <v>801.47762416806802</v>
      </c>
      <c r="H17" s="650">
        <v>431194.96180242061</v>
      </c>
      <c r="I17" s="642">
        <v>2247628</v>
      </c>
      <c r="J17" s="652">
        <v>-334220</v>
      </c>
      <c r="K17" s="640">
        <v>-67969</v>
      </c>
      <c r="L17" s="653">
        <v>-402189</v>
      </c>
      <c r="M17" s="642">
        <v>1845439</v>
      </c>
      <c r="N17" s="652">
        <v>-32295</v>
      </c>
      <c r="O17" s="652">
        <v>-4614</v>
      </c>
      <c r="P17" s="652">
        <v>-36909</v>
      </c>
      <c r="Q17" s="642">
        <v>1808530</v>
      </c>
      <c r="R17" s="652">
        <v>0</v>
      </c>
      <c r="S17" s="642">
        <v>1808530</v>
      </c>
      <c r="T17" s="652">
        <v>0</v>
      </c>
      <c r="U17" s="652">
        <v>22420</v>
      </c>
      <c r="V17" s="642">
        <v>1830950</v>
      </c>
      <c r="W17" s="651">
        <v>1483398</v>
      </c>
      <c r="X17" s="651">
        <v>347552</v>
      </c>
      <c r="Y17" s="642">
        <v>86888</v>
      </c>
      <c r="Z17" s="652">
        <v>0</v>
      </c>
      <c r="AA17" s="652">
        <v>0</v>
      </c>
      <c r="AB17" s="652">
        <v>0</v>
      </c>
      <c r="AC17" s="642">
        <v>1830950</v>
      </c>
      <c r="AD17" s="640">
        <v>7791</v>
      </c>
      <c r="AE17" s="654">
        <v>4191558</v>
      </c>
      <c r="AF17" s="655">
        <v>-80</v>
      </c>
      <c r="AG17" s="650">
        <v>-623280</v>
      </c>
      <c r="AH17" s="655">
        <v>-25</v>
      </c>
      <c r="AI17" s="650">
        <v>-97387.5</v>
      </c>
      <c r="AJ17" s="653">
        <v>-720667.5</v>
      </c>
      <c r="AK17" s="654">
        <v>3470890.5</v>
      </c>
      <c r="AL17" s="650">
        <v>-60741</v>
      </c>
      <c r="AM17" s="650">
        <v>-8677</v>
      </c>
      <c r="AN17" s="650">
        <v>-69418</v>
      </c>
      <c r="AO17" s="654">
        <v>3401472.5</v>
      </c>
      <c r="AP17" s="650">
        <v>0</v>
      </c>
      <c r="AQ17" s="654">
        <v>3401473</v>
      </c>
      <c r="AR17" s="651">
        <v>2324776</v>
      </c>
      <c r="AS17" s="651">
        <v>1076697</v>
      </c>
      <c r="AT17" s="654">
        <v>269174</v>
      </c>
    </row>
    <row r="18" spans="1:46" s="224" customFormat="1" ht="29.45" customHeight="1" x14ac:dyDescent="0.2">
      <c r="A18" s="656"/>
      <c r="B18" s="731"/>
      <c r="C18" s="657" t="s">
        <v>101</v>
      </c>
      <c r="D18" s="658">
        <v>2443</v>
      </c>
      <c r="E18" s="659"/>
      <c r="F18" s="660">
        <v>8248227.6849642014</v>
      </c>
      <c r="G18" s="660"/>
      <c r="H18" s="660">
        <v>1958009.8358425901</v>
      </c>
      <c r="I18" s="661">
        <v>10206236</v>
      </c>
      <c r="J18" s="662">
        <v>25067</v>
      </c>
      <c r="K18" s="668">
        <v>-181095</v>
      </c>
      <c r="L18" s="663">
        <v>-156028</v>
      </c>
      <c r="M18" s="661">
        <v>10050208</v>
      </c>
      <c r="N18" s="662">
        <v>-175877</v>
      </c>
      <c r="O18" s="662">
        <v>-25127</v>
      </c>
      <c r="P18" s="662">
        <v>-201004</v>
      </c>
      <c r="Q18" s="661">
        <v>9849204</v>
      </c>
      <c r="R18" s="660">
        <v>-65179.59093616646</v>
      </c>
      <c r="S18" s="661">
        <v>9784024.4090638347</v>
      </c>
      <c r="T18" s="660">
        <v>0</v>
      </c>
      <c r="U18" s="660">
        <v>60475</v>
      </c>
      <c r="V18" s="664">
        <v>9844499</v>
      </c>
      <c r="W18" s="660">
        <v>7306460</v>
      </c>
      <c r="X18" s="660">
        <v>2538039</v>
      </c>
      <c r="Y18" s="661">
        <v>634509</v>
      </c>
      <c r="Z18" s="660">
        <v>0</v>
      </c>
      <c r="AA18" s="660">
        <v>10000</v>
      </c>
      <c r="AB18" s="660">
        <v>0</v>
      </c>
      <c r="AC18" s="664">
        <v>9854499</v>
      </c>
      <c r="AD18" s="660"/>
      <c r="AE18" s="665">
        <v>19033413</v>
      </c>
      <c r="AF18" s="666">
        <v>6</v>
      </c>
      <c r="AG18" s="660">
        <v>46746</v>
      </c>
      <c r="AH18" s="667">
        <v>-68</v>
      </c>
      <c r="AI18" s="660">
        <v>-264894</v>
      </c>
      <c r="AJ18" s="663">
        <v>-218148</v>
      </c>
      <c r="AK18" s="665">
        <v>18815265</v>
      </c>
      <c r="AL18" s="660">
        <v>-329267</v>
      </c>
      <c r="AM18" s="660">
        <v>-47039</v>
      </c>
      <c r="AN18" s="660">
        <v>-376306</v>
      </c>
      <c r="AO18" s="665">
        <v>18438959</v>
      </c>
      <c r="AP18" s="660">
        <v>0</v>
      </c>
      <c r="AQ18" s="665">
        <v>18438961</v>
      </c>
      <c r="AR18" s="668">
        <v>11572186</v>
      </c>
      <c r="AS18" s="668">
        <v>6866775</v>
      </c>
      <c r="AT18" s="665">
        <v>1716694</v>
      </c>
    </row>
    <row r="19" spans="1:46" s="223" customFormat="1" ht="15" customHeight="1" x14ac:dyDescent="0.2">
      <c r="A19" s="669"/>
      <c r="B19" s="732"/>
      <c r="C19" s="670"/>
      <c r="D19" s="671"/>
      <c r="E19" s="672"/>
      <c r="F19" s="672"/>
      <c r="G19" s="672"/>
      <c r="H19" s="672"/>
      <c r="I19" s="672"/>
      <c r="J19" s="672"/>
      <c r="K19" s="672"/>
      <c r="L19" s="672"/>
      <c r="M19" s="672"/>
      <c r="N19" s="672"/>
      <c r="O19" s="672"/>
      <c r="P19" s="672"/>
      <c r="Q19" s="672"/>
      <c r="R19" s="672"/>
      <c r="S19" s="700"/>
      <c r="T19" s="701"/>
      <c r="U19" s="672"/>
      <c r="V19" s="672"/>
      <c r="W19" s="672"/>
      <c r="X19" s="672"/>
      <c r="Y19" s="672"/>
      <c r="Z19" s="672"/>
      <c r="AA19" s="672"/>
      <c r="AB19" s="672"/>
      <c r="AC19" s="700"/>
      <c r="AD19" s="701"/>
      <c r="AE19" s="672"/>
      <c r="AF19" s="673"/>
      <c r="AG19" s="672"/>
      <c r="AH19" s="673"/>
      <c r="AI19" s="672"/>
      <c r="AJ19" s="672"/>
      <c r="AK19" s="672"/>
      <c r="AL19" s="672"/>
      <c r="AM19" s="672"/>
      <c r="AN19" s="672"/>
      <c r="AO19" s="672"/>
      <c r="AP19" s="672"/>
      <c r="AQ19" s="672"/>
      <c r="AR19" s="672"/>
      <c r="AS19" s="672"/>
      <c r="AT19" s="700"/>
    </row>
    <row r="20" spans="1:46" s="224" customFormat="1" ht="30" customHeight="1" x14ac:dyDescent="0.2">
      <c r="A20" s="805"/>
      <c r="B20" s="805"/>
      <c r="C20" s="729" t="s">
        <v>102</v>
      </c>
      <c r="D20" s="806">
        <v>3112</v>
      </c>
      <c r="E20" s="807"/>
      <c r="F20" s="808">
        <v>11387657.981433373</v>
      </c>
      <c r="G20" s="808"/>
      <c r="H20" s="808">
        <v>2456254.2758425903</v>
      </c>
      <c r="I20" s="809">
        <v>13843911</v>
      </c>
      <c r="J20" s="810">
        <v>1270250</v>
      </c>
      <c r="K20" s="810">
        <v>-308876</v>
      </c>
      <c r="L20" s="811">
        <v>961374</v>
      </c>
      <c r="M20" s="809">
        <v>14805285</v>
      </c>
      <c r="N20" s="810">
        <v>-175877</v>
      </c>
      <c r="O20" s="810">
        <v>-25127</v>
      </c>
      <c r="P20" s="810">
        <v>-201004</v>
      </c>
      <c r="Q20" s="809">
        <v>14604281</v>
      </c>
      <c r="R20" s="812">
        <v>-70538.339463857439</v>
      </c>
      <c r="S20" s="809">
        <v>14533742.660536144</v>
      </c>
      <c r="T20" s="812">
        <v>0</v>
      </c>
      <c r="U20" s="812">
        <v>72039</v>
      </c>
      <c r="V20" s="809">
        <v>14605781</v>
      </c>
      <c r="W20" s="808">
        <v>9735722</v>
      </c>
      <c r="X20" s="808">
        <v>4870059</v>
      </c>
      <c r="Y20" s="809">
        <v>1217514</v>
      </c>
      <c r="Z20" s="812">
        <v>0</v>
      </c>
      <c r="AA20" s="812">
        <v>10000</v>
      </c>
      <c r="AB20" s="812">
        <v>0</v>
      </c>
      <c r="AC20" s="809">
        <v>14615781</v>
      </c>
      <c r="AD20" s="808"/>
      <c r="AE20" s="813">
        <v>22375068</v>
      </c>
      <c r="AF20" s="814">
        <v>238</v>
      </c>
      <c r="AG20" s="808">
        <v>1205586</v>
      </c>
      <c r="AH20" s="815">
        <v>-115</v>
      </c>
      <c r="AI20" s="808">
        <v>-382276.5</v>
      </c>
      <c r="AJ20" s="811">
        <v>823309.5</v>
      </c>
      <c r="AK20" s="813">
        <v>23315760</v>
      </c>
      <c r="AL20" s="808">
        <v>-329267</v>
      </c>
      <c r="AM20" s="808">
        <v>-47039</v>
      </c>
      <c r="AN20" s="808">
        <v>-376306</v>
      </c>
      <c r="AO20" s="813">
        <v>22939454</v>
      </c>
      <c r="AP20" s="808">
        <v>0</v>
      </c>
      <c r="AQ20" s="813">
        <v>22939456</v>
      </c>
      <c r="AR20" s="808">
        <v>13505595</v>
      </c>
      <c r="AS20" s="808">
        <v>9433861</v>
      </c>
      <c r="AT20" s="813">
        <v>2358466</v>
      </c>
    </row>
    <row r="21" spans="1:46" s="693" customFormat="1" ht="16.350000000000001" customHeight="1" x14ac:dyDescent="0.25">
      <c r="A21" s="681"/>
      <c r="B21" s="681"/>
      <c r="C21" s="682"/>
      <c r="D21" s="683"/>
      <c r="E21" s="684"/>
      <c r="F21" s="685"/>
      <c r="G21" s="685"/>
      <c r="H21" s="685"/>
      <c r="I21" s="686"/>
      <c r="J21" s="687"/>
      <c r="K21" s="687"/>
      <c r="L21" s="688"/>
      <c r="M21" s="686"/>
      <c r="N21" s="687"/>
      <c r="O21" s="687"/>
      <c r="P21" s="687"/>
      <c r="Q21" s="686"/>
      <c r="R21" s="689"/>
      <c r="S21" s="686"/>
      <c r="T21" s="689"/>
      <c r="U21" s="689"/>
      <c r="V21" s="686"/>
      <c r="W21" s="685"/>
      <c r="X21" s="685"/>
      <c r="Y21" s="686"/>
      <c r="Z21" s="689"/>
      <c r="AA21" s="689"/>
      <c r="AB21" s="689"/>
      <c r="AC21" s="686"/>
      <c r="AD21" s="685"/>
      <c r="AE21" s="690"/>
      <c r="AF21" s="691"/>
      <c r="AG21" s="685"/>
      <c r="AH21" s="692"/>
      <c r="AI21" s="685"/>
      <c r="AJ21" s="688"/>
      <c r="AK21" s="690"/>
      <c r="AL21" s="685"/>
      <c r="AM21" s="685"/>
      <c r="AN21" s="685"/>
      <c r="AO21" s="690"/>
      <c r="AP21" s="685"/>
      <c r="AQ21" s="690"/>
      <c r="AR21" s="685"/>
      <c r="AS21" s="685"/>
      <c r="AT21" s="690"/>
    </row>
    <row r="22" spans="1:46" s="693" customFormat="1" ht="16.350000000000001" customHeight="1" x14ac:dyDescent="0.25">
      <c r="A22" s="681"/>
      <c r="B22" s="681"/>
      <c r="C22" s="682"/>
      <c r="D22" s="683"/>
      <c r="E22" s="684"/>
      <c r="F22" s="685"/>
      <c r="G22" s="685"/>
      <c r="H22" s="685"/>
      <c r="I22" s="686"/>
      <c r="J22" s="687"/>
      <c r="K22" s="687"/>
      <c r="L22" s="688"/>
      <c r="M22" s="686"/>
      <c r="N22" s="694"/>
      <c r="O22" s="694"/>
      <c r="P22" s="695"/>
      <c r="Q22" s="686"/>
      <c r="R22" s="689"/>
      <c r="S22" s="686"/>
      <c r="T22" s="689"/>
      <c r="U22" s="689"/>
      <c r="V22" s="686"/>
      <c r="W22" s="685"/>
      <c r="X22" s="685"/>
      <c r="Y22" s="686"/>
      <c r="Z22" s="689"/>
      <c r="AA22" s="689"/>
      <c r="AB22" s="689"/>
      <c r="AC22" s="686"/>
      <c r="AD22" s="685"/>
      <c r="AE22" s="690"/>
      <c r="AF22" s="691"/>
      <c r="AG22" s="685"/>
      <c r="AH22" s="692"/>
      <c r="AI22" s="685"/>
      <c r="AJ22" s="688"/>
      <c r="AK22" s="690"/>
      <c r="AL22" s="694"/>
      <c r="AM22" s="694"/>
      <c r="AN22" s="695"/>
      <c r="AO22" s="690"/>
      <c r="AP22" s="685"/>
      <c r="AQ22" s="690"/>
      <c r="AR22" s="685"/>
      <c r="AS22" s="685"/>
      <c r="AT22" s="690"/>
    </row>
    <row r="23" spans="1:46" s="500" customFormat="1" ht="16.350000000000001" customHeight="1" x14ac:dyDescent="0.2">
      <c r="A23" s="696"/>
      <c r="B23" s="696"/>
      <c r="F23" s="697"/>
      <c r="G23" s="698"/>
      <c r="H23" s="698"/>
      <c r="I23" s="698"/>
      <c r="J23" s="698"/>
      <c r="K23" s="698"/>
      <c r="L23" s="698"/>
      <c r="M23" s="698"/>
      <c r="N23" s="694"/>
      <c r="O23" s="694"/>
      <c r="P23" s="695"/>
      <c r="Q23" s="698"/>
      <c r="R23" s="698"/>
      <c r="S23" s="698"/>
      <c r="T23" s="698"/>
      <c r="U23" s="698"/>
      <c r="V23" s="698"/>
      <c r="W23" s="698"/>
      <c r="X23" s="698"/>
      <c r="Y23" s="698"/>
      <c r="Z23" s="698"/>
      <c r="AA23" s="698"/>
      <c r="AB23" s="698"/>
      <c r="AC23" s="698"/>
      <c r="AD23" s="698"/>
      <c r="AE23" s="698"/>
      <c r="AF23" s="698"/>
      <c r="AG23" s="698"/>
      <c r="AH23" s="698"/>
      <c r="AI23" s="698"/>
      <c r="AJ23" s="698"/>
      <c r="AK23" s="698"/>
      <c r="AL23" s="694"/>
      <c r="AM23" s="694"/>
      <c r="AN23" s="695"/>
      <c r="AO23" s="698"/>
      <c r="AP23" s="698"/>
      <c r="AQ23" s="698"/>
      <c r="AR23" s="698"/>
      <c r="AS23" s="698"/>
      <c r="AT23" s="698"/>
    </row>
    <row r="24" spans="1:46" s="500" customFormat="1" ht="20.45" customHeight="1" x14ac:dyDescent="0.25">
      <c r="A24" s="696"/>
      <c r="B24" s="696"/>
      <c r="C24" s="1648"/>
      <c r="D24" s="1648"/>
      <c r="E24" s="1648"/>
      <c r="F24" s="1648"/>
      <c r="G24" s="1648"/>
      <c r="H24" s="1648"/>
      <c r="I24" s="1648"/>
      <c r="J24" s="699"/>
      <c r="K24" s="699"/>
      <c r="L24" s="699"/>
      <c r="M24" s="699"/>
      <c r="N24" s="699"/>
      <c r="O24" s="699"/>
      <c r="P24" s="699"/>
      <c r="Q24" s="699"/>
      <c r="R24" s="300"/>
      <c r="S24" s="699"/>
      <c r="T24" s="699"/>
      <c r="U24" s="699"/>
      <c r="V24" s="699"/>
      <c r="W24" s="699"/>
      <c r="X24" s="699"/>
      <c r="Y24" s="300">
        <v>4</v>
      </c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>
        <v>4</v>
      </c>
    </row>
    <row r="25" spans="1:46" ht="23.25" customHeight="1" x14ac:dyDescent="0.2">
      <c r="A25" s="472"/>
      <c r="B25" s="472"/>
      <c r="C25" s="301"/>
      <c r="D25" s="1647"/>
      <c r="E25" s="1647"/>
      <c r="F25" s="1647"/>
      <c r="G25" s="1647"/>
      <c r="H25" s="1647"/>
      <c r="I25" s="1647"/>
      <c r="J25" s="1647"/>
      <c r="K25" s="1647"/>
      <c r="L25" s="1647"/>
      <c r="M25" s="1647"/>
      <c r="N25" s="1647"/>
      <c r="O25" s="1647"/>
      <c r="P25" s="1647"/>
      <c r="Q25" s="1647"/>
      <c r="R25" s="1647"/>
      <c r="S25" s="1647"/>
      <c r="T25" s="302"/>
      <c r="U25" s="302"/>
      <c r="V25" s="302"/>
      <c r="W25" s="302"/>
      <c r="X25" s="302"/>
      <c r="Y25" s="303"/>
      <c r="Z25" s="303"/>
      <c r="AA25" s="303"/>
      <c r="AB25" s="303"/>
      <c r="AC25" s="303"/>
      <c r="AD25" s="303"/>
      <c r="AE25" s="304"/>
      <c r="AF25" s="304"/>
      <c r="AG25" s="304"/>
      <c r="AH25" s="304"/>
      <c r="AI25" s="304"/>
      <c r="AJ25" s="304"/>
      <c r="AK25" s="304"/>
    </row>
    <row r="26" spans="1:46" ht="19.5" customHeight="1" x14ac:dyDescent="0.2"/>
    <row r="28" spans="1:46" x14ac:dyDescent="0.2">
      <c r="G28" s="137"/>
    </row>
  </sheetData>
  <sortState ref="A12:AV16">
    <sortCondition ref="A12"/>
  </sortState>
  <mergeCells count="10">
    <mergeCell ref="D25:S25"/>
    <mergeCell ref="C24:I24"/>
    <mergeCell ref="A1:C3"/>
    <mergeCell ref="AF2:AJ2"/>
    <mergeCell ref="AD1:AT1"/>
    <mergeCell ref="T1:AC1"/>
    <mergeCell ref="J2:L2"/>
    <mergeCell ref="T2:U2"/>
    <mergeCell ref="Z2:AB2"/>
    <mergeCell ref="D1:S1"/>
  </mergeCells>
  <phoneticPr fontId="0" type="noConversion"/>
  <printOptions horizontalCentered="1"/>
  <pageMargins left="0.25" right="0.25" top="1" bottom="0.75" header="0.24" footer="0.31"/>
  <pageSetup paperSize="5" scale="60" firstPageNumber="48" orientation="landscape" r:id="rId1"/>
  <headerFooter alignWithMargins="0">
    <oddHeader xml:space="preserve">&amp;L&amp;"Arial,Bold"&amp;22&amp;K000000FY2017-18 MFP Budget Letter
March 2018&amp;R
</oddHeader>
    <oddFooter>&amp;R&amp;12&amp;P</oddFooter>
  </headerFooter>
  <colBreaks count="2" manualBreakCount="2">
    <brk id="19" max="18" man="1"/>
    <brk id="29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V47"/>
  <sheetViews>
    <sheetView view="pageBreakPreview" zoomScale="80" zoomScaleSheetLayoutView="80" workbookViewId="0">
      <pane xSplit="3" ySplit="6" topLeftCell="D12" activePane="bottomRight" state="frozen"/>
      <selection activeCell="E7" sqref="E7"/>
      <selection pane="topRight" activeCell="E7" sqref="E7"/>
      <selection pane="bottomLeft" activeCell="E7" sqref="E7"/>
      <selection pane="bottomRight" activeCell="D45" sqref="D45"/>
    </sheetView>
  </sheetViews>
  <sheetFormatPr defaultColWidth="8.85546875" defaultRowHeight="12.75" x14ac:dyDescent="0.2"/>
  <cols>
    <col min="1" max="1" width="8.28515625" style="217" bestFit="1" customWidth="1"/>
    <col min="2" max="2" width="8.28515625" style="217" hidden="1" customWidth="1"/>
    <col min="3" max="3" width="35.42578125" style="133" customWidth="1"/>
    <col min="4" max="4" width="12.7109375" style="133" customWidth="1"/>
    <col min="5" max="5" width="6.42578125" style="133" customWidth="1"/>
    <col min="6" max="6" width="13.42578125" style="133" customWidth="1"/>
    <col min="7" max="7" width="8.85546875" style="133" customWidth="1"/>
    <col min="8" max="8" width="6.42578125" style="133" customWidth="1"/>
    <col min="9" max="9" width="13.42578125" style="133" customWidth="1"/>
    <col min="10" max="10" width="8.85546875" style="133" customWidth="1"/>
    <col min="11" max="11" width="6.42578125" style="133" customWidth="1"/>
    <col min="12" max="12" width="13.42578125" style="133" customWidth="1"/>
    <col min="13" max="13" width="8.85546875" style="133" customWidth="1"/>
    <col min="14" max="14" width="6.42578125" style="133" customWidth="1"/>
    <col min="15" max="15" width="13.42578125" style="133" customWidth="1"/>
    <col min="16" max="16" width="8.85546875" style="133" customWidth="1"/>
    <col min="17" max="17" width="6.42578125" style="133" customWidth="1"/>
    <col min="18" max="19" width="13.42578125" style="133" customWidth="1"/>
    <col min="20" max="22" width="12.85546875" style="133" customWidth="1"/>
    <col min="23" max="23" width="14.7109375" style="133" customWidth="1"/>
    <col min="24" max="24" width="11.85546875" style="133" customWidth="1"/>
    <col min="25" max="25" width="14.7109375" style="133" customWidth="1"/>
    <col min="26" max="26" width="13.85546875" style="133" customWidth="1"/>
    <col min="27" max="27" width="11.42578125" style="133" customWidth="1"/>
    <col min="28" max="28" width="14.42578125" style="133" customWidth="1"/>
    <col min="29" max="31" width="12.42578125" style="133" customWidth="1"/>
    <col min="32" max="32" width="11.42578125" style="133" customWidth="1"/>
    <col min="33" max="33" width="14.85546875" style="133" customWidth="1"/>
    <col min="34" max="34" width="9.140625" style="133" bestFit="1" customWidth="1"/>
    <col min="35" max="35" width="14.42578125" style="133" bestFit="1" customWidth="1"/>
    <col min="36" max="39" width="10.85546875" style="133" bestFit="1" customWidth="1"/>
    <col min="40" max="40" width="11.42578125" style="133" bestFit="1" customWidth="1"/>
    <col min="41" max="41" width="14.42578125" style="133" customWidth="1"/>
    <col min="42" max="42" width="11.28515625" style="133" bestFit="1" customWidth="1"/>
    <col min="43" max="43" width="14.42578125" style="133" customWidth="1"/>
    <col min="44" max="44" width="11.85546875" style="133" bestFit="1" customWidth="1"/>
    <col min="45" max="45" width="14.42578125" style="133" bestFit="1" customWidth="1"/>
    <col min="46" max="47" width="12.7109375" style="133" bestFit="1" customWidth="1"/>
    <col min="48" max="48" width="14.42578125" style="133" bestFit="1" customWidth="1"/>
    <col min="49" max="16384" width="8.85546875" style="133"/>
  </cols>
  <sheetData>
    <row r="1" spans="1:48" s="135" customFormat="1" ht="21" customHeight="1" x14ac:dyDescent="0.2">
      <c r="A1" s="1652" t="s">
        <v>648</v>
      </c>
      <c r="B1" s="1652"/>
      <c r="C1" s="1653"/>
      <c r="D1" s="1537" t="s">
        <v>399</v>
      </c>
      <c r="E1" s="1538"/>
      <c r="F1" s="1538"/>
      <c r="G1" s="1538"/>
      <c r="H1" s="1538"/>
      <c r="I1" s="1538"/>
      <c r="J1" s="1538"/>
      <c r="K1" s="1538"/>
      <c r="L1" s="1538"/>
      <c r="M1" s="1538"/>
      <c r="N1" s="1538"/>
      <c r="O1" s="1538"/>
      <c r="P1" s="1538"/>
      <c r="Q1" s="1538"/>
      <c r="R1" s="1538"/>
      <c r="S1" s="1539"/>
      <c r="T1" s="1537" t="s">
        <v>399</v>
      </c>
      <c r="U1" s="1538"/>
      <c r="V1" s="1538"/>
      <c r="W1" s="1538"/>
      <c r="X1" s="1538"/>
      <c r="Y1" s="1538"/>
      <c r="Z1" s="1538"/>
      <c r="AA1" s="1538"/>
      <c r="AB1" s="1538"/>
      <c r="AC1" s="1538"/>
      <c r="AD1" s="1538"/>
      <c r="AE1" s="1538"/>
      <c r="AF1" s="1538"/>
      <c r="AG1" s="1539"/>
      <c r="AH1" s="1654" t="s">
        <v>603</v>
      </c>
      <c r="AI1" s="1654"/>
      <c r="AJ1" s="1654"/>
      <c r="AK1" s="1654"/>
      <c r="AL1" s="1654"/>
      <c r="AM1" s="1654"/>
      <c r="AN1" s="1654"/>
      <c r="AO1" s="1654"/>
      <c r="AP1" s="1654"/>
      <c r="AQ1" s="1654"/>
      <c r="AR1" s="1654"/>
      <c r="AS1" s="1654"/>
      <c r="AT1" s="1654"/>
      <c r="AU1" s="1654"/>
      <c r="AV1" s="1654"/>
    </row>
    <row r="2" spans="1:48" s="135" customFormat="1" ht="43.35" customHeight="1" x14ac:dyDescent="0.2">
      <c r="A2" s="1653"/>
      <c r="B2" s="1653"/>
      <c r="C2" s="1653"/>
      <c r="D2" s="1542" t="s">
        <v>980</v>
      </c>
      <c r="E2" s="1532" t="s">
        <v>954</v>
      </c>
      <c r="F2" s="1534"/>
      <c r="G2" s="1635" t="s">
        <v>951</v>
      </c>
      <c r="H2" s="1635"/>
      <c r="I2" s="1635"/>
      <c r="J2" s="1635" t="s">
        <v>916</v>
      </c>
      <c r="K2" s="1635"/>
      <c r="L2" s="1635"/>
      <c r="M2" s="1635" t="s">
        <v>952</v>
      </c>
      <c r="N2" s="1635"/>
      <c r="O2" s="1635"/>
      <c r="P2" s="1635" t="s">
        <v>953</v>
      </c>
      <c r="Q2" s="1635"/>
      <c r="R2" s="1635"/>
      <c r="S2" s="1542" t="s">
        <v>679</v>
      </c>
      <c r="T2" s="1545" t="s">
        <v>254</v>
      </c>
      <c r="U2" s="1545"/>
      <c r="V2" s="1545"/>
      <c r="W2" s="1542" t="s">
        <v>680</v>
      </c>
      <c r="X2" s="1530" t="s">
        <v>633</v>
      </c>
      <c r="Y2" s="1530" t="s">
        <v>681</v>
      </c>
      <c r="Z2" s="1543" t="s">
        <v>1964</v>
      </c>
      <c r="AA2" s="1528" t="s">
        <v>619</v>
      </c>
      <c r="AB2" s="1530" t="s">
        <v>682</v>
      </c>
      <c r="AC2" s="1530" t="s">
        <v>306</v>
      </c>
      <c r="AD2" s="1530" t="s">
        <v>307</v>
      </c>
      <c r="AE2" s="1530" t="s">
        <v>257</v>
      </c>
      <c r="AF2" s="1528" t="s">
        <v>636</v>
      </c>
      <c r="AG2" s="1530" t="s">
        <v>687</v>
      </c>
      <c r="AH2" s="1651" t="s">
        <v>2007</v>
      </c>
      <c r="AI2" s="1651" t="s">
        <v>422</v>
      </c>
      <c r="AJ2" s="1640" t="s">
        <v>254</v>
      </c>
      <c r="AK2" s="1640"/>
      <c r="AL2" s="1640"/>
      <c r="AM2" s="1640"/>
      <c r="AN2" s="1640"/>
      <c r="AO2" s="1651" t="s">
        <v>642</v>
      </c>
      <c r="AP2" s="1651" t="s">
        <v>634</v>
      </c>
      <c r="AQ2" s="1651" t="s">
        <v>643</v>
      </c>
      <c r="AR2" s="1543" t="s">
        <v>981</v>
      </c>
      <c r="AS2" s="1651" t="s">
        <v>644</v>
      </c>
      <c r="AT2" s="1651" t="s">
        <v>373</v>
      </c>
      <c r="AU2" s="1651" t="s">
        <v>307</v>
      </c>
      <c r="AV2" s="1651" t="s">
        <v>419</v>
      </c>
    </row>
    <row r="3" spans="1:48" s="135" customFormat="1" ht="102" customHeight="1" x14ac:dyDescent="0.2">
      <c r="A3" s="1653"/>
      <c r="B3" s="1653"/>
      <c r="C3" s="1653"/>
      <c r="D3" s="1552"/>
      <c r="E3" s="1235" t="s">
        <v>607</v>
      </c>
      <c r="F3" s="1235" t="s">
        <v>958</v>
      </c>
      <c r="G3" s="1235" t="s">
        <v>979</v>
      </c>
      <c r="H3" s="1235" t="s">
        <v>607</v>
      </c>
      <c r="I3" s="1235" t="s">
        <v>420</v>
      </c>
      <c r="J3" s="1235" t="s">
        <v>978</v>
      </c>
      <c r="K3" s="1235" t="s">
        <v>607</v>
      </c>
      <c r="L3" s="1235" t="s">
        <v>420</v>
      </c>
      <c r="M3" s="1235" t="s">
        <v>977</v>
      </c>
      <c r="N3" s="1235" t="s">
        <v>632</v>
      </c>
      <c r="O3" s="1235" t="s">
        <v>420</v>
      </c>
      <c r="P3" s="1235" t="s">
        <v>977</v>
      </c>
      <c r="Q3" s="1235" t="s">
        <v>632</v>
      </c>
      <c r="R3" s="1235" t="s">
        <v>420</v>
      </c>
      <c r="S3" s="1542"/>
      <c r="T3" s="1238" t="s">
        <v>975</v>
      </c>
      <c r="U3" s="1238" t="s">
        <v>976</v>
      </c>
      <c r="V3" s="1238" t="s">
        <v>256</v>
      </c>
      <c r="W3" s="1542"/>
      <c r="X3" s="1531"/>
      <c r="Y3" s="1531"/>
      <c r="Z3" s="1544"/>
      <c r="AA3" s="1529"/>
      <c r="AB3" s="1531"/>
      <c r="AC3" s="1531"/>
      <c r="AD3" s="1531"/>
      <c r="AE3" s="1531"/>
      <c r="AF3" s="1529"/>
      <c r="AG3" s="1531"/>
      <c r="AH3" s="1651"/>
      <c r="AI3" s="1651"/>
      <c r="AJ3" s="1237" t="s">
        <v>986</v>
      </c>
      <c r="AK3" s="1237" t="s">
        <v>987</v>
      </c>
      <c r="AL3" s="1237" t="s">
        <v>984</v>
      </c>
      <c r="AM3" s="1237" t="s">
        <v>985</v>
      </c>
      <c r="AN3" s="1237" t="s">
        <v>256</v>
      </c>
      <c r="AO3" s="1651"/>
      <c r="AP3" s="1651"/>
      <c r="AQ3" s="1651"/>
      <c r="AR3" s="1544"/>
      <c r="AS3" s="1651"/>
      <c r="AT3" s="1651"/>
      <c r="AU3" s="1651"/>
      <c r="AV3" s="1651"/>
    </row>
    <row r="4" spans="1:48" s="135" customFormat="1" ht="14.25" customHeight="1" x14ac:dyDescent="0.2">
      <c r="A4" s="546"/>
      <c r="B4" s="546"/>
      <c r="C4" s="551"/>
      <c r="D4" s="552">
        <v>1</v>
      </c>
      <c r="E4" s="552">
        <v>2</v>
      </c>
      <c r="F4" s="552">
        <v>3</v>
      </c>
      <c r="G4" s="552">
        <v>4</v>
      </c>
      <c r="H4" s="552">
        <v>5</v>
      </c>
      <c r="I4" s="552">
        <v>6</v>
      </c>
      <c r="J4" s="552">
        <v>7</v>
      </c>
      <c r="K4" s="552">
        <v>8</v>
      </c>
      <c r="L4" s="552">
        <v>9</v>
      </c>
      <c r="M4" s="552">
        <v>10</v>
      </c>
      <c r="N4" s="552">
        <v>11</v>
      </c>
      <c r="O4" s="552">
        <v>12</v>
      </c>
      <c r="P4" s="552">
        <v>13</v>
      </c>
      <c r="Q4" s="552">
        <v>14</v>
      </c>
      <c r="R4" s="552">
        <v>15</v>
      </c>
      <c r="S4" s="552">
        <v>16</v>
      </c>
      <c r="T4" s="552">
        <v>17</v>
      </c>
      <c r="U4" s="552">
        <v>18</v>
      </c>
      <c r="V4" s="552">
        <v>19</v>
      </c>
      <c r="W4" s="552">
        <v>20</v>
      </c>
      <c r="X4" s="552">
        <v>21</v>
      </c>
      <c r="Y4" s="552">
        <v>22</v>
      </c>
      <c r="Z4" s="552">
        <v>23</v>
      </c>
      <c r="AA4" s="552" t="s">
        <v>1965</v>
      </c>
      <c r="AB4" s="552">
        <v>24</v>
      </c>
      <c r="AC4" s="552">
        <v>25</v>
      </c>
      <c r="AD4" s="552">
        <v>26</v>
      </c>
      <c r="AE4" s="552">
        <v>27</v>
      </c>
      <c r="AF4" s="552" t="s">
        <v>1647</v>
      </c>
      <c r="AG4" s="552">
        <v>28</v>
      </c>
      <c r="AH4" s="552">
        <v>29</v>
      </c>
      <c r="AI4" s="552">
        <v>30</v>
      </c>
      <c r="AJ4" s="552">
        <v>31</v>
      </c>
      <c r="AK4" s="552">
        <v>32</v>
      </c>
      <c r="AL4" s="552">
        <v>33</v>
      </c>
      <c r="AM4" s="552">
        <v>34</v>
      </c>
      <c r="AN4" s="552">
        <v>35</v>
      </c>
      <c r="AO4" s="552">
        <v>36</v>
      </c>
      <c r="AP4" s="552">
        <v>37</v>
      </c>
      <c r="AQ4" s="552">
        <v>38</v>
      </c>
      <c r="AR4" s="552">
        <v>39</v>
      </c>
      <c r="AS4" s="552">
        <v>40</v>
      </c>
      <c r="AT4" s="552">
        <v>41</v>
      </c>
      <c r="AU4" s="552">
        <v>42</v>
      </c>
      <c r="AV4" s="552">
        <v>43</v>
      </c>
    </row>
    <row r="5" spans="1:48" s="135" customFormat="1" ht="38.25" hidden="1" x14ac:dyDescent="0.2">
      <c r="A5" s="546"/>
      <c r="B5" s="546"/>
      <c r="C5" s="551"/>
      <c r="D5" s="1278" t="s">
        <v>1648</v>
      </c>
      <c r="E5" s="1278"/>
      <c r="F5" s="1278" t="s">
        <v>1649</v>
      </c>
      <c r="G5" s="1278" t="s">
        <v>1650</v>
      </c>
      <c r="H5" s="1278"/>
      <c r="I5" s="1278" t="s">
        <v>1651</v>
      </c>
      <c r="J5" s="1278" t="s">
        <v>1652</v>
      </c>
      <c r="K5" s="1278"/>
      <c r="L5" s="1278" t="s">
        <v>1653</v>
      </c>
      <c r="M5" s="1278" t="s">
        <v>1654</v>
      </c>
      <c r="N5" s="1278"/>
      <c r="O5" s="1278" t="s">
        <v>1655</v>
      </c>
      <c r="P5" s="1278" t="s">
        <v>1656</v>
      </c>
      <c r="Q5" s="1278"/>
      <c r="R5" s="1278" t="s">
        <v>1657</v>
      </c>
      <c r="S5" s="1278" t="s">
        <v>1658</v>
      </c>
      <c r="T5" s="1278" t="s">
        <v>1659</v>
      </c>
      <c r="U5" s="1278" t="s">
        <v>1660</v>
      </c>
      <c r="V5" s="1278" t="s">
        <v>1661</v>
      </c>
      <c r="W5" s="1278" t="s">
        <v>1662</v>
      </c>
      <c r="X5" s="1278" t="s">
        <v>1663</v>
      </c>
      <c r="Y5" s="1278" t="s">
        <v>1664</v>
      </c>
      <c r="Z5" s="1278" t="s">
        <v>1665</v>
      </c>
      <c r="AA5" s="1278" t="s">
        <v>1666</v>
      </c>
      <c r="AB5" s="1278" t="s">
        <v>1667</v>
      </c>
      <c r="AC5" s="1278" t="s">
        <v>1668</v>
      </c>
      <c r="AD5" s="1278" t="s">
        <v>1669</v>
      </c>
      <c r="AE5" s="1278" t="s">
        <v>1670</v>
      </c>
      <c r="AF5" s="1278" t="s">
        <v>1671</v>
      </c>
      <c r="AG5" s="1278" t="s">
        <v>1672</v>
      </c>
      <c r="AH5" s="1278"/>
      <c r="AI5" s="1278" t="s">
        <v>1673</v>
      </c>
      <c r="AJ5" s="1278" t="s">
        <v>1674</v>
      </c>
      <c r="AK5" s="1278" t="s">
        <v>1675</v>
      </c>
      <c r="AL5" s="1278" t="s">
        <v>1676</v>
      </c>
      <c r="AM5" s="1278" t="s">
        <v>1677</v>
      </c>
      <c r="AN5" s="1278" t="s">
        <v>1678</v>
      </c>
      <c r="AO5" s="1278" t="s">
        <v>1679</v>
      </c>
      <c r="AP5" s="1278" t="s">
        <v>1680</v>
      </c>
      <c r="AQ5" s="1278" t="s">
        <v>1681</v>
      </c>
      <c r="AR5" s="1278" t="s">
        <v>1682</v>
      </c>
      <c r="AS5" s="1278" t="s">
        <v>1683</v>
      </c>
      <c r="AT5" s="1278" t="s">
        <v>1684</v>
      </c>
      <c r="AU5" s="1278" t="s">
        <v>1685</v>
      </c>
      <c r="AV5" s="1278" t="s">
        <v>1686</v>
      </c>
    </row>
    <row r="6" spans="1:48" s="135" customFormat="1" ht="25.5" hidden="1" x14ac:dyDescent="0.2">
      <c r="A6" s="547"/>
      <c r="B6" s="547"/>
      <c r="C6" s="553"/>
      <c r="D6" s="1278" t="s">
        <v>1156</v>
      </c>
      <c r="E6" s="1278"/>
      <c r="F6" s="1278" t="s">
        <v>1156</v>
      </c>
      <c r="G6" s="1278" t="s">
        <v>1156</v>
      </c>
      <c r="H6" s="1278"/>
      <c r="I6" s="1278" t="s">
        <v>1156</v>
      </c>
      <c r="J6" s="1278" t="s">
        <v>1156</v>
      </c>
      <c r="K6" s="1278"/>
      <c r="L6" s="1278" t="s">
        <v>1156</v>
      </c>
      <c r="M6" s="1278" t="s">
        <v>1156</v>
      </c>
      <c r="N6" s="1278"/>
      <c r="O6" s="1278" t="s">
        <v>1156</v>
      </c>
      <c r="P6" s="1278" t="s">
        <v>1156</v>
      </c>
      <c r="Q6" s="1278"/>
      <c r="R6" s="1278" t="s">
        <v>1156</v>
      </c>
      <c r="S6" s="1278" t="s">
        <v>1156</v>
      </c>
      <c r="T6" s="1278" t="s">
        <v>1156</v>
      </c>
      <c r="U6" s="1278" t="s">
        <v>1156</v>
      </c>
      <c r="V6" s="1278" t="s">
        <v>1156</v>
      </c>
      <c r="W6" s="1278" t="s">
        <v>1156</v>
      </c>
      <c r="X6" s="1278" t="s">
        <v>1156</v>
      </c>
      <c r="Y6" s="1278" t="s">
        <v>1156</v>
      </c>
      <c r="Z6" s="1278" t="s">
        <v>1156</v>
      </c>
      <c r="AA6" s="1278" t="s">
        <v>1156</v>
      </c>
      <c r="AB6" s="1278" t="s">
        <v>1156</v>
      </c>
      <c r="AC6" s="1278" t="s">
        <v>1156</v>
      </c>
      <c r="AD6" s="1278" t="s">
        <v>1156</v>
      </c>
      <c r="AE6" s="1278" t="s">
        <v>1156</v>
      </c>
      <c r="AF6" s="1278" t="s">
        <v>1156</v>
      </c>
      <c r="AG6" s="1278" t="s">
        <v>1156</v>
      </c>
      <c r="AH6" s="1278"/>
      <c r="AI6" s="1278" t="s">
        <v>1156</v>
      </c>
      <c r="AJ6" s="1278" t="s">
        <v>1156</v>
      </c>
      <c r="AK6" s="1278" t="s">
        <v>1156</v>
      </c>
      <c r="AL6" s="1278" t="s">
        <v>1156</v>
      </c>
      <c r="AM6" s="1278" t="s">
        <v>1156</v>
      </c>
      <c r="AN6" s="1278" t="s">
        <v>1156</v>
      </c>
      <c r="AO6" s="1278" t="s">
        <v>1156</v>
      </c>
      <c r="AP6" s="1278" t="s">
        <v>1156</v>
      </c>
      <c r="AQ6" s="1278" t="s">
        <v>1156</v>
      </c>
      <c r="AR6" s="1278" t="s">
        <v>1156</v>
      </c>
      <c r="AS6" s="1278" t="s">
        <v>1156</v>
      </c>
      <c r="AT6" s="1278" t="s">
        <v>1156</v>
      </c>
      <c r="AU6" s="1278" t="s">
        <v>1156</v>
      </c>
      <c r="AV6" s="1278" t="s">
        <v>1156</v>
      </c>
    </row>
    <row r="7" spans="1:48" s="135" customFormat="1" ht="16.350000000000001" customHeight="1" x14ac:dyDescent="0.2">
      <c r="A7" s="548">
        <v>341001</v>
      </c>
      <c r="B7" s="733">
        <v>341001</v>
      </c>
      <c r="C7" s="532" t="s">
        <v>287</v>
      </c>
      <c r="D7" s="533">
        <v>936</v>
      </c>
      <c r="E7" s="534"/>
      <c r="F7" s="535">
        <v>4572617.1855701003</v>
      </c>
      <c r="G7" s="536">
        <v>447</v>
      </c>
      <c r="H7" s="534"/>
      <c r="I7" s="535">
        <v>293343.92149159638</v>
      </c>
      <c r="J7" s="536">
        <v>166</v>
      </c>
      <c r="K7" s="534"/>
      <c r="L7" s="535">
        <v>29596.096764369784</v>
      </c>
      <c r="M7" s="536">
        <v>57</v>
      </c>
      <c r="N7" s="534"/>
      <c r="O7" s="535">
        <v>254144.75607437189</v>
      </c>
      <c r="P7" s="536">
        <v>7</v>
      </c>
      <c r="Q7" s="534"/>
      <c r="R7" s="535">
        <v>11776.530610640841</v>
      </c>
      <c r="S7" s="537">
        <v>5161478</v>
      </c>
      <c r="T7" s="534">
        <v>213283</v>
      </c>
      <c r="U7" s="534">
        <v>-9586</v>
      </c>
      <c r="V7" s="538">
        <v>203697</v>
      </c>
      <c r="W7" s="537">
        <v>5365175</v>
      </c>
      <c r="X7" s="535">
        <v>-13414</v>
      </c>
      <c r="Y7" s="537">
        <v>5351761</v>
      </c>
      <c r="Z7" s="534">
        <v>-6003</v>
      </c>
      <c r="AA7" s="554">
        <v>23187</v>
      </c>
      <c r="AB7" s="537">
        <v>5368945</v>
      </c>
      <c r="AC7" s="534">
        <v>3552687.8800000004</v>
      </c>
      <c r="AD7" s="534">
        <v>1816257.1199999996</v>
      </c>
      <c r="AE7" s="537">
        <v>454067</v>
      </c>
      <c r="AF7" s="554">
        <v>14518</v>
      </c>
      <c r="AG7" s="539">
        <v>5383463</v>
      </c>
      <c r="AH7" s="540"/>
      <c r="AI7" s="541">
        <v>3839039</v>
      </c>
      <c r="AJ7" s="533">
        <v>29</v>
      </c>
      <c r="AK7" s="540">
        <v>213283</v>
      </c>
      <c r="AL7" s="533">
        <v>-10</v>
      </c>
      <c r="AM7" s="542">
        <v>-4793</v>
      </c>
      <c r="AN7" s="543">
        <v>113490</v>
      </c>
      <c r="AO7" s="541">
        <v>3952529</v>
      </c>
      <c r="AP7" s="544">
        <v>-9881</v>
      </c>
      <c r="AQ7" s="541">
        <v>3942648</v>
      </c>
      <c r="AR7" s="542">
        <v>0</v>
      </c>
      <c r="AS7" s="541">
        <v>3942649</v>
      </c>
      <c r="AT7" s="542">
        <v>2557517</v>
      </c>
      <c r="AU7" s="542">
        <v>1385132</v>
      </c>
      <c r="AV7" s="541">
        <v>346286</v>
      </c>
    </row>
    <row r="8" spans="1:48" s="135" customFormat="1" ht="16.350000000000001" customHeight="1" x14ac:dyDescent="0.2">
      <c r="A8" s="549">
        <v>343001</v>
      </c>
      <c r="B8" s="734">
        <v>343001</v>
      </c>
      <c r="C8" s="555" t="s">
        <v>540</v>
      </c>
      <c r="D8" s="556">
        <v>497</v>
      </c>
      <c r="E8" s="557"/>
      <c r="F8" s="558">
        <v>1721843.1252752496</v>
      </c>
      <c r="G8" s="559">
        <v>412</v>
      </c>
      <c r="H8" s="557"/>
      <c r="I8" s="558">
        <v>179665.8559488749</v>
      </c>
      <c r="J8" s="559">
        <v>745</v>
      </c>
      <c r="K8" s="557"/>
      <c r="L8" s="558">
        <v>88552.881521501375</v>
      </c>
      <c r="M8" s="559">
        <v>26</v>
      </c>
      <c r="N8" s="557"/>
      <c r="O8" s="558">
        <v>77900.366606480937</v>
      </c>
      <c r="P8" s="559">
        <v>0</v>
      </c>
      <c r="Q8" s="557"/>
      <c r="R8" s="558">
        <v>0</v>
      </c>
      <c r="S8" s="560">
        <v>2067962</v>
      </c>
      <c r="T8" s="557">
        <v>314900</v>
      </c>
      <c r="U8" s="557">
        <v>-20615</v>
      </c>
      <c r="V8" s="561">
        <v>294285</v>
      </c>
      <c r="W8" s="560">
        <v>2362247</v>
      </c>
      <c r="X8" s="558">
        <v>-5907</v>
      </c>
      <c r="Y8" s="560">
        <v>2356340</v>
      </c>
      <c r="Z8" s="557">
        <v>-19314</v>
      </c>
      <c r="AA8" s="562">
        <v>29323</v>
      </c>
      <c r="AB8" s="560">
        <v>2366349</v>
      </c>
      <c r="AC8" s="557">
        <v>1577782</v>
      </c>
      <c r="AD8" s="557">
        <v>788567</v>
      </c>
      <c r="AE8" s="560">
        <v>197143</v>
      </c>
      <c r="AF8" s="562">
        <v>20230</v>
      </c>
      <c r="AG8" s="563">
        <v>2386579</v>
      </c>
      <c r="AH8" s="564"/>
      <c r="AI8" s="565">
        <v>3796325</v>
      </c>
      <c r="AJ8" s="556">
        <v>79</v>
      </c>
      <c r="AK8" s="564">
        <v>314900</v>
      </c>
      <c r="AL8" s="556">
        <v>-7</v>
      </c>
      <c r="AM8" s="566">
        <v>-10307.5</v>
      </c>
      <c r="AN8" s="567">
        <v>583499.5</v>
      </c>
      <c r="AO8" s="565">
        <v>4379824.5</v>
      </c>
      <c r="AP8" s="568">
        <v>-10950</v>
      </c>
      <c r="AQ8" s="565">
        <v>4368874.5</v>
      </c>
      <c r="AR8" s="566">
        <v>0</v>
      </c>
      <c r="AS8" s="565">
        <v>4368876</v>
      </c>
      <c r="AT8" s="566">
        <v>2770139</v>
      </c>
      <c r="AU8" s="566">
        <v>1598737</v>
      </c>
      <c r="AV8" s="565">
        <v>399686</v>
      </c>
    </row>
    <row r="9" spans="1:48" s="135" customFormat="1" ht="16.350000000000001" customHeight="1" x14ac:dyDescent="0.2">
      <c r="A9" s="549">
        <v>344001</v>
      </c>
      <c r="B9" s="734">
        <v>344001</v>
      </c>
      <c r="C9" s="555" t="s">
        <v>288</v>
      </c>
      <c r="D9" s="556">
        <v>569</v>
      </c>
      <c r="E9" s="557"/>
      <c r="F9" s="558">
        <v>1952979.9561835278</v>
      </c>
      <c r="G9" s="559">
        <v>412</v>
      </c>
      <c r="H9" s="557"/>
      <c r="I9" s="558">
        <v>190656.44617031369</v>
      </c>
      <c r="J9" s="559">
        <v>104.5</v>
      </c>
      <c r="K9" s="557"/>
      <c r="L9" s="558">
        <v>13200.343877709944</v>
      </c>
      <c r="M9" s="559">
        <v>48</v>
      </c>
      <c r="N9" s="557"/>
      <c r="O9" s="558">
        <v>152037.65018721289</v>
      </c>
      <c r="P9" s="559">
        <v>6</v>
      </c>
      <c r="Q9" s="557"/>
      <c r="R9" s="558">
        <v>7565.6520114671894</v>
      </c>
      <c r="S9" s="560">
        <v>2316440</v>
      </c>
      <c r="T9" s="557">
        <v>-54740</v>
      </c>
      <c r="U9" s="557">
        <v>40940</v>
      </c>
      <c r="V9" s="561">
        <v>-13800</v>
      </c>
      <c r="W9" s="560">
        <v>2302640</v>
      </c>
      <c r="X9" s="558">
        <v>-5757</v>
      </c>
      <c r="Y9" s="560">
        <v>2296883</v>
      </c>
      <c r="Z9" s="557">
        <v>-8697</v>
      </c>
      <c r="AA9" s="562">
        <v>33571</v>
      </c>
      <c r="AB9" s="560">
        <v>2321757</v>
      </c>
      <c r="AC9" s="557">
        <v>1557017</v>
      </c>
      <c r="AD9" s="557">
        <v>764740</v>
      </c>
      <c r="AE9" s="560">
        <v>191187</v>
      </c>
      <c r="AF9" s="562">
        <v>10000</v>
      </c>
      <c r="AG9" s="563">
        <v>2331757</v>
      </c>
      <c r="AH9" s="564"/>
      <c r="AI9" s="565">
        <v>3026525</v>
      </c>
      <c r="AJ9" s="556">
        <v>-11</v>
      </c>
      <c r="AK9" s="564">
        <v>-54740</v>
      </c>
      <c r="AL9" s="556">
        <v>7</v>
      </c>
      <c r="AM9" s="566">
        <v>20470</v>
      </c>
      <c r="AN9" s="567">
        <v>-123365</v>
      </c>
      <c r="AO9" s="565">
        <v>2903160</v>
      </c>
      <c r="AP9" s="568">
        <v>-7256</v>
      </c>
      <c r="AQ9" s="565">
        <v>2895904</v>
      </c>
      <c r="AR9" s="566">
        <v>0</v>
      </c>
      <c r="AS9" s="565">
        <v>2895904</v>
      </c>
      <c r="AT9" s="566">
        <v>2041936</v>
      </c>
      <c r="AU9" s="566">
        <v>853968</v>
      </c>
      <c r="AV9" s="565">
        <v>213492</v>
      </c>
    </row>
    <row r="10" spans="1:48" s="135" customFormat="1" ht="16.350000000000001" customHeight="1" x14ac:dyDescent="0.2">
      <c r="A10" s="549">
        <v>345001</v>
      </c>
      <c r="B10" s="734">
        <v>345001</v>
      </c>
      <c r="C10" s="555" t="s">
        <v>973</v>
      </c>
      <c r="D10" s="556">
        <v>2218</v>
      </c>
      <c r="E10" s="557"/>
      <c r="F10" s="558">
        <v>8500477.54038205</v>
      </c>
      <c r="G10" s="559">
        <v>1331</v>
      </c>
      <c r="H10" s="557"/>
      <c r="I10" s="558">
        <v>692949.58591015264</v>
      </c>
      <c r="J10" s="559">
        <v>2432.5</v>
      </c>
      <c r="K10" s="557"/>
      <c r="L10" s="558">
        <v>343051.43696016772</v>
      </c>
      <c r="M10" s="559">
        <v>205</v>
      </c>
      <c r="N10" s="557"/>
      <c r="O10" s="558">
        <v>741997.22993023461</v>
      </c>
      <c r="P10" s="559">
        <v>50</v>
      </c>
      <c r="Q10" s="557"/>
      <c r="R10" s="558">
        <v>67350.03476060665</v>
      </c>
      <c r="S10" s="560">
        <v>10345825</v>
      </c>
      <c r="T10" s="557">
        <v>579238</v>
      </c>
      <c r="U10" s="557">
        <v>109629</v>
      </c>
      <c r="V10" s="561">
        <v>688867</v>
      </c>
      <c r="W10" s="560">
        <v>11034692</v>
      </c>
      <c r="X10" s="558">
        <v>-27583</v>
      </c>
      <c r="Y10" s="560">
        <v>11007109</v>
      </c>
      <c r="Z10" s="557">
        <v>-16647</v>
      </c>
      <c r="AA10" s="562">
        <v>89503</v>
      </c>
      <c r="AB10" s="560">
        <v>11079965</v>
      </c>
      <c r="AC10" s="557">
        <v>6928603</v>
      </c>
      <c r="AD10" s="557">
        <v>4151362</v>
      </c>
      <c r="AE10" s="560">
        <v>1037845</v>
      </c>
      <c r="AF10" s="562">
        <v>23324</v>
      </c>
      <c r="AG10" s="563">
        <v>11103289</v>
      </c>
      <c r="AH10" s="564"/>
      <c r="AI10" s="565">
        <v>9798131</v>
      </c>
      <c r="AJ10" s="556">
        <v>135</v>
      </c>
      <c r="AK10" s="564">
        <v>579238</v>
      </c>
      <c r="AL10" s="556">
        <v>5</v>
      </c>
      <c r="AM10" s="566">
        <v>54814.5</v>
      </c>
      <c r="AN10" s="567">
        <v>507595.04999999993</v>
      </c>
      <c r="AO10" s="565">
        <v>10305726.050000001</v>
      </c>
      <c r="AP10" s="568">
        <v>-25763</v>
      </c>
      <c r="AQ10" s="565">
        <v>10279963.050000001</v>
      </c>
      <c r="AR10" s="566">
        <v>-19567.150000000001</v>
      </c>
      <c r="AS10" s="565">
        <v>10279969</v>
      </c>
      <c r="AT10" s="566">
        <v>6366412</v>
      </c>
      <c r="AU10" s="566">
        <v>3913557</v>
      </c>
      <c r="AV10" s="565">
        <v>978395</v>
      </c>
    </row>
    <row r="11" spans="1:48" s="135" customFormat="1" ht="16.350000000000001" customHeight="1" x14ac:dyDescent="0.2">
      <c r="A11" s="550">
        <v>346001</v>
      </c>
      <c r="B11" s="735">
        <v>346001</v>
      </c>
      <c r="C11" s="569" t="s">
        <v>289</v>
      </c>
      <c r="D11" s="570">
        <v>871</v>
      </c>
      <c r="E11" s="571"/>
      <c r="F11" s="572">
        <v>3131341.682822464</v>
      </c>
      <c r="G11" s="573">
        <v>513</v>
      </c>
      <c r="H11" s="571"/>
      <c r="I11" s="572">
        <v>259109.85990362414</v>
      </c>
      <c r="J11" s="573">
        <v>185</v>
      </c>
      <c r="K11" s="571"/>
      <c r="L11" s="572">
        <v>25448.365443630213</v>
      </c>
      <c r="M11" s="573">
        <v>113</v>
      </c>
      <c r="N11" s="571"/>
      <c r="O11" s="572">
        <v>388603.41826083971</v>
      </c>
      <c r="P11" s="573">
        <v>14</v>
      </c>
      <c r="Q11" s="571"/>
      <c r="R11" s="572">
        <v>19258.222497882321</v>
      </c>
      <c r="S11" s="574">
        <v>3823762</v>
      </c>
      <c r="T11" s="571">
        <v>-31669</v>
      </c>
      <c r="U11" s="571">
        <v>32228</v>
      </c>
      <c r="V11" s="575">
        <v>559</v>
      </c>
      <c r="W11" s="574">
        <v>3824321</v>
      </c>
      <c r="X11" s="572">
        <v>-9561</v>
      </c>
      <c r="Y11" s="574">
        <v>3814760</v>
      </c>
      <c r="Z11" s="571">
        <v>0</v>
      </c>
      <c r="AA11" s="576">
        <v>10974</v>
      </c>
      <c r="AB11" s="574">
        <v>3825734</v>
      </c>
      <c r="AC11" s="577">
        <v>2550128</v>
      </c>
      <c r="AD11" s="571">
        <v>1275606</v>
      </c>
      <c r="AE11" s="578">
        <v>318903</v>
      </c>
      <c r="AF11" s="576">
        <v>0</v>
      </c>
      <c r="AG11" s="578">
        <v>3825734</v>
      </c>
      <c r="AH11" s="579"/>
      <c r="AI11" s="580">
        <v>5839439</v>
      </c>
      <c r="AJ11" s="570">
        <v>-19</v>
      </c>
      <c r="AK11" s="579">
        <v>-31669</v>
      </c>
      <c r="AL11" s="570">
        <v>-2</v>
      </c>
      <c r="AM11" s="581">
        <v>16114</v>
      </c>
      <c r="AN11" s="582">
        <v>-134773</v>
      </c>
      <c r="AO11" s="580">
        <v>5704666</v>
      </c>
      <c r="AP11" s="583">
        <v>-14262</v>
      </c>
      <c r="AQ11" s="580">
        <v>5690404</v>
      </c>
      <c r="AR11" s="581">
        <v>0</v>
      </c>
      <c r="AS11" s="580">
        <v>5690405</v>
      </c>
      <c r="AT11" s="581">
        <v>3692609</v>
      </c>
      <c r="AU11" s="581">
        <v>1997796</v>
      </c>
      <c r="AV11" s="580">
        <v>499450</v>
      </c>
    </row>
    <row r="12" spans="1:48" s="135" customFormat="1" ht="16.350000000000001" customHeight="1" x14ac:dyDescent="0.2">
      <c r="A12" s="548">
        <v>347001</v>
      </c>
      <c r="B12" s="733">
        <v>347001</v>
      </c>
      <c r="C12" s="532" t="s">
        <v>2010</v>
      </c>
      <c r="D12" s="533">
        <v>672</v>
      </c>
      <c r="E12" s="534"/>
      <c r="F12" s="535">
        <v>2324643.2189243687</v>
      </c>
      <c r="G12" s="536">
        <v>304</v>
      </c>
      <c r="H12" s="534"/>
      <c r="I12" s="535">
        <v>140657.50425434945</v>
      </c>
      <c r="J12" s="536">
        <v>0</v>
      </c>
      <c r="K12" s="534"/>
      <c r="L12" s="535">
        <v>0</v>
      </c>
      <c r="M12" s="536">
        <v>61</v>
      </c>
      <c r="N12" s="534"/>
      <c r="O12" s="535">
        <v>188742.20886880494</v>
      </c>
      <c r="P12" s="536">
        <v>41</v>
      </c>
      <c r="Q12" s="534"/>
      <c r="R12" s="535">
        <v>51588.933266822285</v>
      </c>
      <c r="S12" s="537">
        <v>2705632</v>
      </c>
      <c r="T12" s="534">
        <v>362198</v>
      </c>
      <c r="U12" s="534">
        <v>26443</v>
      </c>
      <c r="V12" s="538">
        <v>388641</v>
      </c>
      <c r="W12" s="537">
        <v>3094273</v>
      </c>
      <c r="X12" s="535">
        <v>-7737</v>
      </c>
      <c r="Y12" s="537">
        <v>3086536</v>
      </c>
      <c r="Z12" s="534">
        <v>0</v>
      </c>
      <c r="AA12" s="554">
        <v>693000</v>
      </c>
      <c r="AB12" s="537">
        <v>3779536</v>
      </c>
      <c r="AC12" s="534">
        <v>2680420</v>
      </c>
      <c r="AD12" s="534">
        <v>1099116</v>
      </c>
      <c r="AE12" s="537">
        <v>274781</v>
      </c>
      <c r="AF12" s="554">
        <v>36000</v>
      </c>
      <c r="AG12" s="539">
        <v>3815536</v>
      </c>
      <c r="AH12" s="540"/>
      <c r="AI12" s="541">
        <v>4024546</v>
      </c>
      <c r="AJ12" s="533">
        <v>93</v>
      </c>
      <c r="AK12" s="540">
        <v>362198</v>
      </c>
      <c r="AL12" s="533">
        <v>-1</v>
      </c>
      <c r="AM12" s="542">
        <v>13221.5</v>
      </c>
      <c r="AN12" s="543">
        <v>549772.5</v>
      </c>
      <c r="AO12" s="541">
        <v>4574318.5</v>
      </c>
      <c r="AP12" s="544">
        <v>-11436</v>
      </c>
      <c r="AQ12" s="541">
        <v>4562882.5</v>
      </c>
      <c r="AR12" s="542">
        <v>0</v>
      </c>
      <c r="AS12" s="541">
        <v>4562883</v>
      </c>
      <c r="AT12" s="542">
        <v>3291399</v>
      </c>
      <c r="AU12" s="542">
        <v>1271484</v>
      </c>
      <c r="AV12" s="541">
        <v>317871</v>
      </c>
    </row>
    <row r="13" spans="1:48" s="135" customFormat="1" ht="16.350000000000001" customHeight="1" x14ac:dyDescent="0.2">
      <c r="A13" s="549">
        <v>348001</v>
      </c>
      <c r="B13" s="734">
        <v>348001</v>
      </c>
      <c r="C13" s="555" t="s">
        <v>863</v>
      </c>
      <c r="D13" s="556">
        <v>741</v>
      </c>
      <c r="E13" s="557"/>
      <c r="F13" s="558">
        <v>2645398.6596569354</v>
      </c>
      <c r="G13" s="559">
        <v>481</v>
      </c>
      <c r="H13" s="557"/>
      <c r="I13" s="558">
        <v>221798.1596511938</v>
      </c>
      <c r="J13" s="559">
        <v>841</v>
      </c>
      <c r="K13" s="557"/>
      <c r="L13" s="558">
        <v>105681.16649212516</v>
      </c>
      <c r="M13" s="559">
        <v>56</v>
      </c>
      <c r="N13" s="557"/>
      <c r="O13" s="558">
        <v>173254.65587375706</v>
      </c>
      <c r="P13" s="559">
        <v>0</v>
      </c>
      <c r="Q13" s="557"/>
      <c r="R13" s="558">
        <v>0</v>
      </c>
      <c r="S13" s="560">
        <v>3146133</v>
      </c>
      <c r="T13" s="557">
        <v>109047</v>
      </c>
      <c r="U13" s="557">
        <v>-9480</v>
      </c>
      <c r="V13" s="561">
        <v>99567</v>
      </c>
      <c r="W13" s="560">
        <v>3245700</v>
      </c>
      <c r="X13" s="558">
        <v>-8116</v>
      </c>
      <c r="Y13" s="560">
        <v>3237584</v>
      </c>
      <c r="Z13" s="557">
        <v>-3236</v>
      </c>
      <c r="AA13" s="562">
        <v>43719</v>
      </c>
      <c r="AB13" s="560">
        <v>3278067</v>
      </c>
      <c r="AC13" s="557">
        <v>2119141</v>
      </c>
      <c r="AD13" s="557">
        <v>1158926</v>
      </c>
      <c r="AE13" s="560">
        <v>289733</v>
      </c>
      <c r="AF13" s="562">
        <v>10000</v>
      </c>
      <c r="AG13" s="563">
        <v>3288067</v>
      </c>
      <c r="AH13" s="564"/>
      <c r="AI13" s="565">
        <v>4217127</v>
      </c>
      <c r="AJ13" s="556">
        <v>22</v>
      </c>
      <c r="AK13" s="564">
        <v>109047</v>
      </c>
      <c r="AL13" s="556">
        <v>-9</v>
      </c>
      <c r="AM13" s="566">
        <v>-4740</v>
      </c>
      <c r="AN13" s="567">
        <v>58752</v>
      </c>
      <c r="AO13" s="565">
        <v>4275879</v>
      </c>
      <c r="AP13" s="568">
        <v>-10689</v>
      </c>
      <c r="AQ13" s="565">
        <v>4265190</v>
      </c>
      <c r="AR13" s="566">
        <v>0</v>
      </c>
      <c r="AS13" s="565">
        <v>4265190</v>
      </c>
      <c r="AT13" s="566">
        <v>2813846</v>
      </c>
      <c r="AU13" s="566">
        <v>1451344</v>
      </c>
      <c r="AV13" s="565">
        <v>362836</v>
      </c>
    </row>
    <row r="14" spans="1:48" s="135" customFormat="1" ht="16.350000000000001" customHeight="1" x14ac:dyDescent="0.2">
      <c r="A14" s="1334" t="s">
        <v>1291</v>
      </c>
      <c r="B14" s="1335"/>
      <c r="C14" s="1336" t="s">
        <v>1047</v>
      </c>
      <c r="D14" s="556">
        <v>100</v>
      </c>
      <c r="E14" s="557"/>
      <c r="F14" s="558">
        <v>350959.03158223827</v>
      </c>
      <c r="G14" s="559">
        <v>95</v>
      </c>
      <c r="H14" s="557"/>
      <c r="I14" s="558">
        <v>44062.636305409425</v>
      </c>
      <c r="J14" s="559">
        <v>0</v>
      </c>
      <c r="K14" s="557"/>
      <c r="L14" s="558">
        <v>0</v>
      </c>
      <c r="M14" s="559">
        <v>15</v>
      </c>
      <c r="N14" s="557"/>
      <c r="O14" s="558">
        <v>47435.852481900096</v>
      </c>
      <c r="P14" s="559">
        <v>0</v>
      </c>
      <c r="Q14" s="557"/>
      <c r="R14" s="558">
        <v>0</v>
      </c>
      <c r="S14" s="560">
        <v>442458</v>
      </c>
      <c r="T14" s="557">
        <v>-202932</v>
      </c>
      <c r="U14" s="557">
        <v>6773</v>
      </c>
      <c r="V14" s="561">
        <v>-196159</v>
      </c>
      <c r="W14" s="560">
        <v>246299</v>
      </c>
      <c r="X14" s="558">
        <v>-616</v>
      </c>
      <c r="Y14" s="560">
        <v>245683</v>
      </c>
      <c r="Z14" s="557">
        <v>0</v>
      </c>
      <c r="AA14" s="562">
        <v>0</v>
      </c>
      <c r="AB14" s="560">
        <v>245683</v>
      </c>
      <c r="AC14" s="557">
        <v>201107</v>
      </c>
      <c r="AD14" s="557">
        <v>44576</v>
      </c>
      <c r="AE14" s="560">
        <v>11144</v>
      </c>
      <c r="AF14" s="562">
        <v>0</v>
      </c>
      <c r="AG14" s="563">
        <v>245683</v>
      </c>
      <c r="AH14" s="564"/>
      <c r="AI14" s="565">
        <v>583106</v>
      </c>
      <c r="AJ14" s="556">
        <v>34</v>
      </c>
      <c r="AK14" s="564">
        <v>0</v>
      </c>
      <c r="AL14" s="556">
        <v>3</v>
      </c>
      <c r="AM14" s="566">
        <v>3386.5</v>
      </c>
      <c r="AN14" s="567">
        <v>-371676.5</v>
      </c>
      <c r="AO14" s="565">
        <v>211429.5</v>
      </c>
      <c r="AP14" s="568">
        <v>-529</v>
      </c>
      <c r="AQ14" s="565">
        <v>210900.5</v>
      </c>
      <c r="AR14" s="566">
        <v>0</v>
      </c>
      <c r="AS14" s="565">
        <v>210901</v>
      </c>
      <c r="AT14" s="566">
        <v>265387</v>
      </c>
      <c r="AU14" s="566">
        <v>-54486</v>
      </c>
      <c r="AV14" s="565">
        <v>-13621</v>
      </c>
    </row>
    <row r="15" spans="1:48" s="135" customFormat="1" ht="16.350000000000001" customHeight="1" x14ac:dyDescent="0.2">
      <c r="A15" s="549" t="s">
        <v>742</v>
      </c>
      <c r="B15" s="734" t="s">
        <v>356</v>
      </c>
      <c r="C15" s="555" t="s">
        <v>2011</v>
      </c>
      <c r="D15" s="556">
        <v>297</v>
      </c>
      <c r="E15" s="557"/>
      <c r="F15" s="558">
        <v>1083430.5266989546</v>
      </c>
      <c r="G15" s="559">
        <v>227</v>
      </c>
      <c r="H15" s="557"/>
      <c r="I15" s="558">
        <v>104910.83319620452</v>
      </c>
      <c r="J15" s="559">
        <v>85</v>
      </c>
      <c r="K15" s="557"/>
      <c r="L15" s="558">
        <v>10741.531461476136</v>
      </c>
      <c r="M15" s="559">
        <v>25</v>
      </c>
      <c r="N15" s="557"/>
      <c r="O15" s="558">
        <v>79332.343408779037</v>
      </c>
      <c r="P15" s="559">
        <v>0</v>
      </c>
      <c r="Q15" s="557"/>
      <c r="R15" s="558">
        <v>0</v>
      </c>
      <c r="S15" s="560">
        <v>1278415</v>
      </c>
      <c r="T15" s="557">
        <v>-95176</v>
      </c>
      <c r="U15" s="557">
        <v>2203</v>
      </c>
      <c r="V15" s="561">
        <v>-92973</v>
      </c>
      <c r="W15" s="560">
        <v>1185442</v>
      </c>
      <c r="X15" s="558">
        <v>-2964</v>
      </c>
      <c r="Y15" s="560">
        <v>1182478</v>
      </c>
      <c r="Z15" s="557">
        <v>-23909</v>
      </c>
      <c r="AA15" s="562">
        <v>17523</v>
      </c>
      <c r="AB15" s="560">
        <v>1176092</v>
      </c>
      <c r="AC15" s="557">
        <v>845881</v>
      </c>
      <c r="AD15" s="557">
        <v>330211</v>
      </c>
      <c r="AE15" s="560">
        <v>82554</v>
      </c>
      <c r="AF15" s="562">
        <v>18802</v>
      </c>
      <c r="AG15" s="563">
        <v>1194894</v>
      </c>
      <c r="AH15" s="564"/>
      <c r="AI15" s="565">
        <v>1639371</v>
      </c>
      <c r="AJ15" s="556">
        <v>-23</v>
      </c>
      <c r="AK15" s="564">
        <v>-95176</v>
      </c>
      <c r="AL15" s="556">
        <v>-4</v>
      </c>
      <c r="AM15" s="566">
        <v>1101.5</v>
      </c>
      <c r="AN15" s="567">
        <v>-135814.5</v>
      </c>
      <c r="AO15" s="565">
        <v>1503556.5</v>
      </c>
      <c r="AP15" s="568">
        <v>-3758</v>
      </c>
      <c r="AQ15" s="565">
        <v>1499798.5</v>
      </c>
      <c r="AR15" s="566">
        <v>0</v>
      </c>
      <c r="AS15" s="565">
        <v>1499800</v>
      </c>
      <c r="AT15" s="566">
        <v>1088247</v>
      </c>
      <c r="AU15" s="566">
        <v>411553</v>
      </c>
      <c r="AV15" s="565">
        <v>102888</v>
      </c>
    </row>
    <row r="16" spans="1:48" s="135" customFormat="1" ht="16.350000000000001" customHeight="1" x14ac:dyDescent="0.2">
      <c r="A16" s="550" t="s">
        <v>743</v>
      </c>
      <c r="B16" s="735" t="s">
        <v>376</v>
      </c>
      <c r="C16" s="569" t="s">
        <v>294</v>
      </c>
      <c r="D16" s="570">
        <v>539</v>
      </c>
      <c r="E16" s="571"/>
      <c r="F16" s="572">
        <v>2489784.5817996971</v>
      </c>
      <c r="G16" s="573">
        <v>438</v>
      </c>
      <c r="H16" s="571"/>
      <c r="I16" s="572">
        <v>262896.47780490614</v>
      </c>
      <c r="J16" s="573">
        <v>553</v>
      </c>
      <c r="K16" s="571"/>
      <c r="L16" s="572">
        <v>90529.729373656533</v>
      </c>
      <c r="M16" s="573">
        <v>39</v>
      </c>
      <c r="N16" s="571"/>
      <c r="O16" s="572">
        <v>160928.31589322901</v>
      </c>
      <c r="P16" s="573">
        <v>0</v>
      </c>
      <c r="Q16" s="571"/>
      <c r="R16" s="572">
        <v>0</v>
      </c>
      <c r="S16" s="574">
        <v>3004139</v>
      </c>
      <c r="T16" s="571">
        <v>416845</v>
      </c>
      <c r="U16" s="571">
        <v>32829</v>
      </c>
      <c r="V16" s="575">
        <v>449674</v>
      </c>
      <c r="W16" s="574">
        <v>3453813</v>
      </c>
      <c r="X16" s="572">
        <v>-8636</v>
      </c>
      <c r="Y16" s="574">
        <v>3445177</v>
      </c>
      <c r="Z16" s="571">
        <v>62375</v>
      </c>
      <c r="AA16" s="576">
        <v>3304</v>
      </c>
      <c r="AB16" s="574">
        <v>3510856</v>
      </c>
      <c r="AC16" s="577">
        <v>2041548</v>
      </c>
      <c r="AD16" s="571">
        <v>1469308</v>
      </c>
      <c r="AE16" s="578">
        <v>367330</v>
      </c>
      <c r="AF16" s="576">
        <v>0</v>
      </c>
      <c r="AG16" s="578">
        <v>3510856</v>
      </c>
      <c r="AH16" s="579"/>
      <c r="AI16" s="580">
        <v>2608921</v>
      </c>
      <c r="AJ16" s="570">
        <v>76</v>
      </c>
      <c r="AK16" s="579">
        <v>416845</v>
      </c>
      <c r="AL16" s="570">
        <v>0</v>
      </c>
      <c r="AM16" s="581">
        <v>16414.5</v>
      </c>
      <c r="AN16" s="582">
        <v>402431.5</v>
      </c>
      <c r="AO16" s="580">
        <v>3011352.5</v>
      </c>
      <c r="AP16" s="583">
        <v>-7528</v>
      </c>
      <c r="AQ16" s="580">
        <v>3003824.5</v>
      </c>
      <c r="AR16" s="581">
        <v>0</v>
      </c>
      <c r="AS16" s="580">
        <v>3003826</v>
      </c>
      <c r="AT16" s="581">
        <v>1633084</v>
      </c>
      <c r="AU16" s="581">
        <v>1370742</v>
      </c>
      <c r="AV16" s="580">
        <v>342687</v>
      </c>
    </row>
    <row r="17" spans="1:48" s="135" customFormat="1" ht="16.350000000000001" customHeight="1" x14ac:dyDescent="0.2">
      <c r="A17" s="1331" t="s">
        <v>1293</v>
      </c>
      <c r="B17" s="1332"/>
      <c r="C17" s="1333" t="s">
        <v>1065</v>
      </c>
      <c r="D17" s="533">
        <v>95</v>
      </c>
      <c r="E17" s="534"/>
      <c r="F17" s="535">
        <v>349432.84929079254</v>
      </c>
      <c r="G17" s="536">
        <v>90.25</v>
      </c>
      <c r="H17" s="534"/>
      <c r="I17" s="535">
        <v>45711.981065423563</v>
      </c>
      <c r="J17" s="536">
        <v>0</v>
      </c>
      <c r="K17" s="534"/>
      <c r="L17" s="535">
        <v>0</v>
      </c>
      <c r="M17" s="536">
        <v>6.65</v>
      </c>
      <c r="N17" s="534"/>
      <c r="O17" s="535">
        <v>22965.349339088389</v>
      </c>
      <c r="P17" s="536">
        <v>0</v>
      </c>
      <c r="Q17" s="534"/>
      <c r="R17" s="535">
        <v>0</v>
      </c>
      <c r="S17" s="537">
        <v>418111</v>
      </c>
      <c r="T17" s="534">
        <v>-215457</v>
      </c>
      <c r="U17" s="534">
        <v>69607</v>
      </c>
      <c r="V17" s="538">
        <v>-145850</v>
      </c>
      <c r="W17" s="537">
        <v>272261</v>
      </c>
      <c r="X17" s="535">
        <v>-680</v>
      </c>
      <c r="Y17" s="537">
        <v>271581</v>
      </c>
      <c r="Z17" s="534">
        <v>0</v>
      </c>
      <c r="AA17" s="554">
        <v>0</v>
      </c>
      <c r="AB17" s="537">
        <v>271581</v>
      </c>
      <c r="AC17" s="534">
        <v>204077</v>
      </c>
      <c r="AD17" s="534">
        <v>67504</v>
      </c>
      <c r="AE17" s="537">
        <v>16876</v>
      </c>
      <c r="AF17" s="554">
        <v>10000</v>
      </c>
      <c r="AG17" s="539">
        <v>281581</v>
      </c>
      <c r="AH17" s="540"/>
      <c r="AI17" s="541">
        <v>496120.875</v>
      </c>
      <c r="AJ17" s="533">
        <v>27</v>
      </c>
      <c r="AK17" s="540">
        <v>96575.211768714682</v>
      </c>
      <c r="AL17" s="533">
        <v>27</v>
      </c>
      <c r="AM17" s="542">
        <v>34803.5</v>
      </c>
      <c r="AN17" s="543">
        <v>-275360.375</v>
      </c>
      <c r="AO17" s="541">
        <v>220760.5</v>
      </c>
      <c r="AP17" s="544">
        <v>-552</v>
      </c>
      <c r="AQ17" s="541">
        <v>220208.5</v>
      </c>
      <c r="AR17" s="542">
        <v>0</v>
      </c>
      <c r="AS17" s="541">
        <v>220209</v>
      </c>
      <c r="AT17" s="542">
        <v>245952</v>
      </c>
      <c r="AU17" s="542">
        <v>-25743</v>
      </c>
      <c r="AV17" s="541">
        <v>-6436</v>
      </c>
    </row>
    <row r="18" spans="1:48" s="135" customFormat="1" ht="16.350000000000001" customHeight="1" x14ac:dyDescent="0.2">
      <c r="A18" s="549" t="s">
        <v>744</v>
      </c>
      <c r="B18" s="734" t="s">
        <v>357</v>
      </c>
      <c r="C18" s="555" t="s">
        <v>279</v>
      </c>
      <c r="D18" s="556">
        <v>395</v>
      </c>
      <c r="E18" s="557"/>
      <c r="F18" s="558">
        <v>1823338.935414118</v>
      </c>
      <c r="G18" s="559">
        <v>354</v>
      </c>
      <c r="H18" s="557"/>
      <c r="I18" s="558">
        <v>220424.15369161009</v>
      </c>
      <c r="J18" s="559">
        <v>83</v>
      </c>
      <c r="K18" s="557"/>
      <c r="L18" s="558">
        <v>14095.178146245531</v>
      </c>
      <c r="M18" s="559">
        <v>15</v>
      </c>
      <c r="N18" s="557"/>
      <c r="O18" s="558">
        <v>63683.033793278002</v>
      </c>
      <c r="P18" s="559">
        <v>5</v>
      </c>
      <c r="Q18" s="557"/>
      <c r="R18" s="558">
        <v>8491.0711724370667</v>
      </c>
      <c r="S18" s="560">
        <v>2130032</v>
      </c>
      <c r="T18" s="557">
        <v>86355</v>
      </c>
      <c r="U18" s="557">
        <v>12454</v>
      </c>
      <c r="V18" s="561">
        <v>98809</v>
      </c>
      <c r="W18" s="560">
        <v>2228841</v>
      </c>
      <c r="X18" s="558">
        <v>-5573</v>
      </c>
      <c r="Y18" s="560">
        <v>2223268</v>
      </c>
      <c r="Z18" s="557">
        <v>-13367</v>
      </c>
      <c r="AA18" s="562">
        <v>4720</v>
      </c>
      <c r="AB18" s="560">
        <v>2214621</v>
      </c>
      <c r="AC18" s="557">
        <v>1410709</v>
      </c>
      <c r="AD18" s="557">
        <v>803912</v>
      </c>
      <c r="AE18" s="560">
        <v>200980</v>
      </c>
      <c r="AF18" s="562">
        <v>10000</v>
      </c>
      <c r="AG18" s="563">
        <v>2224621</v>
      </c>
      <c r="AH18" s="564"/>
      <c r="AI18" s="565">
        <v>1465206</v>
      </c>
      <c r="AJ18" s="556">
        <v>13</v>
      </c>
      <c r="AK18" s="564">
        <v>86355</v>
      </c>
      <c r="AL18" s="556">
        <v>0</v>
      </c>
      <c r="AM18" s="566">
        <v>6227</v>
      </c>
      <c r="AN18" s="567">
        <v>67528.5</v>
      </c>
      <c r="AO18" s="565">
        <v>1532734.5</v>
      </c>
      <c r="AP18" s="568">
        <v>-3832</v>
      </c>
      <c r="AQ18" s="565">
        <v>1528902.5</v>
      </c>
      <c r="AR18" s="566">
        <v>0</v>
      </c>
      <c r="AS18" s="565">
        <v>1528904</v>
      </c>
      <c r="AT18" s="566">
        <v>712482</v>
      </c>
      <c r="AU18" s="566">
        <v>816422</v>
      </c>
      <c r="AV18" s="565">
        <v>204107</v>
      </c>
    </row>
    <row r="19" spans="1:48" s="135" customFormat="1" ht="16.350000000000001" customHeight="1" x14ac:dyDescent="0.2">
      <c r="A19" s="549" t="s">
        <v>745</v>
      </c>
      <c r="B19" s="734" t="s">
        <v>385</v>
      </c>
      <c r="C19" s="555" t="s">
        <v>453</v>
      </c>
      <c r="D19" s="556">
        <v>463</v>
      </c>
      <c r="E19" s="557"/>
      <c r="F19" s="558">
        <v>1672076.8669343377</v>
      </c>
      <c r="G19" s="559">
        <v>296</v>
      </c>
      <c r="H19" s="557"/>
      <c r="I19" s="558">
        <v>148124.01420311944</v>
      </c>
      <c r="J19" s="559">
        <v>475</v>
      </c>
      <c r="K19" s="557"/>
      <c r="L19" s="558">
        <v>64532.527973502212</v>
      </c>
      <c r="M19" s="559">
        <v>41</v>
      </c>
      <c r="N19" s="557"/>
      <c r="O19" s="558">
        <v>141780.88006226174</v>
      </c>
      <c r="P19" s="559">
        <v>0</v>
      </c>
      <c r="Q19" s="557"/>
      <c r="R19" s="558">
        <v>0</v>
      </c>
      <c r="S19" s="560">
        <v>2026515</v>
      </c>
      <c r="T19" s="557">
        <v>101176</v>
      </c>
      <c r="U19" s="557">
        <v>132675</v>
      </c>
      <c r="V19" s="561">
        <v>233851</v>
      </c>
      <c r="W19" s="560">
        <v>2260366</v>
      </c>
      <c r="X19" s="558">
        <v>-5648</v>
      </c>
      <c r="Y19" s="560">
        <v>2254718</v>
      </c>
      <c r="Z19" s="557">
        <v>-167555</v>
      </c>
      <c r="AA19" s="562">
        <v>2183</v>
      </c>
      <c r="AB19" s="560">
        <v>2089346</v>
      </c>
      <c r="AC19" s="557">
        <v>1237391</v>
      </c>
      <c r="AD19" s="557">
        <v>851955</v>
      </c>
      <c r="AE19" s="560">
        <v>212997</v>
      </c>
      <c r="AF19" s="562">
        <v>0</v>
      </c>
      <c r="AG19" s="563">
        <v>2089346</v>
      </c>
      <c r="AH19" s="564"/>
      <c r="AI19" s="565">
        <v>2495666</v>
      </c>
      <c r="AJ19" s="556">
        <v>28</v>
      </c>
      <c r="AK19" s="564">
        <v>101176</v>
      </c>
      <c r="AL19" s="556">
        <v>-9</v>
      </c>
      <c r="AM19" s="566">
        <v>66337.5</v>
      </c>
      <c r="AN19" s="567">
        <v>126963</v>
      </c>
      <c r="AO19" s="565">
        <v>2622629</v>
      </c>
      <c r="AP19" s="568">
        <v>-6557</v>
      </c>
      <c r="AQ19" s="565">
        <v>2616072</v>
      </c>
      <c r="AR19" s="566">
        <v>0</v>
      </c>
      <c r="AS19" s="565">
        <v>2616072</v>
      </c>
      <c r="AT19" s="566">
        <v>1650625</v>
      </c>
      <c r="AU19" s="566">
        <v>965447</v>
      </c>
      <c r="AV19" s="565">
        <v>241362</v>
      </c>
    </row>
    <row r="20" spans="1:48" s="135" customFormat="1" ht="16.350000000000001" customHeight="1" x14ac:dyDescent="0.2">
      <c r="A20" s="549" t="s">
        <v>867</v>
      </c>
      <c r="B20" s="734" t="s">
        <v>867</v>
      </c>
      <c r="C20" s="555" t="s">
        <v>877</v>
      </c>
      <c r="D20" s="556">
        <v>384</v>
      </c>
      <c r="E20" s="557"/>
      <c r="F20" s="558">
        <v>1517952.9138953686</v>
      </c>
      <c r="G20" s="559">
        <v>263</v>
      </c>
      <c r="H20" s="557"/>
      <c r="I20" s="558">
        <v>143866.139544737</v>
      </c>
      <c r="J20" s="559">
        <v>253</v>
      </c>
      <c r="K20" s="557"/>
      <c r="L20" s="558">
        <v>37428.955102888984</v>
      </c>
      <c r="M20" s="559">
        <v>33</v>
      </c>
      <c r="N20" s="557"/>
      <c r="O20" s="558">
        <v>121469.11095481967</v>
      </c>
      <c r="P20" s="559">
        <v>4</v>
      </c>
      <c r="Q20" s="557"/>
      <c r="R20" s="558">
        <v>5224.4584296790963</v>
      </c>
      <c r="S20" s="560">
        <v>1825942</v>
      </c>
      <c r="T20" s="557">
        <v>181619</v>
      </c>
      <c r="U20" s="557">
        <v>38900</v>
      </c>
      <c r="V20" s="561">
        <v>220519</v>
      </c>
      <c r="W20" s="560">
        <v>2046461</v>
      </c>
      <c r="X20" s="558">
        <v>-5114</v>
      </c>
      <c r="Y20" s="560">
        <v>2041347</v>
      </c>
      <c r="Z20" s="557">
        <v>0</v>
      </c>
      <c r="AA20" s="562">
        <v>12213</v>
      </c>
      <c r="AB20" s="560">
        <v>2053560</v>
      </c>
      <c r="AC20" s="557">
        <v>1300043</v>
      </c>
      <c r="AD20" s="557">
        <v>753517</v>
      </c>
      <c r="AE20" s="560">
        <v>188381</v>
      </c>
      <c r="AF20" s="562">
        <v>10000</v>
      </c>
      <c r="AG20" s="563">
        <v>2063560</v>
      </c>
      <c r="AH20" s="564"/>
      <c r="AI20" s="565">
        <v>2184990</v>
      </c>
      <c r="AJ20" s="556">
        <v>31</v>
      </c>
      <c r="AK20" s="564">
        <v>181619</v>
      </c>
      <c r="AL20" s="556">
        <v>8</v>
      </c>
      <c r="AM20" s="566">
        <v>19450</v>
      </c>
      <c r="AN20" s="567">
        <v>266820</v>
      </c>
      <c r="AO20" s="565">
        <v>2451810</v>
      </c>
      <c r="AP20" s="568">
        <v>-6129</v>
      </c>
      <c r="AQ20" s="565">
        <v>2445681</v>
      </c>
      <c r="AR20" s="566">
        <v>0</v>
      </c>
      <c r="AS20" s="565">
        <v>2445682</v>
      </c>
      <c r="AT20" s="566">
        <v>1452973</v>
      </c>
      <c r="AU20" s="566">
        <v>992709</v>
      </c>
      <c r="AV20" s="565">
        <v>248179</v>
      </c>
    </row>
    <row r="21" spans="1:48" s="135" customFormat="1" ht="16.350000000000001" customHeight="1" x14ac:dyDescent="0.2">
      <c r="A21" s="550" t="s">
        <v>868</v>
      </c>
      <c r="B21" s="735" t="s">
        <v>868</v>
      </c>
      <c r="C21" s="569" t="s">
        <v>1045</v>
      </c>
      <c r="D21" s="570">
        <v>44</v>
      </c>
      <c r="E21" s="571"/>
      <c r="F21" s="572">
        <v>152588.80055271951</v>
      </c>
      <c r="G21" s="573">
        <v>40</v>
      </c>
      <c r="H21" s="571"/>
      <c r="I21" s="572">
        <v>17645.489602577083</v>
      </c>
      <c r="J21" s="573">
        <v>0</v>
      </c>
      <c r="K21" s="571"/>
      <c r="L21" s="572">
        <v>0</v>
      </c>
      <c r="M21" s="573">
        <v>0</v>
      </c>
      <c r="N21" s="571"/>
      <c r="O21" s="572">
        <v>0</v>
      </c>
      <c r="P21" s="573">
        <v>0</v>
      </c>
      <c r="Q21" s="571"/>
      <c r="R21" s="572">
        <v>0</v>
      </c>
      <c r="S21" s="574">
        <v>170234</v>
      </c>
      <c r="T21" s="571">
        <v>119123</v>
      </c>
      <c r="U21" s="571">
        <v>-2569</v>
      </c>
      <c r="V21" s="575">
        <v>116554</v>
      </c>
      <c r="W21" s="574">
        <v>286788</v>
      </c>
      <c r="X21" s="572">
        <v>-717</v>
      </c>
      <c r="Y21" s="574">
        <v>286071</v>
      </c>
      <c r="Z21" s="571">
        <v>0</v>
      </c>
      <c r="AA21" s="576">
        <v>0</v>
      </c>
      <c r="AB21" s="574">
        <v>286071</v>
      </c>
      <c r="AC21" s="577">
        <v>211358</v>
      </c>
      <c r="AD21" s="571">
        <v>74713</v>
      </c>
      <c r="AE21" s="578">
        <v>18678</v>
      </c>
      <c r="AF21" s="576">
        <v>0</v>
      </c>
      <c r="AG21" s="578">
        <v>286071</v>
      </c>
      <c r="AH21" s="579"/>
      <c r="AI21" s="580">
        <v>335760</v>
      </c>
      <c r="AJ21" s="570">
        <v>29</v>
      </c>
      <c r="AK21" s="579">
        <v>119123</v>
      </c>
      <c r="AL21" s="570">
        <v>-3</v>
      </c>
      <c r="AM21" s="581">
        <v>-1284.5</v>
      </c>
      <c r="AN21" s="582">
        <v>218886</v>
      </c>
      <c r="AO21" s="580">
        <v>554646</v>
      </c>
      <c r="AP21" s="583">
        <v>-1387</v>
      </c>
      <c r="AQ21" s="580">
        <v>553259</v>
      </c>
      <c r="AR21" s="581">
        <v>0</v>
      </c>
      <c r="AS21" s="580">
        <v>553259</v>
      </c>
      <c r="AT21" s="581">
        <v>394911</v>
      </c>
      <c r="AU21" s="581">
        <v>158348</v>
      </c>
      <c r="AV21" s="580">
        <v>39587</v>
      </c>
    </row>
    <row r="22" spans="1:48" s="135" customFormat="1" ht="16.350000000000001" customHeight="1" x14ac:dyDescent="0.2">
      <c r="A22" s="548" t="s">
        <v>869</v>
      </c>
      <c r="B22" s="733" t="s">
        <v>869</v>
      </c>
      <c r="C22" s="532" t="s">
        <v>878</v>
      </c>
      <c r="D22" s="533">
        <v>92</v>
      </c>
      <c r="E22" s="534"/>
      <c r="F22" s="535">
        <v>330764.28963799129</v>
      </c>
      <c r="G22" s="536">
        <v>83</v>
      </c>
      <c r="H22" s="534"/>
      <c r="I22" s="535">
        <v>37559.18032784183</v>
      </c>
      <c r="J22" s="536">
        <v>0</v>
      </c>
      <c r="K22" s="534"/>
      <c r="L22" s="535">
        <v>0</v>
      </c>
      <c r="M22" s="536">
        <v>4</v>
      </c>
      <c r="N22" s="534"/>
      <c r="O22" s="535">
        <v>13950.085110522399</v>
      </c>
      <c r="P22" s="536">
        <v>0</v>
      </c>
      <c r="Q22" s="534"/>
      <c r="R22" s="535">
        <v>0</v>
      </c>
      <c r="S22" s="537">
        <v>382273</v>
      </c>
      <c r="T22" s="534">
        <v>160915</v>
      </c>
      <c r="U22" s="534">
        <v>-42566</v>
      </c>
      <c r="V22" s="538">
        <v>118349</v>
      </c>
      <c r="W22" s="537">
        <v>500622</v>
      </c>
      <c r="X22" s="535">
        <v>-1250</v>
      </c>
      <c r="Y22" s="537">
        <v>499372</v>
      </c>
      <c r="Z22" s="534">
        <v>0</v>
      </c>
      <c r="AA22" s="554">
        <v>0</v>
      </c>
      <c r="AB22" s="537">
        <v>499372</v>
      </c>
      <c r="AC22" s="534">
        <v>440070</v>
      </c>
      <c r="AD22" s="534">
        <v>59302</v>
      </c>
      <c r="AE22" s="537">
        <v>14826</v>
      </c>
      <c r="AF22" s="554">
        <v>0</v>
      </c>
      <c r="AG22" s="539">
        <v>499372</v>
      </c>
      <c r="AH22" s="540"/>
      <c r="AI22" s="541">
        <v>676095</v>
      </c>
      <c r="AJ22" s="533">
        <v>44</v>
      </c>
      <c r="AK22" s="540">
        <v>160915</v>
      </c>
      <c r="AL22" s="533">
        <v>-26</v>
      </c>
      <c r="AM22" s="542">
        <v>-21283</v>
      </c>
      <c r="AN22" s="543">
        <v>229665</v>
      </c>
      <c r="AO22" s="541">
        <v>905760</v>
      </c>
      <c r="AP22" s="544">
        <v>-2264</v>
      </c>
      <c r="AQ22" s="541">
        <v>903496</v>
      </c>
      <c r="AR22" s="542">
        <v>0</v>
      </c>
      <c r="AS22" s="541">
        <v>903497</v>
      </c>
      <c r="AT22" s="542">
        <v>812032</v>
      </c>
      <c r="AU22" s="542">
        <v>91465</v>
      </c>
      <c r="AV22" s="541">
        <v>22866</v>
      </c>
    </row>
    <row r="23" spans="1:48" s="135" customFormat="1" ht="16.350000000000001" customHeight="1" x14ac:dyDescent="0.2">
      <c r="A23" s="549" t="s">
        <v>870</v>
      </c>
      <c r="B23" s="734" t="s">
        <v>870</v>
      </c>
      <c r="C23" s="555" t="s">
        <v>879</v>
      </c>
      <c r="D23" s="556">
        <v>340</v>
      </c>
      <c r="E23" s="557"/>
      <c r="F23" s="558">
        <v>1245819.3061715849</v>
      </c>
      <c r="G23" s="559">
        <v>218</v>
      </c>
      <c r="H23" s="557"/>
      <c r="I23" s="558">
        <v>101318.28751659735</v>
      </c>
      <c r="J23" s="559">
        <v>0</v>
      </c>
      <c r="K23" s="557"/>
      <c r="L23" s="558">
        <v>0</v>
      </c>
      <c r="M23" s="559">
        <v>31</v>
      </c>
      <c r="N23" s="557"/>
      <c r="O23" s="558">
        <v>98167.433953482687</v>
      </c>
      <c r="P23" s="559">
        <v>5</v>
      </c>
      <c r="Q23" s="557"/>
      <c r="R23" s="558">
        <v>6331.1866192373</v>
      </c>
      <c r="S23" s="560">
        <v>1451636</v>
      </c>
      <c r="T23" s="557">
        <v>402674</v>
      </c>
      <c r="U23" s="557">
        <v>64</v>
      </c>
      <c r="V23" s="561">
        <v>402738</v>
      </c>
      <c r="W23" s="560">
        <v>1854374</v>
      </c>
      <c r="X23" s="558">
        <v>-4636</v>
      </c>
      <c r="Y23" s="560">
        <v>1849738</v>
      </c>
      <c r="Z23" s="557">
        <v>0</v>
      </c>
      <c r="AA23" s="562">
        <v>0</v>
      </c>
      <c r="AB23" s="560">
        <v>1849738</v>
      </c>
      <c r="AC23" s="557">
        <v>1231491</v>
      </c>
      <c r="AD23" s="557">
        <v>618247</v>
      </c>
      <c r="AE23" s="560">
        <v>154562</v>
      </c>
      <c r="AF23" s="562">
        <v>0</v>
      </c>
      <c r="AG23" s="563">
        <v>1849738</v>
      </c>
      <c r="AH23" s="564"/>
      <c r="AI23" s="565">
        <v>1849923</v>
      </c>
      <c r="AJ23" s="556">
        <v>99</v>
      </c>
      <c r="AK23" s="564">
        <v>402674</v>
      </c>
      <c r="AL23" s="556">
        <v>-7</v>
      </c>
      <c r="AM23" s="566">
        <v>32</v>
      </c>
      <c r="AN23" s="567">
        <v>545167</v>
      </c>
      <c r="AO23" s="565">
        <v>2395090</v>
      </c>
      <c r="AP23" s="568">
        <v>-5987</v>
      </c>
      <c r="AQ23" s="565">
        <v>2389103</v>
      </c>
      <c r="AR23" s="566">
        <v>0</v>
      </c>
      <c r="AS23" s="565">
        <v>2389104</v>
      </c>
      <c r="AT23" s="566">
        <v>1561663</v>
      </c>
      <c r="AU23" s="566">
        <v>827441</v>
      </c>
      <c r="AV23" s="565">
        <v>206861</v>
      </c>
    </row>
    <row r="24" spans="1:48" s="135" customFormat="1" ht="16.350000000000001" customHeight="1" x14ac:dyDescent="0.2">
      <c r="A24" s="549" t="s">
        <v>945</v>
      </c>
      <c r="B24" s="734"/>
      <c r="C24" s="555" t="s">
        <v>1046</v>
      </c>
      <c r="D24" s="556">
        <v>97</v>
      </c>
      <c r="E24" s="557"/>
      <c r="F24" s="558">
        <v>295209.15342227888</v>
      </c>
      <c r="G24" s="559">
        <v>60</v>
      </c>
      <c r="H24" s="557"/>
      <c r="I24" s="558">
        <v>20827.758442968887</v>
      </c>
      <c r="J24" s="559">
        <v>0</v>
      </c>
      <c r="K24" s="557"/>
      <c r="L24" s="558">
        <v>0</v>
      </c>
      <c r="M24" s="559">
        <v>14</v>
      </c>
      <c r="N24" s="557"/>
      <c r="O24" s="558">
        <v>32360.500832875572</v>
      </c>
      <c r="P24" s="559">
        <v>0</v>
      </c>
      <c r="Q24" s="557"/>
      <c r="R24" s="558">
        <v>0</v>
      </c>
      <c r="S24" s="560">
        <v>348397</v>
      </c>
      <c r="T24" s="557">
        <v>-1892</v>
      </c>
      <c r="U24" s="557">
        <v>-21731</v>
      </c>
      <c r="V24" s="561">
        <v>-23623</v>
      </c>
      <c r="W24" s="560">
        <v>324774</v>
      </c>
      <c r="X24" s="558">
        <v>-812</v>
      </c>
      <c r="Y24" s="560">
        <v>323962</v>
      </c>
      <c r="Z24" s="557">
        <v>0</v>
      </c>
      <c r="AA24" s="562">
        <v>767</v>
      </c>
      <c r="AB24" s="560">
        <v>324729</v>
      </c>
      <c r="AC24" s="557">
        <v>232198</v>
      </c>
      <c r="AD24" s="557">
        <v>92531</v>
      </c>
      <c r="AE24" s="560">
        <v>23134</v>
      </c>
      <c r="AF24" s="562">
        <v>0</v>
      </c>
      <c r="AG24" s="563">
        <v>324729</v>
      </c>
      <c r="AH24" s="564"/>
      <c r="AI24" s="565">
        <v>961534</v>
      </c>
      <c r="AJ24" s="556">
        <v>-3</v>
      </c>
      <c r="AK24" s="564">
        <v>-1892</v>
      </c>
      <c r="AL24" s="556">
        <v>-12</v>
      </c>
      <c r="AM24" s="566">
        <v>-10865.5</v>
      </c>
      <c r="AN24" s="567">
        <v>-46065</v>
      </c>
      <c r="AO24" s="565">
        <v>915469</v>
      </c>
      <c r="AP24" s="568">
        <v>-2289</v>
      </c>
      <c r="AQ24" s="565">
        <v>913180</v>
      </c>
      <c r="AR24" s="566">
        <v>0</v>
      </c>
      <c r="AS24" s="565">
        <v>913180</v>
      </c>
      <c r="AT24" s="566">
        <v>564091</v>
      </c>
      <c r="AU24" s="566">
        <v>349089</v>
      </c>
      <c r="AV24" s="565">
        <v>87273</v>
      </c>
    </row>
    <row r="25" spans="1:48" s="135" customFormat="1" ht="16.350000000000001" customHeight="1" x14ac:dyDescent="0.2">
      <c r="A25" s="549" t="s">
        <v>1295</v>
      </c>
      <c r="B25" s="734" t="s">
        <v>358</v>
      </c>
      <c r="C25" s="555" t="s">
        <v>1981</v>
      </c>
      <c r="D25" s="556">
        <v>630</v>
      </c>
      <c r="E25" s="557"/>
      <c r="F25" s="558">
        <v>2160285.9083386702</v>
      </c>
      <c r="G25" s="559">
        <v>527</v>
      </c>
      <c r="H25" s="557"/>
      <c r="I25" s="558">
        <v>228170.35206437408</v>
      </c>
      <c r="J25" s="559">
        <v>666</v>
      </c>
      <c r="K25" s="557"/>
      <c r="L25" s="558">
        <v>78725.761285405853</v>
      </c>
      <c r="M25" s="559">
        <v>45</v>
      </c>
      <c r="N25" s="557"/>
      <c r="O25" s="558">
        <v>137406.57939207595</v>
      </c>
      <c r="P25" s="559">
        <v>0</v>
      </c>
      <c r="Q25" s="557"/>
      <c r="R25" s="558">
        <v>0</v>
      </c>
      <c r="S25" s="560">
        <v>2604589</v>
      </c>
      <c r="T25" s="557">
        <v>288479</v>
      </c>
      <c r="U25" s="557">
        <v>20725</v>
      </c>
      <c r="V25" s="561">
        <v>309204</v>
      </c>
      <c r="W25" s="560">
        <v>2913793</v>
      </c>
      <c r="X25" s="558">
        <v>-7285</v>
      </c>
      <c r="Y25" s="560">
        <v>2906508</v>
      </c>
      <c r="Z25" s="557">
        <v>-105238</v>
      </c>
      <c r="AA25" s="562">
        <v>6903</v>
      </c>
      <c r="AB25" s="560">
        <v>2808173</v>
      </c>
      <c r="AC25" s="557">
        <v>1789818</v>
      </c>
      <c r="AD25" s="557">
        <v>1018355</v>
      </c>
      <c r="AE25" s="560">
        <v>254588</v>
      </c>
      <c r="AF25" s="562">
        <v>0</v>
      </c>
      <c r="AG25" s="563">
        <v>2808173</v>
      </c>
      <c r="AH25" s="564"/>
      <c r="AI25" s="565">
        <v>4861652</v>
      </c>
      <c r="AJ25" s="556">
        <v>77</v>
      </c>
      <c r="AK25" s="564">
        <v>288479</v>
      </c>
      <c r="AL25" s="556">
        <v>-17</v>
      </c>
      <c r="AM25" s="566">
        <v>10362.5</v>
      </c>
      <c r="AN25" s="567">
        <v>529310</v>
      </c>
      <c r="AO25" s="565">
        <v>5390962</v>
      </c>
      <c r="AP25" s="568">
        <v>-13477</v>
      </c>
      <c r="AQ25" s="565">
        <v>5377485</v>
      </c>
      <c r="AR25" s="566">
        <v>0</v>
      </c>
      <c r="AS25" s="565">
        <v>5377485</v>
      </c>
      <c r="AT25" s="566">
        <v>3363812</v>
      </c>
      <c r="AU25" s="566">
        <v>2013673</v>
      </c>
      <c r="AV25" s="565">
        <v>503420</v>
      </c>
    </row>
    <row r="26" spans="1:48" s="135" customFormat="1" ht="16.350000000000001" customHeight="1" x14ac:dyDescent="0.2">
      <c r="A26" s="550" t="s">
        <v>747</v>
      </c>
      <c r="B26" s="735" t="s">
        <v>377</v>
      </c>
      <c r="C26" s="569" t="s">
        <v>346</v>
      </c>
      <c r="D26" s="570">
        <v>272</v>
      </c>
      <c r="E26" s="571"/>
      <c r="F26" s="572">
        <v>714749.28615205712</v>
      </c>
      <c r="G26" s="573">
        <v>220</v>
      </c>
      <c r="H26" s="571"/>
      <c r="I26" s="572">
        <v>65421.631603577058</v>
      </c>
      <c r="J26" s="573">
        <v>240</v>
      </c>
      <c r="K26" s="571"/>
      <c r="L26" s="572">
        <v>19630.497503548599</v>
      </c>
      <c r="M26" s="573">
        <v>30</v>
      </c>
      <c r="N26" s="571"/>
      <c r="O26" s="572">
        <v>61965.659192911</v>
      </c>
      <c r="P26" s="573">
        <v>1</v>
      </c>
      <c r="Q26" s="571"/>
      <c r="R26" s="572">
        <v>760.08711360186965</v>
      </c>
      <c r="S26" s="574">
        <v>862527</v>
      </c>
      <c r="T26" s="571">
        <v>-132513</v>
      </c>
      <c r="U26" s="571">
        <v>24156</v>
      </c>
      <c r="V26" s="575">
        <v>-108357</v>
      </c>
      <c r="W26" s="574">
        <v>754170</v>
      </c>
      <c r="X26" s="572">
        <v>-1886</v>
      </c>
      <c r="Y26" s="574">
        <v>752284</v>
      </c>
      <c r="Z26" s="571">
        <v>-115830</v>
      </c>
      <c r="AA26" s="576">
        <v>2714</v>
      </c>
      <c r="AB26" s="574">
        <v>627540</v>
      </c>
      <c r="AC26" s="577">
        <v>490418</v>
      </c>
      <c r="AD26" s="571">
        <v>137122</v>
      </c>
      <c r="AE26" s="578">
        <v>34281</v>
      </c>
      <c r="AF26" s="576">
        <v>0</v>
      </c>
      <c r="AG26" s="578">
        <v>627540</v>
      </c>
      <c r="AH26" s="579"/>
      <c r="AI26" s="580">
        <v>3370761</v>
      </c>
      <c r="AJ26" s="570">
        <v>-45</v>
      </c>
      <c r="AK26" s="579">
        <v>-132513</v>
      </c>
      <c r="AL26" s="570">
        <v>11</v>
      </c>
      <c r="AM26" s="581">
        <v>12078</v>
      </c>
      <c r="AN26" s="582">
        <v>-557760.5</v>
      </c>
      <c r="AO26" s="580">
        <v>2813000.5</v>
      </c>
      <c r="AP26" s="583">
        <v>-7033</v>
      </c>
      <c r="AQ26" s="580">
        <v>2805967.5</v>
      </c>
      <c r="AR26" s="581">
        <v>0</v>
      </c>
      <c r="AS26" s="580">
        <v>2805968</v>
      </c>
      <c r="AT26" s="581">
        <v>1968374</v>
      </c>
      <c r="AU26" s="581">
        <v>837594</v>
      </c>
      <c r="AV26" s="580">
        <v>209399</v>
      </c>
    </row>
    <row r="27" spans="1:48" s="135" customFormat="1" ht="16.350000000000001" customHeight="1" x14ac:dyDescent="0.2">
      <c r="A27" s="548" t="s">
        <v>748</v>
      </c>
      <c r="B27" s="733" t="s">
        <v>359</v>
      </c>
      <c r="C27" s="532" t="s">
        <v>284</v>
      </c>
      <c r="D27" s="533">
        <v>500</v>
      </c>
      <c r="E27" s="534"/>
      <c r="F27" s="535">
        <v>2551243.7223184318</v>
      </c>
      <c r="G27" s="536">
        <v>224</v>
      </c>
      <c r="H27" s="534"/>
      <c r="I27" s="535">
        <v>157112.80057816821</v>
      </c>
      <c r="J27" s="536">
        <v>113</v>
      </c>
      <c r="K27" s="534"/>
      <c r="L27" s="535">
        <v>21631.369293066695</v>
      </c>
      <c r="M27" s="536">
        <v>39</v>
      </c>
      <c r="N27" s="534"/>
      <c r="O27" s="535">
        <v>185445.34331035352</v>
      </c>
      <c r="P27" s="536">
        <v>9</v>
      </c>
      <c r="Q27" s="534"/>
      <c r="R27" s="535">
        <v>17278.192995122357</v>
      </c>
      <c r="S27" s="537">
        <v>2932712</v>
      </c>
      <c r="T27" s="534">
        <v>-178448</v>
      </c>
      <c r="U27" s="534">
        <v>6862</v>
      </c>
      <c r="V27" s="538">
        <v>-171586</v>
      </c>
      <c r="W27" s="537">
        <v>2761126</v>
      </c>
      <c r="X27" s="535">
        <v>-6902</v>
      </c>
      <c r="Y27" s="537">
        <v>2754224</v>
      </c>
      <c r="Z27" s="534">
        <v>73357</v>
      </c>
      <c r="AA27" s="554">
        <v>12862</v>
      </c>
      <c r="AB27" s="537">
        <v>2840443</v>
      </c>
      <c r="AC27" s="534">
        <v>2007737</v>
      </c>
      <c r="AD27" s="534">
        <v>832706</v>
      </c>
      <c r="AE27" s="537">
        <v>208178</v>
      </c>
      <c r="AF27" s="554">
        <v>10000</v>
      </c>
      <c r="AG27" s="539">
        <v>2850443</v>
      </c>
      <c r="AH27" s="540"/>
      <c r="AI27" s="541">
        <v>1506069</v>
      </c>
      <c r="AJ27" s="533">
        <v>-38</v>
      </c>
      <c r="AK27" s="540">
        <v>-178448</v>
      </c>
      <c r="AL27" s="533">
        <v>1</v>
      </c>
      <c r="AM27" s="542">
        <v>3431</v>
      </c>
      <c r="AN27" s="543">
        <v>-81995.5</v>
      </c>
      <c r="AO27" s="541">
        <v>1424073.5</v>
      </c>
      <c r="AP27" s="544">
        <v>-3560</v>
      </c>
      <c r="AQ27" s="541">
        <v>1420513.5</v>
      </c>
      <c r="AR27" s="542">
        <v>0</v>
      </c>
      <c r="AS27" s="541">
        <v>1420515</v>
      </c>
      <c r="AT27" s="542">
        <v>955522</v>
      </c>
      <c r="AU27" s="542">
        <v>464993</v>
      </c>
      <c r="AV27" s="541">
        <v>116249</v>
      </c>
    </row>
    <row r="28" spans="1:48" s="135" customFormat="1" ht="16.350000000000001" customHeight="1" x14ac:dyDescent="0.2">
      <c r="A28" s="549" t="s">
        <v>749</v>
      </c>
      <c r="B28" s="734">
        <v>328002</v>
      </c>
      <c r="C28" s="555" t="s">
        <v>295</v>
      </c>
      <c r="D28" s="556">
        <v>370</v>
      </c>
      <c r="E28" s="557"/>
      <c r="F28" s="558">
        <v>1331931.9455664346</v>
      </c>
      <c r="G28" s="559">
        <v>215</v>
      </c>
      <c r="H28" s="557"/>
      <c r="I28" s="558">
        <v>108856.66824581011</v>
      </c>
      <c r="J28" s="559">
        <v>311</v>
      </c>
      <c r="K28" s="557"/>
      <c r="L28" s="558">
        <v>42879.461538459494</v>
      </c>
      <c r="M28" s="559">
        <v>48</v>
      </c>
      <c r="N28" s="557"/>
      <c r="O28" s="558">
        <v>165070.47855327703</v>
      </c>
      <c r="P28" s="559">
        <v>0</v>
      </c>
      <c r="Q28" s="557"/>
      <c r="R28" s="558">
        <v>0</v>
      </c>
      <c r="S28" s="560">
        <v>1648739</v>
      </c>
      <c r="T28" s="557">
        <v>268762</v>
      </c>
      <c r="U28" s="557">
        <v>4469</v>
      </c>
      <c r="V28" s="561">
        <v>273231</v>
      </c>
      <c r="W28" s="560">
        <v>1921970</v>
      </c>
      <c r="X28" s="558">
        <v>-4805</v>
      </c>
      <c r="Y28" s="560">
        <v>1917165</v>
      </c>
      <c r="Z28" s="557">
        <v>5044</v>
      </c>
      <c r="AA28" s="562">
        <v>21830</v>
      </c>
      <c r="AB28" s="560">
        <v>1944039</v>
      </c>
      <c r="AC28" s="557">
        <v>1114329</v>
      </c>
      <c r="AD28" s="557">
        <v>829710</v>
      </c>
      <c r="AE28" s="560">
        <v>207429</v>
      </c>
      <c r="AF28" s="562">
        <v>10000</v>
      </c>
      <c r="AG28" s="563">
        <v>1954039</v>
      </c>
      <c r="AH28" s="564"/>
      <c r="AI28" s="565">
        <v>2477728</v>
      </c>
      <c r="AJ28" s="556">
        <v>71</v>
      </c>
      <c r="AK28" s="564">
        <v>268762</v>
      </c>
      <c r="AL28" s="556">
        <v>-4</v>
      </c>
      <c r="AM28" s="566">
        <v>2234.5</v>
      </c>
      <c r="AN28" s="567">
        <v>482328.5</v>
      </c>
      <c r="AO28" s="565">
        <v>2960056.5</v>
      </c>
      <c r="AP28" s="568">
        <v>-7400</v>
      </c>
      <c r="AQ28" s="565">
        <v>2952656.5</v>
      </c>
      <c r="AR28" s="566">
        <v>0</v>
      </c>
      <c r="AS28" s="565">
        <v>2952657</v>
      </c>
      <c r="AT28" s="566">
        <v>1566818</v>
      </c>
      <c r="AU28" s="566">
        <v>1385839</v>
      </c>
      <c r="AV28" s="565">
        <v>346460</v>
      </c>
    </row>
    <row r="29" spans="1:48" s="135" customFormat="1" ht="16.350000000000001" customHeight="1" x14ac:dyDescent="0.2">
      <c r="A29" s="549" t="s">
        <v>750</v>
      </c>
      <c r="B29" s="734" t="s">
        <v>378</v>
      </c>
      <c r="C29" s="555" t="s">
        <v>296</v>
      </c>
      <c r="D29" s="556">
        <v>168</v>
      </c>
      <c r="E29" s="557"/>
      <c r="F29" s="558">
        <v>817201.55560027878</v>
      </c>
      <c r="G29" s="559">
        <v>124</v>
      </c>
      <c r="H29" s="557"/>
      <c r="I29" s="558">
        <v>80067.891289878433</v>
      </c>
      <c r="J29" s="559">
        <v>102.5</v>
      </c>
      <c r="K29" s="557"/>
      <c r="L29" s="558">
        <v>17998.591766203186</v>
      </c>
      <c r="M29" s="559">
        <v>13</v>
      </c>
      <c r="N29" s="557"/>
      <c r="O29" s="558">
        <v>56659.620523039193</v>
      </c>
      <c r="P29" s="559">
        <v>0</v>
      </c>
      <c r="Q29" s="557"/>
      <c r="R29" s="558">
        <v>0</v>
      </c>
      <c r="S29" s="560">
        <v>971927</v>
      </c>
      <c r="T29" s="557">
        <v>96274</v>
      </c>
      <c r="U29" s="557">
        <v>7507</v>
      </c>
      <c r="V29" s="561">
        <v>103781</v>
      </c>
      <c r="W29" s="560">
        <v>1075708</v>
      </c>
      <c r="X29" s="558">
        <v>-2689</v>
      </c>
      <c r="Y29" s="560">
        <v>1073019</v>
      </c>
      <c r="Z29" s="557">
        <v>-7842</v>
      </c>
      <c r="AA29" s="562">
        <v>4484</v>
      </c>
      <c r="AB29" s="560">
        <v>1069661</v>
      </c>
      <c r="AC29" s="557">
        <v>689906</v>
      </c>
      <c r="AD29" s="557">
        <v>379755</v>
      </c>
      <c r="AE29" s="560">
        <v>94939</v>
      </c>
      <c r="AF29" s="562">
        <v>10000</v>
      </c>
      <c r="AG29" s="563">
        <v>1079661</v>
      </c>
      <c r="AH29" s="564"/>
      <c r="AI29" s="565">
        <v>665285</v>
      </c>
      <c r="AJ29" s="556">
        <v>11</v>
      </c>
      <c r="AK29" s="564">
        <v>96274</v>
      </c>
      <c r="AL29" s="556">
        <v>1</v>
      </c>
      <c r="AM29" s="566">
        <v>3753.5</v>
      </c>
      <c r="AN29" s="567">
        <v>42669</v>
      </c>
      <c r="AO29" s="565">
        <v>707954</v>
      </c>
      <c r="AP29" s="568">
        <v>-1770</v>
      </c>
      <c r="AQ29" s="565">
        <v>706184</v>
      </c>
      <c r="AR29" s="566">
        <v>0</v>
      </c>
      <c r="AS29" s="565">
        <v>706184</v>
      </c>
      <c r="AT29" s="566">
        <v>454464</v>
      </c>
      <c r="AU29" s="566">
        <v>251720</v>
      </c>
      <c r="AV29" s="565">
        <v>62930</v>
      </c>
    </row>
    <row r="30" spans="1:48" s="135" customFormat="1" ht="16.350000000000001" customHeight="1" x14ac:dyDescent="0.2">
      <c r="A30" s="550" t="s">
        <v>752</v>
      </c>
      <c r="B30" s="735" t="s">
        <v>379</v>
      </c>
      <c r="C30" s="569" t="s">
        <v>297</v>
      </c>
      <c r="D30" s="570">
        <v>885</v>
      </c>
      <c r="E30" s="571"/>
      <c r="F30" s="572">
        <v>3235066.1570720593</v>
      </c>
      <c r="G30" s="573">
        <v>401</v>
      </c>
      <c r="H30" s="571"/>
      <c r="I30" s="572">
        <v>203817.38360355422</v>
      </c>
      <c r="J30" s="573">
        <v>831</v>
      </c>
      <c r="K30" s="571"/>
      <c r="L30" s="572">
        <v>112657.23489595749</v>
      </c>
      <c r="M30" s="573">
        <v>46</v>
      </c>
      <c r="N30" s="571"/>
      <c r="O30" s="572">
        <v>161441.55704144409</v>
      </c>
      <c r="P30" s="573">
        <v>25</v>
      </c>
      <c r="Q30" s="571"/>
      <c r="R30" s="572">
        <v>33894.536141811928</v>
      </c>
      <c r="S30" s="574">
        <v>3746878</v>
      </c>
      <c r="T30" s="571">
        <v>-55934</v>
      </c>
      <c r="U30" s="571">
        <v>9999</v>
      </c>
      <c r="V30" s="575">
        <v>-45935</v>
      </c>
      <c r="W30" s="574">
        <v>3700943</v>
      </c>
      <c r="X30" s="572">
        <v>-9252</v>
      </c>
      <c r="Y30" s="574">
        <v>3691691</v>
      </c>
      <c r="Z30" s="571">
        <v>53148</v>
      </c>
      <c r="AA30" s="576">
        <v>11092</v>
      </c>
      <c r="AB30" s="574">
        <v>3755772</v>
      </c>
      <c r="AC30" s="577">
        <v>2534405</v>
      </c>
      <c r="AD30" s="571">
        <v>1221367</v>
      </c>
      <c r="AE30" s="578">
        <v>305342</v>
      </c>
      <c r="AF30" s="576">
        <v>0</v>
      </c>
      <c r="AG30" s="578">
        <v>3755772</v>
      </c>
      <c r="AH30" s="579"/>
      <c r="AI30" s="580">
        <v>4733908</v>
      </c>
      <c r="AJ30" s="570">
        <v>2</v>
      </c>
      <c r="AK30" s="579">
        <v>-55934</v>
      </c>
      <c r="AL30" s="570">
        <v>-4</v>
      </c>
      <c r="AM30" s="581">
        <v>4999.5</v>
      </c>
      <c r="AN30" s="582">
        <v>33614.5</v>
      </c>
      <c r="AO30" s="580">
        <v>4767522.5</v>
      </c>
      <c r="AP30" s="583">
        <v>-11919</v>
      </c>
      <c r="AQ30" s="580">
        <v>4755603.5</v>
      </c>
      <c r="AR30" s="581">
        <v>0</v>
      </c>
      <c r="AS30" s="580">
        <v>4755604</v>
      </c>
      <c r="AT30" s="581">
        <v>3131317</v>
      </c>
      <c r="AU30" s="581">
        <v>1624287</v>
      </c>
      <c r="AV30" s="580">
        <v>406073</v>
      </c>
    </row>
    <row r="31" spans="1:48" s="135" customFormat="1" ht="16.350000000000001" customHeight="1" x14ac:dyDescent="0.2">
      <c r="A31" s="548" t="s">
        <v>753</v>
      </c>
      <c r="B31" s="733" t="s">
        <v>361</v>
      </c>
      <c r="C31" s="532" t="s">
        <v>282</v>
      </c>
      <c r="D31" s="533">
        <v>303</v>
      </c>
      <c r="E31" s="534"/>
      <c r="F31" s="535">
        <v>1097197.8362756672</v>
      </c>
      <c r="G31" s="536">
        <v>235</v>
      </c>
      <c r="H31" s="534"/>
      <c r="I31" s="535">
        <v>107110.66376635002</v>
      </c>
      <c r="J31" s="536">
        <v>0</v>
      </c>
      <c r="K31" s="534"/>
      <c r="L31" s="535">
        <v>0</v>
      </c>
      <c r="M31" s="536">
        <v>104</v>
      </c>
      <c r="N31" s="534"/>
      <c r="O31" s="535">
        <v>326293.28713193117</v>
      </c>
      <c r="P31" s="536">
        <v>0</v>
      </c>
      <c r="Q31" s="534"/>
      <c r="R31" s="535">
        <v>0</v>
      </c>
      <c r="S31" s="537">
        <v>1530602</v>
      </c>
      <c r="T31" s="534">
        <v>83845</v>
      </c>
      <c r="U31" s="534">
        <v>126287</v>
      </c>
      <c r="V31" s="538">
        <v>210132</v>
      </c>
      <c r="W31" s="537">
        <v>1740734</v>
      </c>
      <c r="X31" s="535">
        <v>-4351</v>
      </c>
      <c r="Y31" s="537">
        <v>1736383</v>
      </c>
      <c r="Z31" s="534">
        <v>36849</v>
      </c>
      <c r="AA31" s="554">
        <v>0</v>
      </c>
      <c r="AB31" s="537">
        <v>1773232</v>
      </c>
      <c r="AC31" s="534">
        <v>1142586</v>
      </c>
      <c r="AD31" s="534">
        <v>630646</v>
      </c>
      <c r="AE31" s="537">
        <v>157661</v>
      </c>
      <c r="AF31" s="554">
        <v>0</v>
      </c>
      <c r="AG31" s="539">
        <v>1773232</v>
      </c>
      <c r="AH31" s="540"/>
      <c r="AI31" s="541">
        <v>2179671</v>
      </c>
      <c r="AJ31" s="533">
        <v>17</v>
      </c>
      <c r="AK31" s="540">
        <v>83845</v>
      </c>
      <c r="AL31" s="533">
        <v>16</v>
      </c>
      <c r="AM31" s="542">
        <v>63143.5</v>
      </c>
      <c r="AN31" s="543">
        <v>213221</v>
      </c>
      <c r="AO31" s="541">
        <v>2392892</v>
      </c>
      <c r="AP31" s="544">
        <v>-5981</v>
      </c>
      <c r="AQ31" s="541">
        <v>2386911</v>
      </c>
      <c r="AR31" s="542">
        <v>0</v>
      </c>
      <c r="AS31" s="541">
        <v>2386912</v>
      </c>
      <c r="AT31" s="542">
        <v>1470546</v>
      </c>
      <c r="AU31" s="542">
        <v>916366</v>
      </c>
      <c r="AV31" s="541">
        <v>229091</v>
      </c>
    </row>
    <row r="32" spans="1:48" s="135" customFormat="1" ht="16.350000000000001" customHeight="1" x14ac:dyDescent="0.2">
      <c r="A32" s="549" t="s">
        <v>754</v>
      </c>
      <c r="B32" s="734" t="s">
        <v>380</v>
      </c>
      <c r="C32" s="555" t="s">
        <v>298</v>
      </c>
      <c r="D32" s="556">
        <v>777</v>
      </c>
      <c r="E32" s="557"/>
      <c r="F32" s="558">
        <v>2887309.313247276</v>
      </c>
      <c r="G32" s="559">
        <v>605</v>
      </c>
      <c r="H32" s="557"/>
      <c r="I32" s="558">
        <v>309739.26220648375</v>
      </c>
      <c r="J32" s="559">
        <v>711</v>
      </c>
      <c r="K32" s="557"/>
      <c r="L32" s="558">
        <v>102754.36258455286</v>
      </c>
      <c r="M32" s="559">
        <v>54</v>
      </c>
      <c r="N32" s="557"/>
      <c r="O32" s="558">
        <v>184672.7289350442</v>
      </c>
      <c r="P32" s="559">
        <v>1</v>
      </c>
      <c r="Q32" s="557"/>
      <c r="R32" s="558">
        <v>1284.4545779846301</v>
      </c>
      <c r="S32" s="560">
        <v>3485761</v>
      </c>
      <c r="T32" s="557">
        <v>209414</v>
      </c>
      <c r="U32" s="557">
        <v>56211</v>
      </c>
      <c r="V32" s="561">
        <v>265625</v>
      </c>
      <c r="W32" s="560">
        <v>3751386</v>
      </c>
      <c r="X32" s="558">
        <v>-9379</v>
      </c>
      <c r="Y32" s="560">
        <v>3742007</v>
      </c>
      <c r="Z32" s="557">
        <v>10397</v>
      </c>
      <c r="AA32" s="562">
        <v>8732</v>
      </c>
      <c r="AB32" s="560">
        <v>3761136</v>
      </c>
      <c r="AC32" s="557">
        <v>2330795</v>
      </c>
      <c r="AD32" s="557">
        <v>1430341</v>
      </c>
      <c r="AE32" s="560">
        <v>357587</v>
      </c>
      <c r="AF32" s="562">
        <v>0</v>
      </c>
      <c r="AG32" s="563">
        <v>3761136</v>
      </c>
      <c r="AH32" s="564"/>
      <c r="AI32" s="565">
        <v>3946069</v>
      </c>
      <c r="AJ32" s="556">
        <v>70</v>
      </c>
      <c r="AK32" s="564">
        <v>209414</v>
      </c>
      <c r="AL32" s="556">
        <v>-1</v>
      </c>
      <c r="AM32" s="566">
        <v>28105.5</v>
      </c>
      <c r="AN32" s="567">
        <v>356346</v>
      </c>
      <c r="AO32" s="565">
        <v>4302415</v>
      </c>
      <c r="AP32" s="568">
        <v>-10756</v>
      </c>
      <c r="AQ32" s="565">
        <v>4291659</v>
      </c>
      <c r="AR32" s="566">
        <v>0</v>
      </c>
      <c r="AS32" s="565">
        <v>4291660</v>
      </c>
      <c r="AT32" s="566">
        <v>2606510</v>
      </c>
      <c r="AU32" s="566">
        <v>1685150</v>
      </c>
      <c r="AV32" s="565">
        <v>421288</v>
      </c>
    </row>
    <row r="33" spans="1:48" s="135" customFormat="1" ht="16.350000000000001" customHeight="1" x14ac:dyDescent="0.2">
      <c r="A33" s="549" t="s">
        <v>755</v>
      </c>
      <c r="B33" s="734" t="s">
        <v>374</v>
      </c>
      <c r="C33" s="555" t="s">
        <v>292</v>
      </c>
      <c r="D33" s="556">
        <v>313</v>
      </c>
      <c r="E33" s="557"/>
      <c r="F33" s="558">
        <v>1375279.5322047458</v>
      </c>
      <c r="G33" s="559">
        <v>259</v>
      </c>
      <c r="H33" s="557"/>
      <c r="I33" s="558">
        <v>146884.79697799633</v>
      </c>
      <c r="J33" s="559">
        <v>0</v>
      </c>
      <c r="K33" s="557"/>
      <c r="L33" s="558">
        <v>0</v>
      </c>
      <c r="M33" s="559">
        <v>22</v>
      </c>
      <c r="N33" s="557"/>
      <c r="O33" s="558">
        <v>89126.271580258355</v>
      </c>
      <c r="P33" s="559">
        <v>0</v>
      </c>
      <c r="Q33" s="557"/>
      <c r="R33" s="558">
        <v>0</v>
      </c>
      <c r="S33" s="560">
        <v>1611291</v>
      </c>
      <c r="T33" s="557">
        <v>310380</v>
      </c>
      <c r="U33" s="557">
        <v>-16653</v>
      </c>
      <c r="V33" s="561">
        <v>293727</v>
      </c>
      <c r="W33" s="560">
        <v>1905018</v>
      </c>
      <c r="X33" s="558">
        <v>-4763</v>
      </c>
      <c r="Y33" s="560">
        <v>1900255</v>
      </c>
      <c r="Z33" s="557">
        <v>-13642</v>
      </c>
      <c r="AA33" s="562">
        <v>0</v>
      </c>
      <c r="AB33" s="560">
        <v>1886613</v>
      </c>
      <c r="AC33" s="557">
        <v>1062418</v>
      </c>
      <c r="AD33" s="557">
        <v>824195</v>
      </c>
      <c r="AE33" s="560">
        <v>206050</v>
      </c>
      <c r="AF33" s="562">
        <v>0</v>
      </c>
      <c r="AG33" s="563">
        <v>1886613</v>
      </c>
      <c r="AH33" s="564"/>
      <c r="AI33" s="565">
        <v>1714322</v>
      </c>
      <c r="AJ33" s="556">
        <v>71</v>
      </c>
      <c r="AK33" s="564">
        <v>310380</v>
      </c>
      <c r="AL33" s="556">
        <v>-15</v>
      </c>
      <c r="AM33" s="566">
        <v>-8326.5</v>
      </c>
      <c r="AN33" s="567">
        <v>437525</v>
      </c>
      <c r="AO33" s="565">
        <v>2151847</v>
      </c>
      <c r="AP33" s="568">
        <v>-5379</v>
      </c>
      <c r="AQ33" s="565">
        <v>2146468</v>
      </c>
      <c r="AR33" s="566">
        <v>0</v>
      </c>
      <c r="AS33" s="565">
        <v>2146469</v>
      </c>
      <c r="AT33" s="566">
        <v>1088564</v>
      </c>
      <c r="AU33" s="566">
        <v>1057905</v>
      </c>
      <c r="AV33" s="565">
        <v>264477</v>
      </c>
    </row>
    <row r="34" spans="1:48" s="135" customFormat="1" ht="16.350000000000001" customHeight="1" x14ac:dyDescent="0.2">
      <c r="A34" s="549" t="s">
        <v>756</v>
      </c>
      <c r="B34" s="734" t="s">
        <v>375</v>
      </c>
      <c r="C34" s="555" t="s">
        <v>293</v>
      </c>
      <c r="D34" s="556">
        <v>160</v>
      </c>
      <c r="E34" s="557"/>
      <c r="F34" s="558">
        <v>731794.27594122756</v>
      </c>
      <c r="G34" s="559">
        <v>122</v>
      </c>
      <c r="H34" s="557"/>
      <c r="I34" s="558">
        <v>72549.525684843305</v>
      </c>
      <c r="J34" s="559">
        <v>266</v>
      </c>
      <c r="K34" s="557"/>
      <c r="L34" s="558">
        <v>45973.19984590364</v>
      </c>
      <c r="M34" s="559">
        <v>0</v>
      </c>
      <c r="N34" s="557"/>
      <c r="O34" s="558">
        <v>0</v>
      </c>
      <c r="P34" s="559">
        <v>1</v>
      </c>
      <c r="Q34" s="557"/>
      <c r="R34" s="558">
        <v>1538.0087055575743</v>
      </c>
      <c r="S34" s="560">
        <v>851854</v>
      </c>
      <c r="T34" s="557">
        <v>-142729</v>
      </c>
      <c r="U34" s="557">
        <v>30414</v>
      </c>
      <c r="V34" s="561">
        <v>-112315</v>
      </c>
      <c r="W34" s="560">
        <v>739539</v>
      </c>
      <c r="X34" s="558">
        <v>-1848</v>
      </c>
      <c r="Y34" s="560">
        <v>737691</v>
      </c>
      <c r="Z34" s="557">
        <v>107462</v>
      </c>
      <c r="AA34" s="562">
        <v>9440</v>
      </c>
      <c r="AB34" s="560">
        <v>854593</v>
      </c>
      <c r="AC34" s="557">
        <v>644418</v>
      </c>
      <c r="AD34" s="557">
        <v>210175</v>
      </c>
      <c r="AE34" s="560">
        <v>52544</v>
      </c>
      <c r="AF34" s="562">
        <v>10000</v>
      </c>
      <c r="AG34" s="563">
        <v>864593</v>
      </c>
      <c r="AH34" s="564"/>
      <c r="AI34" s="565">
        <v>799381</v>
      </c>
      <c r="AJ34" s="556">
        <v>-39</v>
      </c>
      <c r="AK34" s="564">
        <v>-142729</v>
      </c>
      <c r="AL34" s="556">
        <v>12</v>
      </c>
      <c r="AM34" s="566">
        <v>15207</v>
      </c>
      <c r="AN34" s="567">
        <v>-172500</v>
      </c>
      <c r="AO34" s="565">
        <v>626881</v>
      </c>
      <c r="AP34" s="568">
        <v>-1567</v>
      </c>
      <c r="AQ34" s="565">
        <v>625314</v>
      </c>
      <c r="AR34" s="566">
        <v>0</v>
      </c>
      <c r="AS34" s="565">
        <v>625315</v>
      </c>
      <c r="AT34" s="566">
        <v>510045</v>
      </c>
      <c r="AU34" s="566">
        <v>115270</v>
      </c>
      <c r="AV34" s="565">
        <v>28818</v>
      </c>
    </row>
    <row r="35" spans="1:48" s="135" customFormat="1" ht="16.350000000000001" customHeight="1" x14ac:dyDescent="0.2">
      <c r="A35" s="550" t="s">
        <v>757</v>
      </c>
      <c r="B35" s="735">
        <v>343002</v>
      </c>
      <c r="C35" s="569" t="s">
        <v>635</v>
      </c>
      <c r="D35" s="570">
        <v>1823</v>
      </c>
      <c r="E35" s="571"/>
      <c r="F35" s="572">
        <v>7027745.1375866905</v>
      </c>
      <c r="G35" s="573">
        <v>1430</v>
      </c>
      <c r="H35" s="571"/>
      <c r="I35" s="572">
        <v>750268.85805444757</v>
      </c>
      <c r="J35" s="573">
        <v>195.5</v>
      </c>
      <c r="K35" s="571"/>
      <c r="L35" s="572">
        <v>27612.887645916442</v>
      </c>
      <c r="M35" s="573">
        <v>205</v>
      </c>
      <c r="N35" s="571"/>
      <c r="O35" s="572">
        <v>748166.86365686031</v>
      </c>
      <c r="P35" s="573">
        <v>52</v>
      </c>
      <c r="Q35" s="571"/>
      <c r="R35" s="572">
        <v>75656.881936985039</v>
      </c>
      <c r="S35" s="574">
        <v>8629453</v>
      </c>
      <c r="T35" s="571">
        <v>323543</v>
      </c>
      <c r="U35" s="571">
        <v>17585</v>
      </c>
      <c r="V35" s="575">
        <v>341128</v>
      </c>
      <c r="W35" s="574">
        <v>8970581</v>
      </c>
      <c r="X35" s="572">
        <v>-22427</v>
      </c>
      <c r="Y35" s="574">
        <v>8948154</v>
      </c>
      <c r="Z35" s="571">
        <v>-131368</v>
      </c>
      <c r="AA35" s="576">
        <v>56994</v>
      </c>
      <c r="AB35" s="574">
        <v>8872039</v>
      </c>
      <c r="AC35" s="577">
        <v>6038402.9999999991</v>
      </c>
      <c r="AD35" s="571">
        <v>2833636.0000000005</v>
      </c>
      <c r="AE35" s="578">
        <v>708412</v>
      </c>
      <c r="AF35" s="576">
        <v>10000</v>
      </c>
      <c r="AG35" s="578">
        <v>8882039</v>
      </c>
      <c r="AH35" s="579"/>
      <c r="AI35" s="580">
        <v>7856318</v>
      </c>
      <c r="AJ35" s="570">
        <v>78</v>
      </c>
      <c r="AK35" s="579">
        <v>323543</v>
      </c>
      <c r="AL35" s="570">
        <v>10</v>
      </c>
      <c r="AM35" s="581">
        <v>8792.5</v>
      </c>
      <c r="AN35" s="582">
        <v>503743.95000000019</v>
      </c>
      <c r="AO35" s="580">
        <v>8360061.9500000002</v>
      </c>
      <c r="AP35" s="583">
        <v>-20901</v>
      </c>
      <c r="AQ35" s="580">
        <v>8339160.9500000002</v>
      </c>
      <c r="AR35" s="581">
        <v>-71252.400000000009</v>
      </c>
      <c r="AS35" s="580">
        <v>8339164</v>
      </c>
      <c r="AT35" s="581">
        <v>5345592</v>
      </c>
      <c r="AU35" s="581">
        <v>2993572</v>
      </c>
      <c r="AV35" s="580">
        <v>748395</v>
      </c>
    </row>
    <row r="36" spans="1:48" s="135" customFormat="1" ht="16.350000000000001" customHeight="1" x14ac:dyDescent="0.2">
      <c r="A36" s="548" t="s">
        <v>758</v>
      </c>
      <c r="B36" s="733">
        <v>328001</v>
      </c>
      <c r="C36" s="532" t="s">
        <v>286</v>
      </c>
      <c r="D36" s="533">
        <v>613</v>
      </c>
      <c r="E36" s="534"/>
      <c r="F36" s="535">
        <v>2200400.6082383171</v>
      </c>
      <c r="G36" s="536">
        <v>361</v>
      </c>
      <c r="H36" s="534"/>
      <c r="I36" s="535">
        <v>182081.90842640644</v>
      </c>
      <c r="J36" s="536">
        <v>568</v>
      </c>
      <c r="K36" s="534"/>
      <c r="L36" s="535">
        <v>78133.359848551132</v>
      </c>
      <c r="M36" s="536">
        <v>71</v>
      </c>
      <c r="N36" s="534"/>
      <c r="O36" s="535">
        <v>244166.7495267223</v>
      </c>
      <c r="P36" s="536">
        <v>2</v>
      </c>
      <c r="Q36" s="534"/>
      <c r="R36" s="535">
        <v>2751.1746425546171</v>
      </c>
      <c r="S36" s="537">
        <v>2707534</v>
      </c>
      <c r="T36" s="534">
        <v>-364332</v>
      </c>
      <c r="U36" s="534">
        <v>69111</v>
      </c>
      <c r="V36" s="538">
        <v>-295221</v>
      </c>
      <c r="W36" s="537">
        <v>2412313</v>
      </c>
      <c r="X36" s="535">
        <v>-6031</v>
      </c>
      <c r="Y36" s="537">
        <v>2406282</v>
      </c>
      <c r="Z36" s="534">
        <v>0</v>
      </c>
      <c r="AA36" s="554">
        <v>8909</v>
      </c>
      <c r="AB36" s="537">
        <v>2415191</v>
      </c>
      <c r="AC36" s="534">
        <v>1806457</v>
      </c>
      <c r="AD36" s="534">
        <v>608734</v>
      </c>
      <c r="AE36" s="537">
        <v>152184</v>
      </c>
      <c r="AF36" s="554">
        <v>0</v>
      </c>
      <c r="AG36" s="539">
        <v>2415191</v>
      </c>
      <c r="AH36" s="540"/>
      <c r="AI36" s="541">
        <v>4116908</v>
      </c>
      <c r="AJ36" s="533">
        <v>-82</v>
      </c>
      <c r="AK36" s="540">
        <v>-364332</v>
      </c>
      <c r="AL36" s="533">
        <v>12</v>
      </c>
      <c r="AM36" s="542">
        <v>34555.5</v>
      </c>
      <c r="AN36" s="543">
        <v>-498391</v>
      </c>
      <c r="AO36" s="541">
        <v>3618517</v>
      </c>
      <c r="AP36" s="544">
        <v>-9047</v>
      </c>
      <c r="AQ36" s="541">
        <v>3609470</v>
      </c>
      <c r="AR36" s="542">
        <v>0</v>
      </c>
      <c r="AS36" s="541">
        <v>3609470</v>
      </c>
      <c r="AT36" s="542">
        <v>2603221</v>
      </c>
      <c r="AU36" s="542">
        <v>1006249</v>
      </c>
      <c r="AV36" s="541">
        <v>251563</v>
      </c>
    </row>
    <row r="37" spans="1:48" s="135" customFormat="1" ht="16.350000000000001" customHeight="1" x14ac:dyDescent="0.2">
      <c r="A37" s="549" t="s">
        <v>759</v>
      </c>
      <c r="B37" s="734">
        <v>349001</v>
      </c>
      <c r="C37" s="555" t="s">
        <v>291</v>
      </c>
      <c r="D37" s="556">
        <v>282</v>
      </c>
      <c r="E37" s="557"/>
      <c r="F37" s="558">
        <v>1261270.6186800692</v>
      </c>
      <c r="G37" s="559">
        <v>224</v>
      </c>
      <c r="H37" s="557"/>
      <c r="I37" s="558">
        <v>148340.90294623567</v>
      </c>
      <c r="J37" s="559">
        <v>277</v>
      </c>
      <c r="K37" s="557"/>
      <c r="L37" s="558">
        <v>50018.202914011956</v>
      </c>
      <c r="M37" s="559">
        <v>15</v>
      </c>
      <c r="N37" s="557"/>
      <c r="O37" s="558">
        <v>67714.173620052301</v>
      </c>
      <c r="P37" s="559">
        <v>2</v>
      </c>
      <c r="Q37" s="557"/>
      <c r="R37" s="558">
        <v>3611.4225930694552</v>
      </c>
      <c r="S37" s="560">
        <v>1530955</v>
      </c>
      <c r="T37" s="557">
        <v>-175712</v>
      </c>
      <c r="U37" s="557">
        <v>4784</v>
      </c>
      <c r="V37" s="561">
        <v>-170928</v>
      </c>
      <c r="W37" s="560">
        <v>1360027</v>
      </c>
      <c r="X37" s="558">
        <v>-3400</v>
      </c>
      <c r="Y37" s="560">
        <v>1356627</v>
      </c>
      <c r="Z37" s="557">
        <v>-2995</v>
      </c>
      <c r="AA37" s="562">
        <v>13157</v>
      </c>
      <c r="AB37" s="560">
        <v>1366789</v>
      </c>
      <c r="AC37" s="557">
        <v>1024861</v>
      </c>
      <c r="AD37" s="557">
        <v>341928</v>
      </c>
      <c r="AE37" s="560">
        <v>85484</v>
      </c>
      <c r="AF37" s="562">
        <v>41888</v>
      </c>
      <c r="AG37" s="563">
        <v>1408677</v>
      </c>
      <c r="AH37" s="564"/>
      <c r="AI37" s="565">
        <v>738235</v>
      </c>
      <c r="AJ37" s="556">
        <v>-33</v>
      </c>
      <c r="AK37" s="564">
        <v>-175712</v>
      </c>
      <c r="AL37" s="556">
        <v>0</v>
      </c>
      <c r="AM37" s="566">
        <v>2392</v>
      </c>
      <c r="AN37" s="567">
        <v>-75554.5</v>
      </c>
      <c r="AO37" s="565">
        <v>662680.5</v>
      </c>
      <c r="AP37" s="568">
        <v>-1657</v>
      </c>
      <c r="AQ37" s="565">
        <v>661023.5</v>
      </c>
      <c r="AR37" s="566">
        <v>0</v>
      </c>
      <c r="AS37" s="565">
        <v>661024</v>
      </c>
      <c r="AT37" s="566">
        <v>478750</v>
      </c>
      <c r="AU37" s="566">
        <v>182274</v>
      </c>
      <c r="AV37" s="565">
        <v>45569</v>
      </c>
    </row>
    <row r="38" spans="1:48" s="135" customFormat="1" ht="16.350000000000001" customHeight="1" x14ac:dyDescent="0.2">
      <c r="A38" s="549" t="s">
        <v>736</v>
      </c>
      <c r="B38" s="734" t="s">
        <v>736</v>
      </c>
      <c r="C38" s="555" t="s">
        <v>546</v>
      </c>
      <c r="D38" s="556">
        <v>250</v>
      </c>
      <c r="E38" s="557"/>
      <c r="F38" s="558">
        <v>1173974.5702123654</v>
      </c>
      <c r="G38" s="559">
        <v>147</v>
      </c>
      <c r="H38" s="557"/>
      <c r="I38" s="558">
        <v>98953.048274816727</v>
      </c>
      <c r="J38" s="559">
        <v>0</v>
      </c>
      <c r="K38" s="557"/>
      <c r="L38" s="558">
        <v>0</v>
      </c>
      <c r="M38" s="559">
        <v>29</v>
      </c>
      <c r="N38" s="557"/>
      <c r="O38" s="558">
        <v>132910.53324885565</v>
      </c>
      <c r="P38" s="559">
        <v>0</v>
      </c>
      <c r="Q38" s="557"/>
      <c r="R38" s="558">
        <v>0</v>
      </c>
      <c r="S38" s="560">
        <v>1405838</v>
      </c>
      <c r="T38" s="557">
        <v>471728</v>
      </c>
      <c r="U38" s="557">
        <v>-40073</v>
      </c>
      <c r="V38" s="561">
        <v>431655</v>
      </c>
      <c r="W38" s="560">
        <v>1837493</v>
      </c>
      <c r="X38" s="558">
        <v>-4594</v>
      </c>
      <c r="Y38" s="560">
        <v>1832899</v>
      </c>
      <c r="Z38" s="557">
        <v>-123</v>
      </c>
      <c r="AA38" s="562">
        <v>0</v>
      </c>
      <c r="AB38" s="560">
        <v>1832776</v>
      </c>
      <c r="AC38" s="557">
        <v>1263617</v>
      </c>
      <c r="AD38" s="557">
        <v>569159</v>
      </c>
      <c r="AE38" s="560">
        <v>142290</v>
      </c>
      <c r="AF38" s="562">
        <v>0</v>
      </c>
      <c r="AG38" s="563">
        <v>1832776</v>
      </c>
      <c r="AH38" s="564"/>
      <c r="AI38" s="565">
        <v>674994</v>
      </c>
      <c r="AJ38" s="556">
        <v>79</v>
      </c>
      <c r="AK38" s="564">
        <v>471728</v>
      </c>
      <c r="AL38" s="556">
        <v>-8</v>
      </c>
      <c r="AM38" s="566">
        <v>-20036.5</v>
      </c>
      <c r="AN38" s="567">
        <v>197964</v>
      </c>
      <c r="AO38" s="565">
        <v>872958</v>
      </c>
      <c r="AP38" s="568">
        <v>-2182</v>
      </c>
      <c r="AQ38" s="565">
        <v>870776</v>
      </c>
      <c r="AR38" s="566">
        <v>0</v>
      </c>
      <c r="AS38" s="565">
        <v>870777</v>
      </c>
      <c r="AT38" s="566">
        <v>596046</v>
      </c>
      <c r="AU38" s="566">
        <v>274731</v>
      </c>
      <c r="AV38" s="565">
        <v>68682</v>
      </c>
    </row>
    <row r="39" spans="1:48" s="135" customFormat="1" ht="16.350000000000001" customHeight="1" x14ac:dyDescent="0.2">
      <c r="A39" s="549" t="s">
        <v>572</v>
      </c>
      <c r="B39" s="734" t="s">
        <v>572</v>
      </c>
      <c r="C39" s="555" t="s">
        <v>818</v>
      </c>
      <c r="D39" s="556">
        <v>246</v>
      </c>
      <c r="E39" s="557"/>
      <c r="F39" s="558">
        <v>856750.4956451169</v>
      </c>
      <c r="G39" s="559">
        <v>205</v>
      </c>
      <c r="H39" s="557"/>
      <c r="I39" s="558">
        <v>90068.282631914248</v>
      </c>
      <c r="J39" s="559">
        <v>0</v>
      </c>
      <c r="K39" s="557"/>
      <c r="L39" s="558">
        <v>0</v>
      </c>
      <c r="M39" s="559">
        <v>34</v>
      </c>
      <c r="N39" s="557"/>
      <c r="O39" s="558">
        <v>105230.32190461176</v>
      </c>
      <c r="P39" s="559">
        <v>1</v>
      </c>
      <c r="Q39" s="557"/>
      <c r="R39" s="558">
        <v>1168.046738049334</v>
      </c>
      <c r="S39" s="560">
        <v>1053217</v>
      </c>
      <c r="T39" s="557">
        <v>163500</v>
      </c>
      <c r="U39" s="557">
        <v>21115</v>
      </c>
      <c r="V39" s="561">
        <v>184615</v>
      </c>
      <c r="W39" s="560">
        <v>1237832</v>
      </c>
      <c r="X39" s="558">
        <v>-3095</v>
      </c>
      <c r="Y39" s="560">
        <v>1234737</v>
      </c>
      <c r="Z39" s="557">
        <v>-2957</v>
      </c>
      <c r="AA39" s="562">
        <v>0</v>
      </c>
      <c r="AB39" s="560">
        <v>1231780</v>
      </c>
      <c r="AC39" s="557">
        <v>914828</v>
      </c>
      <c r="AD39" s="557">
        <v>316952</v>
      </c>
      <c r="AE39" s="560">
        <v>79239</v>
      </c>
      <c r="AF39" s="562">
        <v>0</v>
      </c>
      <c r="AG39" s="563">
        <v>1231780</v>
      </c>
      <c r="AH39" s="564"/>
      <c r="AI39" s="565">
        <v>1866320</v>
      </c>
      <c r="AJ39" s="556">
        <v>43</v>
      </c>
      <c r="AK39" s="564">
        <v>163500</v>
      </c>
      <c r="AL39" s="556">
        <v>-3</v>
      </c>
      <c r="AM39" s="566">
        <v>10557.5</v>
      </c>
      <c r="AN39" s="567">
        <v>270019</v>
      </c>
      <c r="AO39" s="565">
        <v>2136339</v>
      </c>
      <c r="AP39" s="568">
        <v>-5340</v>
      </c>
      <c r="AQ39" s="565">
        <v>2130999</v>
      </c>
      <c r="AR39" s="566">
        <v>0</v>
      </c>
      <c r="AS39" s="565">
        <v>2131000</v>
      </c>
      <c r="AT39" s="566">
        <v>1463897</v>
      </c>
      <c r="AU39" s="566">
        <v>667103</v>
      </c>
      <c r="AV39" s="565">
        <v>166777</v>
      </c>
    </row>
    <row r="40" spans="1:48" s="135" customFormat="1" ht="16.350000000000001" customHeight="1" x14ac:dyDescent="0.2">
      <c r="A40" s="1328" t="s">
        <v>1294</v>
      </c>
      <c r="B40" s="1329"/>
      <c r="C40" s="1330" t="s">
        <v>1066</v>
      </c>
      <c r="D40" s="570">
        <v>120</v>
      </c>
      <c r="E40" s="571"/>
      <c r="F40" s="572">
        <v>407269.12278961216</v>
      </c>
      <c r="G40" s="573">
        <v>96</v>
      </c>
      <c r="H40" s="571"/>
      <c r="I40" s="572">
        <v>41115.245179336547</v>
      </c>
      <c r="J40" s="573">
        <v>0</v>
      </c>
      <c r="K40" s="571"/>
      <c r="L40" s="572">
        <v>0</v>
      </c>
      <c r="M40" s="573">
        <v>12.744</v>
      </c>
      <c r="N40" s="571"/>
      <c r="O40" s="572">
        <v>37213.969074251778</v>
      </c>
      <c r="P40" s="573">
        <v>0</v>
      </c>
      <c r="Q40" s="571"/>
      <c r="R40" s="572">
        <v>0</v>
      </c>
      <c r="S40" s="574">
        <v>485598</v>
      </c>
      <c r="T40" s="571">
        <v>142235</v>
      </c>
      <c r="U40" s="571">
        <v>3619</v>
      </c>
      <c r="V40" s="575">
        <v>145854</v>
      </c>
      <c r="W40" s="574">
        <v>631452</v>
      </c>
      <c r="X40" s="572">
        <v>-1579</v>
      </c>
      <c r="Y40" s="574">
        <v>629873</v>
      </c>
      <c r="Z40" s="571">
        <v>0</v>
      </c>
      <c r="AA40" s="576">
        <v>0</v>
      </c>
      <c r="AB40" s="574">
        <v>629873</v>
      </c>
      <c r="AC40" s="577">
        <v>334439</v>
      </c>
      <c r="AD40" s="571">
        <v>295434</v>
      </c>
      <c r="AE40" s="578">
        <v>73859</v>
      </c>
      <c r="AF40" s="576">
        <v>0</v>
      </c>
      <c r="AG40" s="578">
        <v>629873</v>
      </c>
      <c r="AH40" s="579"/>
      <c r="AI40" s="580">
        <v>934920</v>
      </c>
      <c r="AJ40" s="570">
        <v>128</v>
      </c>
      <c r="AK40" s="579">
        <v>549504</v>
      </c>
      <c r="AL40" s="570">
        <v>-4</v>
      </c>
      <c r="AM40" s="581">
        <v>1809.5</v>
      </c>
      <c r="AN40" s="582">
        <v>18937.5</v>
      </c>
      <c r="AO40" s="580">
        <v>953857.5</v>
      </c>
      <c r="AP40" s="583">
        <v>-2384</v>
      </c>
      <c r="AQ40" s="580">
        <v>951473.5</v>
      </c>
      <c r="AR40" s="581">
        <v>0</v>
      </c>
      <c r="AS40" s="580">
        <v>951474</v>
      </c>
      <c r="AT40" s="581">
        <v>603128</v>
      </c>
      <c r="AU40" s="581">
        <v>348346</v>
      </c>
      <c r="AV40" s="580">
        <v>87087</v>
      </c>
    </row>
    <row r="41" spans="1:48" s="135" customFormat="1" ht="16.350000000000001" customHeight="1" x14ac:dyDescent="0.2">
      <c r="A41" s="1328" t="s">
        <v>813</v>
      </c>
      <c r="B41" s="1329"/>
      <c r="C41" s="1330" t="s">
        <v>542</v>
      </c>
      <c r="D41" s="570">
        <v>248</v>
      </c>
      <c r="E41" s="571"/>
      <c r="F41" s="572">
        <v>841689.52043186512</v>
      </c>
      <c r="G41" s="573">
        <v>241</v>
      </c>
      <c r="H41" s="571"/>
      <c r="I41" s="572">
        <v>103216.3967522928</v>
      </c>
      <c r="J41" s="573">
        <v>0</v>
      </c>
      <c r="K41" s="571"/>
      <c r="L41" s="572">
        <v>0</v>
      </c>
      <c r="M41" s="573">
        <v>17</v>
      </c>
      <c r="N41" s="571"/>
      <c r="O41" s="572">
        <v>49641.986367096688</v>
      </c>
      <c r="P41" s="573">
        <v>0</v>
      </c>
      <c r="Q41" s="571"/>
      <c r="R41" s="572">
        <v>0</v>
      </c>
      <c r="S41" s="574">
        <v>994548</v>
      </c>
      <c r="T41" s="571">
        <v>241260</v>
      </c>
      <c r="U41" s="571">
        <v>9338</v>
      </c>
      <c r="V41" s="575">
        <v>250598</v>
      </c>
      <c r="W41" s="574">
        <v>1245146</v>
      </c>
      <c r="X41" s="572">
        <v>-3113</v>
      </c>
      <c r="Y41" s="574">
        <v>1242033</v>
      </c>
      <c r="Z41" s="571">
        <v>-2082.537830496758</v>
      </c>
      <c r="AA41" s="576">
        <v>6903</v>
      </c>
      <c r="AB41" s="574">
        <v>1248936</v>
      </c>
      <c r="AC41" s="577">
        <v>661376</v>
      </c>
      <c r="AD41" s="571">
        <v>587560</v>
      </c>
      <c r="AE41" s="578">
        <v>146890</v>
      </c>
      <c r="AF41" s="576">
        <v>0</v>
      </c>
      <c r="AG41" s="578">
        <v>1248936</v>
      </c>
      <c r="AH41" s="579"/>
      <c r="AI41" s="580">
        <v>1932168</v>
      </c>
      <c r="AJ41" s="570">
        <v>26</v>
      </c>
      <c r="AK41" s="579">
        <v>241260</v>
      </c>
      <c r="AL41" s="570">
        <v>-8</v>
      </c>
      <c r="AM41" s="581">
        <v>4669</v>
      </c>
      <c r="AN41" s="582">
        <v>182130</v>
      </c>
      <c r="AO41" s="580">
        <v>2114298</v>
      </c>
      <c r="AP41" s="583">
        <v>-5285</v>
      </c>
      <c r="AQ41" s="580">
        <v>2109013</v>
      </c>
      <c r="AR41" s="581">
        <v>0</v>
      </c>
      <c r="AS41" s="580">
        <v>2109013</v>
      </c>
      <c r="AT41" s="581">
        <v>1246464</v>
      </c>
      <c r="AU41" s="581">
        <v>862549</v>
      </c>
      <c r="AV41" s="580">
        <v>215638</v>
      </c>
    </row>
    <row r="42" spans="1:48" s="245" customFormat="1" ht="16.350000000000001" customHeight="1" thickBot="1" x14ac:dyDescent="0.25">
      <c r="A42" s="1587" t="s">
        <v>579</v>
      </c>
      <c r="B42" s="1588"/>
      <c r="C42" s="1597"/>
      <c r="D42" s="584">
        <v>17310</v>
      </c>
      <c r="E42" s="585"/>
      <c r="F42" s="586">
        <v>66831818.230515666</v>
      </c>
      <c r="G42" s="584">
        <v>11700.25</v>
      </c>
      <c r="H42" s="585"/>
      <c r="I42" s="586">
        <v>6019303.903317987</v>
      </c>
      <c r="J42" s="584">
        <v>10204</v>
      </c>
      <c r="K42" s="585"/>
      <c r="L42" s="586">
        <v>1420873.1422388509</v>
      </c>
      <c r="M42" s="584">
        <v>1574.394</v>
      </c>
      <c r="N42" s="585"/>
      <c r="O42" s="586">
        <v>5511879.3146907249</v>
      </c>
      <c r="P42" s="584">
        <v>226</v>
      </c>
      <c r="Q42" s="585"/>
      <c r="R42" s="586">
        <v>315528.89481350954</v>
      </c>
      <c r="S42" s="587">
        <v>80099407</v>
      </c>
      <c r="T42" s="585">
        <v>3995259</v>
      </c>
      <c r="U42" s="585">
        <v>753654</v>
      </c>
      <c r="V42" s="588">
        <v>4748913</v>
      </c>
      <c r="W42" s="587">
        <v>84848320</v>
      </c>
      <c r="X42" s="586">
        <v>-212120</v>
      </c>
      <c r="Y42" s="587">
        <v>84636200</v>
      </c>
      <c r="Z42" s="586">
        <v>-292173.53783049673</v>
      </c>
      <c r="AA42" s="589">
        <v>1128007</v>
      </c>
      <c r="AB42" s="587">
        <v>85460588</v>
      </c>
      <c r="AC42" s="585">
        <v>56172462.880000003</v>
      </c>
      <c r="AD42" s="585">
        <v>29288125.119999997</v>
      </c>
      <c r="AE42" s="587">
        <v>7322078</v>
      </c>
      <c r="AF42" s="589">
        <v>254762</v>
      </c>
      <c r="AG42" s="590">
        <v>85715350</v>
      </c>
      <c r="AH42" s="591"/>
      <c r="AI42" s="592">
        <v>94212533.875</v>
      </c>
      <c r="AJ42" s="584">
        <v>1119</v>
      </c>
      <c r="AK42" s="591">
        <v>4917492.2117687147</v>
      </c>
      <c r="AL42" s="584">
        <v>-41</v>
      </c>
      <c r="AM42" s="593">
        <v>376827</v>
      </c>
      <c r="AN42" s="594">
        <v>4465122.625</v>
      </c>
      <c r="AO42" s="592">
        <v>98677656.5</v>
      </c>
      <c r="AP42" s="595">
        <v>-246687</v>
      </c>
      <c r="AQ42" s="592">
        <v>98430969.5</v>
      </c>
      <c r="AR42" s="593">
        <v>-90819.550000000017</v>
      </c>
      <c r="AS42" s="592">
        <v>98431001</v>
      </c>
      <c r="AT42" s="593">
        <v>63368375</v>
      </c>
      <c r="AU42" s="593">
        <v>35062626</v>
      </c>
      <c r="AV42" s="592">
        <v>8765685</v>
      </c>
    </row>
    <row r="43" spans="1:48" ht="13.5" thickTop="1" x14ac:dyDescent="0.2">
      <c r="AI43" s="216"/>
    </row>
    <row r="44" spans="1:48" s="135" customFormat="1" ht="16.350000000000001" hidden="1" customHeight="1" x14ac:dyDescent="0.2">
      <c r="A44" s="1348" t="s">
        <v>751</v>
      </c>
      <c r="B44" s="1349" t="s">
        <v>360</v>
      </c>
      <c r="C44" s="1350" t="s">
        <v>1975</v>
      </c>
      <c r="D44" s="1351">
        <v>0</v>
      </c>
      <c r="E44" s="1352"/>
      <c r="F44" s="1353">
        <v>0</v>
      </c>
      <c r="G44" s="1354">
        <v>0</v>
      </c>
      <c r="H44" s="1352"/>
      <c r="I44" s="1353">
        <v>0</v>
      </c>
      <c r="J44" s="1354">
        <v>0</v>
      </c>
      <c r="K44" s="1352"/>
      <c r="L44" s="1353">
        <v>0</v>
      </c>
      <c r="M44" s="1354">
        <v>0</v>
      </c>
      <c r="N44" s="1352"/>
      <c r="O44" s="1353">
        <v>0</v>
      </c>
      <c r="P44" s="1354">
        <v>0</v>
      </c>
      <c r="Q44" s="1352"/>
      <c r="R44" s="1353">
        <v>0</v>
      </c>
      <c r="S44" s="1355">
        <v>0</v>
      </c>
      <c r="T44" s="1352">
        <v>0</v>
      </c>
      <c r="U44" s="1352">
        <v>0</v>
      </c>
      <c r="V44" s="1356">
        <v>0</v>
      </c>
      <c r="W44" s="1355">
        <v>0</v>
      </c>
      <c r="X44" s="1353">
        <v>0</v>
      </c>
      <c r="Y44" s="1355">
        <v>0</v>
      </c>
      <c r="Z44" s="1352">
        <v>0</v>
      </c>
      <c r="AA44" s="1357">
        <v>0</v>
      </c>
      <c r="AB44" s="1355">
        <v>0</v>
      </c>
      <c r="AC44" s="1352">
        <v>19549</v>
      </c>
      <c r="AD44" s="1352">
        <v>-19549</v>
      </c>
      <c r="AE44" s="1355">
        <v>0</v>
      </c>
      <c r="AF44" s="1357">
        <v>0</v>
      </c>
      <c r="AG44" s="1358">
        <v>0</v>
      </c>
      <c r="AH44" s="1359"/>
      <c r="AI44" s="1360">
        <v>0</v>
      </c>
      <c r="AJ44" s="1351">
        <v>0</v>
      </c>
      <c r="AK44" s="1359">
        <v>0</v>
      </c>
      <c r="AL44" s="1351">
        <v>0</v>
      </c>
      <c r="AM44" s="1361">
        <v>0</v>
      </c>
      <c r="AN44" s="1362">
        <v>0</v>
      </c>
      <c r="AO44" s="1360">
        <v>0</v>
      </c>
      <c r="AP44" s="1363">
        <v>0</v>
      </c>
      <c r="AQ44" s="1360">
        <v>0</v>
      </c>
      <c r="AR44" s="1361">
        <v>0</v>
      </c>
      <c r="AS44" s="1360">
        <v>0</v>
      </c>
      <c r="AT44" s="1361">
        <v>0</v>
      </c>
      <c r="AU44" s="1361">
        <v>0</v>
      </c>
      <c r="AV44" s="1364">
        <v>0</v>
      </c>
    </row>
    <row r="45" spans="1:48" hidden="1" x14ac:dyDescent="0.2"/>
    <row r="46" spans="1:48" s="245" customFormat="1" ht="16.350000000000001" customHeight="1" thickBot="1" x14ac:dyDescent="0.25">
      <c r="A46" s="1587" t="s">
        <v>579</v>
      </c>
      <c r="B46" s="1588"/>
      <c r="C46" s="1597"/>
      <c r="D46" s="584">
        <v>17310</v>
      </c>
      <c r="E46" s="585">
        <v>0</v>
      </c>
      <c r="F46" s="586">
        <v>66831818.230515666</v>
      </c>
      <c r="G46" s="584">
        <v>11700.25</v>
      </c>
      <c r="H46" s="585">
        <v>0</v>
      </c>
      <c r="I46" s="586">
        <v>6019303.903317987</v>
      </c>
      <c r="J46" s="584">
        <v>10204</v>
      </c>
      <c r="K46" s="585">
        <v>0</v>
      </c>
      <c r="L46" s="586">
        <v>1420873.1422388509</v>
      </c>
      <c r="M46" s="584">
        <v>1574.394</v>
      </c>
      <c r="N46" s="585">
        <v>0</v>
      </c>
      <c r="O46" s="586">
        <v>5511879.3146907249</v>
      </c>
      <c r="P46" s="584">
        <v>226</v>
      </c>
      <c r="Q46" s="585">
        <v>0</v>
      </c>
      <c r="R46" s="586">
        <v>315528.89481350954</v>
      </c>
      <c r="S46" s="587">
        <v>80099407</v>
      </c>
      <c r="T46" s="585">
        <v>3995259</v>
      </c>
      <c r="U46" s="585">
        <v>753654</v>
      </c>
      <c r="V46" s="588">
        <v>4748913</v>
      </c>
      <c r="W46" s="587">
        <v>84848320</v>
      </c>
      <c r="X46" s="586">
        <v>-212120</v>
      </c>
      <c r="Y46" s="587">
        <v>84636200</v>
      </c>
      <c r="Z46" s="586">
        <v>-292173.53783049673</v>
      </c>
      <c r="AA46" s="589">
        <v>1128007</v>
      </c>
      <c r="AB46" s="587">
        <v>85460588</v>
      </c>
      <c r="AC46" s="585">
        <v>56192011.880000003</v>
      </c>
      <c r="AD46" s="585">
        <v>29268576.119999997</v>
      </c>
      <c r="AE46" s="587">
        <v>7322078</v>
      </c>
      <c r="AF46" s="589">
        <v>254762</v>
      </c>
      <c r="AG46" s="590">
        <v>85715350</v>
      </c>
      <c r="AH46" s="591">
        <v>0</v>
      </c>
      <c r="AI46" s="592">
        <v>94212533.875</v>
      </c>
      <c r="AJ46" s="584">
        <v>1119</v>
      </c>
      <c r="AK46" s="591">
        <v>4917492.2117687147</v>
      </c>
      <c r="AL46" s="584">
        <v>-41</v>
      </c>
      <c r="AM46" s="593">
        <v>376827</v>
      </c>
      <c r="AN46" s="594">
        <v>4465122.625</v>
      </c>
      <c r="AO46" s="592">
        <v>98677656.5</v>
      </c>
      <c r="AP46" s="595">
        <v>-246687</v>
      </c>
      <c r="AQ46" s="592">
        <v>98430969.5</v>
      </c>
      <c r="AR46" s="593">
        <v>-90819.550000000017</v>
      </c>
      <c r="AS46" s="592">
        <v>98431001</v>
      </c>
      <c r="AT46" s="593">
        <v>63368375</v>
      </c>
      <c r="AU46" s="593">
        <v>35062626</v>
      </c>
      <c r="AV46" s="592">
        <v>8765685</v>
      </c>
    </row>
    <row r="47" spans="1:48" customFormat="1" ht="16.350000000000001" customHeight="1" thickTop="1" x14ac:dyDescent="0.2"/>
  </sheetData>
  <sheetProtection formatCells="0" formatColumns="0" formatRows="0" sort="0"/>
  <sortState ref="A7:BF42">
    <sortCondition ref="A7:A42"/>
  </sortState>
  <mergeCells count="36">
    <mergeCell ref="Z2:Z3"/>
    <mergeCell ref="AB2:AB3"/>
    <mergeCell ref="D2:D3"/>
    <mergeCell ref="E2:F2"/>
    <mergeCell ref="G2:I2"/>
    <mergeCell ref="J2:L2"/>
    <mergeCell ref="M2:O2"/>
    <mergeCell ref="AS2:AS3"/>
    <mergeCell ref="AT2:AT3"/>
    <mergeCell ref="AC2:AC3"/>
    <mergeCell ref="AF2:AF3"/>
    <mergeCell ref="AR2:AR3"/>
    <mergeCell ref="AD2:AD3"/>
    <mergeCell ref="AE2:AE3"/>
    <mergeCell ref="AQ2:AQ3"/>
    <mergeCell ref="AG2:AG3"/>
    <mergeCell ref="AH2:AH3"/>
    <mergeCell ref="AI2:AI3"/>
    <mergeCell ref="AJ2:AN2"/>
    <mergeCell ref="AP2:AP3"/>
    <mergeCell ref="A46:C46"/>
    <mergeCell ref="S2:S3"/>
    <mergeCell ref="A42:C42"/>
    <mergeCell ref="AO2:AO3"/>
    <mergeCell ref="W2:W3"/>
    <mergeCell ref="X2:X3"/>
    <mergeCell ref="A1:C3"/>
    <mergeCell ref="T2:V2"/>
    <mergeCell ref="D1:S1"/>
    <mergeCell ref="T1:AG1"/>
    <mergeCell ref="P2:R2"/>
    <mergeCell ref="AH1:AV1"/>
    <mergeCell ref="AU2:AU3"/>
    <mergeCell ref="AV2:AV3"/>
    <mergeCell ref="AA2:AA3"/>
    <mergeCell ref="Y2:Y3"/>
  </mergeCells>
  <printOptions horizontalCentered="1"/>
  <pageMargins left="0.3" right="0.3" top="0.6" bottom="0.5" header="0.3" footer="0.3"/>
  <pageSetup paperSize="5" scale="65" firstPageNumber="50" fitToWidth="0" orientation="landscape" r:id="rId1"/>
  <headerFooter alignWithMargins="0">
    <oddHeader>&amp;L&amp;"Arial,Bold"&amp;20&amp;K000000FY2017-18 Budget Letter March 2018</oddHeader>
    <oddFooter>&amp;R&amp;P</oddFooter>
  </headerFooter>
  <colBreaks count="2" manualBreakCount="2">
    <brk id="19" max="40" man="1"/>
    <brk id="33" max="40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S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3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4.42578125" style="133" bestFit="1" customWidth="1"/>
    <col min="46" max="16384" width="8.85546875" style="133"/>
  </cols>
  <sheetData>
    <row r="1" spans="1:45" ht="20.100000000000001" customHeight="1" x14ac:dyDescent="0.2">
      <c r="A1" s="1653" t="s">
        <v>602</v>
      </c>
      <c r="B1" s="1653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53"/>
      <c r="B2" s="1653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53"/>
      <c r="B3" s="165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1687</v>
      </c>
      <c r="D5" s="326" t="s">
        <v>1688</v>
      </c>
      <c r="E5" s="326" t="s">
        <v>1488</v>
      </c>
      <c r="F5" s="326" t="s">
        <v>1689</v>
      </c>
      <c r="G5" s="326" t="s">
        <v>1537</v>
      </c>
      <c r="H5" s="326" t="s">
        <v>1690</v>
      </c>
      <c r="I5" s="326" t="s">
        <v>1691</v>
      </c>
      <c r="J5" s="326" t="s">
        <v>1540</v>
      </c>
      <c r="K5" s="326" t="s">
        <v>1692</v>
      </c>
      <c r="L5" s="326" t="s">
        <v>1693</v>
      </c>
      <c r="M5" s="326" t="s">
        <v>1543</v>
      </c>
      <c r="N5" s="326" t="s">
        <v>1694</v>
      </c>
      <c r="O5" s="326" t="s">
        <v>1695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98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10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1</v>
      </c>
      <c r="D9" s="76">
        <v>3672.7897155039423</v>
      </c>
      <c r="E9" s="103">
        <v>3672.7897155039423</v>
      </c>
      <c r="F9" s="512">
        <v>0</v>
      </c>
      <c r="G9" s="76">
        <v>519.87643235293092</v>
      </c>
      <c r="H9" s="103">
        <v>0</v>
      </c>
      <c r="I9" s="512">
        <v>3</v>
      </c>
      <c r="J9" s="76">
        <v>141.78448155079934</v>
      </c>
      <c r="K9" s="103">
        <v>425.35344465239803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4098</v>
      </c>
      <c r="S9" s="76">
        <v>7865</v>
      </c>
      <c r="T9" s="76">
        <v>-260</v>
      </c>
      <c r="U9" s="77">
        <v>7605</v>
      </c>
      <c r="V9" s="115">
        <v>11703</v>
      </c>
      <c r="W9" s="103">
        <v>-29</v>
      </c>
      <c r="X9" s="115">
        <v>11674</v>
      </c>
      <c r="Y9" s="76"/>
      <c r="Z9" s="115">
        <v>11674</v>
      </c>
      <c r="AA9" s="76">
        <v>2726</v>
      </c>
      <c r="AB9" s="76">
        <v>8948</v>
      </c>
      <c r="AC9" s="115">
        <v>2237</v>
      </c>
      <c r="AD9" s="119">
        <v>11674</v>
      </c>
      <c r="AE9" s="104">
        <v>6412</v>
      </c>
      <c r="AF9" s="112">
        <v>6412</v>
      </c>
      <c r="AG9" s="476">
        <v>2</v>
      </c>
      <c r="AH9" s="104">
        <v>12824</v>
      </c>
      <c r="AI9" s="476">
        <v>0</v>
      </c>
      <c r="AJ9" s="106">
        <v>0</v>
      </c>
      <c r="AK9" s="105">
        <v>12824</v>
      </c>
      <c r="AL9" s="112">
        <v>19236</v>
      </c>
      <c r="AM9" s="107">
        <v>-48</v>
      </c>
      <c r="AN9" s="112">
        <v>19188</v>
      </c>
      <c r="AO9" s="106"/>
      <c r="AP9" s="112">
        <v>19188</v>
      </c>
      <c r="AQ9" s="106">
        <v>4324</v>
      </c>
      <c r="AR9" s="106">
        <v>14864</v>
      </c>
      <c r="AS9" s="112">
        <v>3716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10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10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98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10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10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10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10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98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10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10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10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10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98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474</v>
      </c>
      <c r="D23" s="76">
        <v>3393.9093565801013</v>
      </c>
      <c r="E23" s="103">
        <v>1608713.0350189679</v>
      </c>
      <c r="F23" s="512">
        <v>398</v>
      </c>
      <c r="G23" s="76">
        <v>428.28380395142239</v>
      </c>
      <c r="H23" s="103">
        <v>170456.95397266612</v>
      </c>
      <c r="I23" s="512">
        <v>714</v>
      </c>
      <c r="J23" s="76">
        <v>116.80467380493337</v>
      </c>
      <c r="K23" s="103">
        <v>83398.53709672243</v>
      </c>
      <c r="L23" s="512">
        <v>25</v>
      </c>
      <c r="M23" s="76">
        <v>2920.1168451233348</v>
      </c>
      <c r="N23" s="103">
        <v>73002.92112808337</v>
      </c>
      <c r="O23" s="512">
        <v>0</v>
      </c>
      <c r="P23" s="76">
        <v>1168.046738049334</v>
      </c>
      <c r="Q23" s="103">
        <v>0</v>
      </c>
      <c r="R23" s="115">
        <v>1935571</v>
      </c>
      <c r="S23" s="76">
        <v>288007</v>
      </c>
      <c r="T23" s="76">
        <v>-15337</v>
      </c>
      <c r="U23" s="77">
        <v>272670</v>
      </c>
      <c r="V23" s="115">
        <v>2208241</v>
      </c>
      <c r="W23" s="103">
        <v>-5521</v>
      </c>
      <c r="X23" s="115">
        <v>2202720</v>
      </c>
      <c r="Y23" s="76">
        <v>-19314</v>
      </c>
      <c r="Z23" s="115">
        <v>2183406</v>
      </c>
      <c r="AA23" s="76">
        <v>1421616</v>
      </c>
      <c r="AB23" s="76">
        <v>761790</v>
      </c>
      <c r="AC23" s="115">
        <v>190448</v>
      </c>
      <c r="AD23" s="119">
        <v>2183406</v>
      </c>
      <c r="AE23" s="104">
        <v>7791</v>
      </c>
      <c r="AF23" s="112">
        <v>3692934</v>
      </c>
      <c r="AG23" s="476">
        <v>72</v>
      </c>
      <c r="AH23" s="104">
        <v>560952</v>
      </c>
      <c r="AI23" s="476">
        <v>-5</v>
      </c>
      <c r="AJ23" s="106">
        <v>-19477.5</v>
      </c>
      <c r="AK23" s="105">
        <v>541474.5</v>
      </c>
      <c r="AL23" s="112">
        <v>4234408.5</v>
      </c>
      <c r="AM23" s="107">
        <v>-10586</v>
      </c>
      <c r="AN23" s="112">
        <v>4223822.5</v>
      </c>
      <c r="AO23" s="106"/>
      <c r="AP23" s="112">
        <v>4223823</v>
      </c>
      <c r="AQ23" s="106">
        <v>2667336</v>
      </c>
      <c r="AR23" s="106">
        <v>1556487</v>
      </c>
      <c r="AS23" s="112">
        <v>389122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10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10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10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98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10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10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1</v>
      </c>
      <c r="D30" s="76">
        <v>2565.5827804253522</v>
      </c>
      <c r="E30" s="103">
        <v>2565.5827804253522</v>
      </c>
      <c r="F30" s="512">
        <v>1</v>
      </c>
      <c r="G30" s="76">
        <v>278.69860832068554</v>
      </c>
      <c r="H30" s="103">
        <v>278.69860832068554</v>
      </c>
      <c r="I30" s="512">
        <v>2</v>
      </c>
      <c r="J30" s="76">
        <v>76.008711360186965</v>
      </c>
      <c r="K30" s="103">
        <v>152.01742272037393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2996</v>
      </c>
      <c r="S30" s="76">
        <v>0</v>
      </c>
      <c r="T30" s="76">
        <v>1422</v>
      </c>
      <c r="U30" s="77">
        <v>1422</v>
      </c>
      <c r="V30" s="115">
        <v>4418</v>
      </c>
      <c r="W30" s="103">
        <v>-11</v>
      </c>
      <c r="X30" s="115">
        <v>4407</v>
      </c>
      <c r="Y30" s="76"/>
      <c r="Z30" s="115">
        <v>4407</v>
      </c>
      <c r="AA30" s="76">
        <v>1992</v>
      </c>
      <c r="AB30" s="76">
        <v>2415</v>
      </c>
      <c r="AC30" s="115">
        <v>604</v>
      </c>
      <c r="AD30" s="119">
        <v>4407</v>
      </c>
      <c r="AE30" s="104">
        <v>13593</v>
      </c>
      <c r="AF30" s="112">
        <v>13593</v>
      </c>
      <c r="AG30" s="476">
        <v>0</v>
      </c>
      <c r="AH30" s="104">
        <v>0</v>
      </c>
      <c r="AI30" s="476">
        <v>1</v>
      </c>
      <c r="AJ30" s="106">
        <v>6796.5</v>
      </c>
      <c r="AK30" s="105">
        <v>6796.5</v>
      </c>
      <c r="AL30" s="112">
        <v>20389.5</v>
      </c>
      <c r="AM30" s="107">
        <v>-51</v>
      </c>
      <c r="AN30" s="112">
        <v>20338.5</v>
      </c>
      <c r="AO30" s="106"/>
      <c r="AP30" s="112">
        <v>20339</v>
      </c>
      <c r="AQ30" s="106">
        <v>7809</v>
      </c>
      <c r="AR30" s="106">
        <v>12530</v>
      </c>
      <c r="AS30" s="112">
        <v>3133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10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98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10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10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10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10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98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2</v>
      </c>
      <c r="D38" s="76">
        <v>5180.6812609377903</v>
      </c>
      <c r="E38" s="103">
        <v>10361.362521875581</v>
      </c>
      <c r="F38" s="512">
        <v>1</v>
      </c>
      <c r="G38" s="76">
        <v>724.24797850671018</v>
      </c>
      <c r="H38" s="103">
        <v>724.24797850671018</v>
      </c>
      <c r="I38" s="512">
        <v>3</v>
      </c>
      <c r="J38" s="76">
        <v>197.52217595637546</v>
      </c>
      <c r="K38" s="103">
        <v>592.56652786912639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11678</v>
      </c>
      <c r="S38" s="76">
        <v>11086</v>
      </c>
      <c r="T38" s="76">
        <v>0</v>
      </c>
      <c r="U38" s="77">
        <v>11086</v>
      </c>
      <c r="V38" s="115">
        <v>22764</v>
      </c>
      <c r="W38" s="103">
        <v>-57</v>
      </c>
      <c r="X38" s="115">
        <v>22707</v>
      </c>
      <c r="Y38" s="76"/>
      <c r="Z38" s="115">
        <v>22707</v>
      </c>
      <c r="AA38" s="76">
        <v>11084</v>
      </c>
      <c r="AB38" s="76">
        <v>11623</v>
      </c>
      <c r="AC38" s="115">
        <v>2906</v>
      </c>
      <c r="AD38" s="119">
        <v>22707</v>
      </c>
      <c r="AE38" s="104">
        <v>2970</v>
      </c>
      <c r="AF38" s="112">
        <v>5940</v>
      </c>
      <c r="AG38" s="476">
        <v>2</v>
      </c>
      <c r="AH38" s="104">
        <v>5940</v>
      </c>
      <c r="AI38" s="476">
        <v>0</v>
      </c>
      <c r="AJ38" s="106">
        <v>0</v>
      </c>
      <c r="AK38" s="105">
        <v>5940</v>
      </c>
      <c r="AL38" s="112">
        <v>11880</v>
      </c>
      <c r="AM38" s="107">
        <v>-30</v>
      </c>
      <c r="AN38" s="112">
        <v>11850</v>
      </c>
      <c r="AO38" s="106"/>
      <c r="AP38" s="112">
        <v>11850</v>
      </c>
      <c r="AQ38" s="106">
        <v>5596</v>
      </c>
      <c r="AR38" s="106">
        <v>6254</v>
      </c>
      <c r="AS38" s="112">
        <v>1564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10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10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10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98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10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1342</v>
      </c>
      <c r="AB44" s="76">
        <v>-1342</v>
      </c>
      <c r="AC44" s="115">
        <v>-336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106"/>
      <c r="AP44" s="112">
        <v>0</v>
      </c>
      <c r="AQ44" s="106">
        <v>6727</v>
      </c>
      <c r="AR44" s="106">
        <v>-6727</v>
      </c>
      <c r="AS44" s="112">
        <v>-1682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10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10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98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10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10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10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10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98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10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10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10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10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98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10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10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10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10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98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10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10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10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10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2</v>
      </c>
      <c r="D67" s="80">
        <v>2637.7004491560438</v>
      </c>
      <c r="E67" s="95">
        <v>5275.4008983120875</v>
      </c>
      <c r="F67" s="511">
        <v>1</v>
      </c>
      <c r="G67" s="80">
        <v>359.72537631637493</v>
      </c>
      <c r="H67" s="95">
        <v>359.72537631637493</v>
      </c>
      <c r="I67" s="511">
        <v>5</v>
      </c>
      <c r="J67" s="80">
        <v>98.106920813556769</v>
      </c>
      <c r="K67" s="95">
        <v>490.53460406778385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6126</v>
      </c>
      <c r="S67" s="80">
        <v>8633</v>
      </c>
      <c r="T67" s="80">
        <v>-1319</v>
      </c>
      <c r="U67" s="81">
        <v>7314</v>
      </c>
      <c r="V67" s="114">
        <v>13440</v>
      </c>
      <c r="W67" s="95">
        <v>-34</v>
      </c>
      <c r="X67" s="114">
        <v>13406</v>
      </c>
      <c r="Y67" s="80"/>
      <c r="Z67" s="114">
        <v>13406</v>
      </c>
      <c r="AA67" s="80">
        <v>7446</v>
      </c>
      <c r="AB67" s="80">
        <v>5960</v>
      </c>
      <c r="AC67" s="114">
        <v>1490</v>
      </c>
      <c r="AD67" s="118">
        <v>13406</v>
      </c>
      <c r="AE67" s="96">
        <v>7664</v>
      </c>
      <c r="AF67" s="111">
        <v>15328</v>
      </c>
      <c r="AG67" s="475">
        <v>3</v>
      </c>
      <c r="AH67" s="96">
        <v>22992</v>
      </c>
      <c r="AI67" s="475">
        <v>-1</v>
      </c>
      <c r="AJ67" s="98">
        <v>-3832</v>
      </c>
      <c r="AK67" s="97">
        <v>19160</v>
      </c>
      <c r="AL67" s="111">
        <v>34488</v>
      </c>
      <c r="AM67" s="99">
        <v>-86</v>
      </c>
      <c r="AN67" s="111">
        <v>34402</v>
      </c>
      <c r="AO67" s="98"/>
      <c r="AP67" s="111">
        <v>34402</v>
      </c>
      <c r="AQ67" s="98">
        <v>18967</v>
      </c>
      <c r="AR67" s="98">
        <v>15435</v>
      </c>
      <c r="AS67" s="111">
        <v>3859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10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10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10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10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98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3</v>
      </c>
      <c r="D73" s="76">
        <v>4863.9263154174596</v>
      </c>
      <c r="E73" s="103">
        <v>14591.77894625238</v>
      </c>
      <c r="F73" s="512">
        <v>1</v>
      </c>
      <c r="G73" s="76">
        <v>646.45707391632061</v>
      </c>
      <c r="H73" s="103">
        <v>646.45707391632061</v>
      </c>
      <c r="I73" s="512">
        <v>2</v>
      </c>
      <c r="J73" s="76">
        <v>176.30647470445109</v>
      </c>
      <c r="K73" s="103">
        <v>352.61294940890218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15591</v>
      </c>
      <c r="S73" s="76">
        <v>5510</v>
      </c>
      <c r="T73" s="76">
        <v>-2755</v>
      </c>
      <c r="U73" s="77">
        <v>2755</v>
      </c>
      <c r="V73" s="115">
        <v>18346</v>
      </c>
      <c r="W73" s="103">
        <v>-46</v>
      </c>
      <c r="X73" s="115">
        <v>18300</v>
      </c>
      <c r="Y73" s="76"/>
      <c r="Z73" s="115">
        <v>18300</v>
      </c>
      <c r="AA73" s="76">
        <v>16448</v>
      </c>
      <c r="AB73" s="76">
        <v>1852</v>
      </c>
      <c r="AC73" s="115">
        <v>463</v>
      </c>
      <c r="AD73" s="119">
        <v>18300</v>
      </c>
      <c r="AE73" s="104">
        <v>5568</v>
      </c>
      <c r="AF73" s="112">
        <v>16704</v>
      </c>
      <c r="AG73" s="476">
        <v>1</v>
      </c>
      <c r="AH73" s="104">
        <v>5568</v>
      </c>
      <c r="AI73" s="476">
        <v>-1</v>
      </c>
      <c r="AJ73" s="106">
        <v>-2784</v>
      </c>
      <c r="AK73" s="105">
        <v>2784</v>
      </c>
      <c r="AL73" s="112">
        <v>19488</v>
      </c>
      <c r="AM73" s="107">
        <v>-49</v>
      </c>
      <c r="AN73" s="112">
        <v>19439</v>
      </c>
      <c r="AO73" s="106"/>
      <c r="AP73" s="112">
        <v>19439</v>
      </c>
      <c r="AQ73" s="106">
        <v>17645</v>
      </c>
      <c r="AR73" s="106">
        <v>1794</v>
      </c>
      <c r="AS73" s="112">
        <v>449</v>
      </c>
    </row>
    <row r="74" spans="1:45" ht="16.350000000000001" customHeight="1" x14ac:dyDescent="0.2">
      <c r="A74" s="74">
        <v>68</v>
      </c>
      <c r="B74" s="75" t="s">
        <v>3</v>
      </c>
      <c r="C74" s="476">
        <v>10</v>
      </c>
      <c r="D74" s="76">
        <v>5480.1141003097428</v>
      </c>
      <c r="E74" s="103">
        <v>54801.141003097429</v>
      </c>
      <c r="F74" s="512">
        <v>8</v>
      </c>
      <c r="G74" s="76">
        <v>720.39861651901072</v>
      </c>
      <c r="H74" s="103">
        <v>5763.1889321520857</v>
      </c>
      <c r="I74" s="512">
        <v>12</v>
      </c>
      <c r="J74" s="76">
        <v>196.47234995973014</v>
      </c>
      <c r="K74" s="103">
        <v>2357.6681995167619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62922</v>
      </c>
      <c r="S74" s="76">
        <v>-6201</v>
      </c>
      <c r="T74" s="76">
        <v>3100</v>
      </c>
      <c r="U74" s="77">
        <v>-3101</v>
      </c>
      <c r="V74" s="115">
        <v>59821</v>
      </c>
      <c r="W74" s="103">
        <v>-150</v>
      </c>
      <c r="X74" s="115">
        <v>59671</v>
      </c>
      <c r="Y74" s="76"/>
      <c r="Z74" s="115">
        <v>59671</v>
      </c>
      <c r="AA74" s="76">
        <v>88964</v>
      </c>
      <c r="AB74" s="76">
        <v>-29293</v>
      </c>
      <c r="AC74" s="115">
        <v>-7323</v>
      </c>
      <c r="AD74" s="119">
        <v>59671</v>
      </c>
      <c r="AE74" s="104">
        <v>2937</v>
      </c>
      <c r="AF74" s="112">
        <v>29370</v>
      </c>
      <c r="AG74" s="476">
        <v>-1</v>
      </c>
      <c r="AH74" s="104">
        <v>-2937</v>
      </c>
      <c r="AI74" s="476">
        <v>1</v>
      </c>
      <c r="AJ74" s="106">
        <v>1468.5</v>
      </c>
      <c r="AK74" s="105">
        <v>-1468.5</v>
      </c>
      <c r="AL74" s="112">
        <v>27901.5</v>
      </c>
      <c r="AM74" s="107">
        <v>-70</v>
      </c>
      <c r="AN74" s="112">
        <v>27831.5</v>
      </c>
      <c r="AO74" s="106"/>
      <c r="AP74" s="112">
        <v>27832</v>
      </c>
      <c r="AQ74" s="106">
        <v>38558</v>
      </c>
      <c r="AR74" s="106">
        <v>-10726</v>
      </c>
      <c r="AS74" s="112">
        <v>-2682</v>
      </c>
    </row>
    <row r="75" spans="1:45" ht="16.350000000000001" customHeight="1" x14ac:dyDescent="0.2">
      <c r="A75" s="74">
        <v>69</v>
      </c>
      <c r="B75" s="75" t="s">
        <v>93</v>
      </c>
      <c r="C75" s="476">
        <v>4</v>
      </c>
      <c r="D75" s="76">
        <v>5465.508597703717</v>
      </c>
      <c r="E75" s="103">
        <v>21862.034390814868</v>
      </c>
      <c r="F75" s="512">
        <v>2</v>
      </c>
      <c r="G75" s="76">
        <v>718.29200349830955</v>
      </c>
      <c r="H75" s="103">
        <v>1436.5840069966191</v>
      </c>
      <c r="I75" s="512">
        <v>4</v>
      </c>
      <c r="J75" s="76">
        <v>195.89781913590261</v>
      </c>
      <c r="K75" s="103">
        <v>783.59127654361043</v>
      </c>
      <c r="L75" s="512">
        <v>1</v>
      </c>
      <c r="M75" s="76">
        <v>4897.4454783975652</v>
      </c>
      <c r="N75" s="103">
        <v>4897.4454783975652</v>
      </c>
      <c r="O75" s="512">
        <v>0</v>
      </c>
      <c r="P75" s="76">
        <v>1958.9781913590259</v>
      </c>
      <c r="Q75" s="103">
        <v>0</v>
      </c>
      <c r="R75" s="115">
        <v>28980</v>
      </c>
      <c r="S75" s="76">
        <v>0</v>
      </c>
      <c r="T75" s="76">
        <v>-5466</v>
      </c>
      <c r="U75" s="77">
        <v>-5466</v>
      </c>
      <c r="V75" s="115">
        <v>23514</v>
      </c>
      <c r="W75" s="103">
        <v>-59</v>
      </c>
      <c r="X75" s="115">
        <v>23455</v>
      </c>
      <c r="Y75" s="76"/>
      <c r="Z75" s="115">
        <v>23455</v>
      </c>
      <c r="AA75" s="76">
        <v>6615</v>
      </c>
      <c r="AB75" s="76">
        <v>16840</v>
      </c>
      <c r="AC75" s="115">
        <v>4210</v>
      </c>
      <c r="AD75" s="119">
        <v>23455</v>
      </c>
      <c r="AE75" s="104">
        <v>4011</v>
      </c>
      <c r="AF75" s="112">
        <v>16044</v>
      </c>
      <c r="AG75" s="476">
        <v>0</v>
      </c>
      <c r="AH75" s="104">
        <v>0</v>
      </c>
      <c r="AI75" s="476">
        <v>-2</v>
      </c>
      <c r="AJ75" s="106">
        <v>-4011</v>
      </c>
      <c r="AK75" s="105">
        <v>-4011</v>
      </c>
      <c r="AL75" s="112">
        <v>12033</v>
      </c>
      <c r="AM75" s="107">
        <v>-30</v>
      </c>
      <c r="AN75" s="112">
        <v>12003</v>
      </c>
      <c r="AO75" s="106"/>
      <c r="AP75" s="112">
        <v>12003</v>
      </c>
      <c r="AQ75" s="106">
        <v>3177</v>
      </c>
      <c r="AR75" s="106">
        <v>8826</v>
      </c>
      <c r="AS75" s="112">
        <v>2207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497</v>
      </c>
      <c r="D76" s="455"/>
      <c r="E76" s="506">
        <v>1721843.1252752496</v>
      </c>
      <c r="F76" s="514">
        <v>412</v>
      </c>
      <c r="G76" s="455"/>
      <c r="H76" s="506">
        <v>179665.8559488749</v>
      </c>
      <c r="I76" s="514">
        <v>745</v>
      </c>
      <c r="J76" s="455"/>
      <c r="K76" s="506">
        <v>88552.881521501375</v>
      </c>
      <c r="L76" s="514">
        <v>26</v>
      </c>
      <c r="M76" s="455"/>
      <c r="N76" s="506">
        <v>77900.366606480937</v>
      </c>
      <c r="O76" s="514">
        <v>0</v>
      </c>
      <c r="P76" s="455"/>
      <c r="Q76" s="506">
        <v>0</v>
      </c>
      <c r="R76" s="515">
        <v>2067962</v>
      </c>
      <c r="S76" s="455">
        <v>314900</v>
      </c>
      <c r="T76" s="455">
        <v>-20615</v>
      </c>
      <c r="U76" s="516">
        <v>294285</v>
      </c>
      <c r="V76" s="515">
        <v>2362247</v>
      </c>
      <c r="W76" s="506">
        <v>-5907</v>
      </c>
      <c r="X76" s="515">
        <v>2356340</v>
      </c>
      <c r="Y76" s="506">
        <v>-19314</v>
      </c>
      <c r="Z76" s="515">
        <v>2337026</v>
      </c>
      <c r="AA76" s="455">
        <v>1558233</v>
      </c>
      <c r="AB76" s="455">
        <v>778793</v>
      </c>
      <c r="AC76" s="515">
        <v>194699</v>
      </c>
      <c r="AD76" s="452">
        <v>2337026</v>
      </c>
      <c r="AE76" s="517">
        <v>5144</v>
      </c>
      <c r="AF76" s="518">
        <v>3796325</v>
      </c>
      <c r="AG76" s="514">
        <v>79</v>
      </c>
      <c r="AH76" s="517">
        <v>605339</v>
      </c>
      <c r="AI76" s="514">
        <v>-7</v>
      </c>
      <c r="AJ76" s="519">
        <v>-21839.5</v>
      </c>
      <c r="AK76" s="520">
        <v>583499.5</v>
      </c>
      <c r="AL76" s="518">
        <v>4379824.5</v>
      </c>
      <c r="AM76" s="521">
        <v>-10950</v>
      </c>
      <c r="AN76" s="518">
        <v>4368874.5</v>
      </c>
      <c r="AO76" s="519">
        <v>0</v>
      </c>
      <c r="AP76" s="518">
        <v>4368876</v>
      </c>
      <c r="AQ76" s="519">
        <v>2770139</v>
      </c>
      <c r="AR76" s="519">
        <v>1598737</v>
      </c>
      <c r="AS76" s="518">
        <v>399686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20230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29323</v>
      </c>
      <c r="AA82" s="73">
        <v>19549</v>
      </c>
      <c r="AB82" s="337">
        <v>9774</v>
      </c>
      <c r="AC82" s="117">
        <v>2444</v>
      </c>
      <c r="AD82" s="117">
        <v>29323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497</v>
      </c>
      <c r="D83" s="450"/>
      <c r="E83" s="478">
        <v>1721843.1252752496</v>
      </c>
      <c r="F83" s="451">
        <v>412</v>
      </c>
      <c r="G83" s="450"/>
      <c r="H83" s="478">
        <v>179665.8559488749</v>
      </c>
      <c r="I83" s="451">
        <v>745</v>
      </c>
      <c r="J83" s="450"/>
      <c r="K83" s="478">
        <v>88552.881521501375</v>
      </c>
      <c r="L83" s="451">
        <v>26</v>
      </c>
      <c r="M83" s="450"/>
      <c r="N83" s="478">
        <v>77900.366606480937</v>
      </c>
      <c r="O83" s="451">
        <v>0</v>
      </c>
      <c r="P83" s="450"/>
      <c r="Q83" s="478">
        <v>0</v>
      </c>
      <c r="R83" s="450">
        <v>2067962</v>
      </c>
      <c r="S83" s="450">
        <v>314900</v>
      </c>
      <c r="T83" s="450">
        <v>-20615</v>
      </c>
      <c r="U83" s="450">
        <v>294285</v>
      </c>
      <c r="V83" s="450">
        <v>2362247</v>
      </c>
      <c r="W83" s="450">
        <v>-5907</v>
      </c>
      <c r="X83" s="450">
        <v>2356340</v>
      </c>
      <c r="Y83" s="478">
        <v>-19314</v>
      </c>
      <c r="Z83" s="452">
        <v>2366349</v>
      </c>
      <c r="AA83" s="450">
        <v>1577782</v>
      </c>
      <c r="AB83" s="450">
        <v>788567</v>
      </c>
      <c r="AC83" s="452">
        <v>197143</v>
      </c>
      <c r="AD83" s="452">
        <v>2386579</v>
      </c>
      <c r="AE83" s="342"/>
      <c r="AF83" s="450">
        <v>3796325</v>
      </c>
      <c r="AG83" s="451">
        <v>79</v>
      </c>
      <c r="AH83" s="342">
        <v>605339</v>
      </c>
      <c r="AI83" s="451">
        <v>-7</v>
      </c>
      <c r="AJ83" s="450">
        <v>-21839.5</v>
      </c>
      <c r="AK83" s="450">
        <v>583499.5</v>
      </c>
      <c r="AL83" s="450">
        <v>4379824.5</v>
      </c>
      <c r="AM83" s="450">
        <v>-10950</v>
      </c>
      <c r="AN83" s="450">
        <v>4368874.5</v>
      </c>
      <c r="AO83" s="450">
        <v>0</v>
      </c>
      <c r="AP83" s="450">
        <v>4368876</v>
      </c>
      <c r="AQ83" s="450">
        <v>2770139</v>
      </c>
      <c r="AR83" s="450">
        <v>1598737</v>
      </c>
      <c r="AS83" s="450">
        <v>399686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</sheetData>
  <mergeCells count="42">
    <mergeCell ref="A76:B76"/>
    <mergeCell ref="S2:U2"/>
    <mergeCell ref="W2:W3"/>
    <mergeCell ref="X2:X3"/>
    <mergeCell ref="C1:K1"/>
    <mergeCell ref="A83:B83"/>
    <mergeCell ref="A78:B78"/>
    <mergeCell ref="A1:B3"/>
    <mergeCell ref="A77:B77"/>
    <mergeCell ref="A79:B79"/>
    <mergeCell ref="A80:B80"/>
    <mergeCell ref="A81:B81"/>
    <mergeCell ref="A82:B82"/>
    <mergeCell ref="C2:C3"/>
    <mergeCell ref="D2:E2"/>
    <mergeCell ref="F2:H2"/>
    <mergeCell ref="I2:K2"/>
    <mergeCell ref="AO2:AO3"/>
    <mergeCell ref="AP2:AP3"/>
    <mergeCell ref="AQ2:AQ3"/>
    <mergeCell ref="AR2:AR3"/>
    <mergeCell ref="AD2:AD3"/>
    <mergeCell ref="AE2:AE3"/>
    <mergeCell ref="AM2:AM3"/>
    <mergeCell ref="AF2:AF3"/>
    <mergeCell ref="AL2:AL3"/>
    <mergeCell ref="AL1:AS1"/>
    <mergeCell ref="AA2:AA3"/>
    <mergeCell ref="L2:N2"/>
    <mergeCell ref="AG2:AK2"/>
    <mergeCell ref="V1:AD1"/>
    <mergeCell ref="AE1:AK1"/>
    <mergeCell ref="Y2:Y3"/>
    <mergeCell ref="Z2:Z3"/>
    <mergeCell ref="AB2:AB3"/>
    <mergeCell ref="AC2:AC3"/>
    <mergeCell ref="L1:U1"/>
    <mergeCell ref="O2:Q2"/>
    <mergeCell ref="R2:R3"/>
    <mergeCell ref="V2:V3"/>
    <mergeCell ref="AS2:AS3"/>
    <mergeCell ref="AN2:AN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S85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3" sqref="C13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3" style="133" bestFit="1" customWidth="1"/>
    <col min="19" max="21" width="13.4257812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5.140625" style="133" customWidth="1"/>
    <col min="35" max="36" width="13.7109375" style="133" customWidth="1"/>
    <col min="37" max="37" width="15.2851562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612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25.5" hidden="1" x14ac:dyDescent="0.2">
      <c r="A5" s="507"/>
      <c r="B5" s="508"/>
      <c r="C5" s="326" t="s">
        <v>1715</v>
      </c>
      <c r="D5" s="326" t="s">
        <v>1688</v>
      </c>
      <c r="E5" s="326" t="s">
        <v>1488</v>
      </c>
      <c r="F5" s="326" t="s">
        <v>1716</v>
      </c>
      <c r="G5" s="326" t="s">
        <v>1537</v>
      </c>
      <c r="H5" s="326" t="s">
        <v>1690</v>
      </c>
      <c r="I5" s="326" t="s">
        <v>1717</v>
      </c>
      <c r="J5" s="326" t="s">
        <v>1540</v>
      </c>
      <c r="K5" s="326" t="s">
        <v>1692</v>
      </c>
      <c r="L5" s="326" t="s">
        <v>1718</v>
      </c>
      <c r="M5" s="326" t="s">
        <v>1543</v>
      </c>
      <c r="N5" s="326" t="s">
        <v>1694</v>
      </c>
      <c r="O5" s="326" t="s">
        <v>1719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4862</v>
      </c>
      <c r="U10" s="77">
        <v>4862</v>
      </c>
      <c r="V10" s="115">
        <v>4862</v>
      </c>
      <c r="W10" s="103">
        <v>-12</v>
      </c>
      <c r="X10" s="115">
        <v>4850</v>
      </c>
      <c r="Y10" s="76"/>
      <c r="Z10" s="115">
        <v>4850</v>
      </c>
      <c r="AA10" s="76">
        <v>0</v>
      </c>
      <c r="AB10" s="76">
        <v>4850</v>
      </c>
      <c r="AC10" s="115">
        <v>1213</v>
      </c>
      <c r="AD10" s="119">
        <v>4850</v>
      </c>
      <c r="AE10" s="104">
        <v>3854</v>
      </c>
      <c r="AF10" s="112">
        <v>0</v>
      </c>
      <c r="AG10" s="476">
        <v>0</v>
      </c>
      <c r="AH10" s="104">
        <v>0</v>
      </c>
      <c r="AI10" s="476">
        <v>1</v>
      </c>
      <c r="AJ10" s="106">
        <v>1927</v>
      </c>
      <c r="AK10" s="105">
        <v>1927</v>
      </c>
      <c r="AL10" s="112">
        <v>1927</v>
      </c>
      <c r="AM10" s="107">
        <v>-5</v>
      </c>
      <c r="AN10" s="112">
        <v>1922</v>
      </c>
      <c r="AO10" s="76"/>
      <c r="AP10" s="112">
        <v>1922</v>
      </c>
      <c r="AQ10" s="106">
        <v>0</v>
      </c>
      <c r="AR10" s="106">
        <v>1922</v>
      </c>
      <c r="AS10" s="112">
        <v>481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3090</v>
      </c>
      <c r="T13" s="76">
        <v>0</v>
      </c>
      <c r="U13" s="77">
        <v>3090</v>
      </c>
      <c r="V13" s="115">
        <v>3090</v>
      </c>
      <c r="W13" s="103">
        <v>-8</v>
      </c>
      <c r="X13" s="115">
        <v>3082</v>
      </c>
      <c r="Y13" s="76"/>
      <c r="Z13" s="115">
        <v>3082</v>
      </c>
      <c r="AA13" s="76">
        <v>0</v>
      </c>
      <c r="AB13" s="76">
        <v>3082</v>
      </c>
      <c r="AC13" s="115">
        <v>771</v>
      </c>
      <c r="AD13" s="119">
        <v>3082</v>
      </c>
      <c r="AE13" s="104">
        <v>10981</v>
      </c>
      <c r="AF13" s="112">
        <v>0</v>
      </c>
      <c r="AG13" s="476">
        <v>1</v>
      </c>
      <c r="AH13" s="104">
        <v>10981</v>
      </c>
      <c r="AI13" s="476">
        <v>0</v>
      </c>
      <c r="AJ13" s="106">
        <v>0</v>
      </c>
      <c r="AK13" s="105">
        <v>10981</v>
      </c>
      <c r="AL13" s="112">
        <v>10981</v>
      </c>
      <c r="AM13" s="107">
        <v>-27</v>
      </c>
      <c r="AN13" s="112">
        <v>10954</v>
      </c>
      <c r="AO13" s="76"/>
      <c r="AP13" s="112">
        <v>10954</v>
      </c>
      <c r="AQ13" s="106">
        <v>0</v>
      </c>
      <c r="AR13" s="106">
        <v>10954</v>
      </c>
      <c r="AS13" s="112">
        <v>2739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7030.98</v>
      </c>
      <c r="AB14" s="76">
        <v>-7030.98</v>
      </c>
      <c r="AC14" s="115">
        <v>-1758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5889</v>
      </c>
      <c r="AR14" s="106">
        <v>-5889</v>
      </c>
      <c r="AS14" s="112">
        <v>-1472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2</v>
      </c>
      <c r="D20" s="76">
        <v>4733.3518013636294</v>
      </c>
      <c r="E20" s="103">
        <v>9466.7036027272588</v>
      </c>
      <c r="F20" s="512">
        <v>0</v>
      </c>
      <c r="G20" s="76">
        <v>622.92934304220819</v>
      </c>
      <c r="H20" s="103">
        <v>0</v>
      </c>
      <c r="I20" s="512">
        <v>1</v>
      </c>
      <c r="J20" s="76">
        <v>169.88982082969315</v>
      </c>
      <c r="K20" s="103">
        <v>169.88982082969315</v>
      </c>
      <c r="L20" s="512">
        <v>1</v>
      </c>
      <c r="M20" s="76">
        <v>4247.2455207423291</v>
      </c>
      <c r="N20" s="103">
        <v>4247.2455207423291</v>
      </c>
      <c r="O20" s="512">
        <v>0</v>
      </c>
      <c r="P20" s="76">
        <v>1698.8982082969312</v>
      </c>
      <c r="Q20" s="103">
        <v>0</v>
      </c>
      <c r="R20" s="115">
        <v>13884</v>
      </c>
      <c r="S20" s="76">
        <v>18447</v>
      </c>
      <c r="T20" s="76">
        <v>311</v>
      </c>
      <c r="U20" s="77">
        <v>18758</v>
      </c>
      <c r="V20" s="115">
        <v>32642</v>
      </c>
      <c r="W20" s="103">
        <v>-82</v>
      </c>
      <c r="X20" s="115">
        <v>32560</v>
      </c>
      <c r="Y20" s="76"/>
      <c r="Z20" s="115">
        <v>32560</v>
      </c>
      <c r="AA20" s="76">
        <v>27773.980000000003</v>
      </c>
      <c r="AB20" s="76">
        <v>4786.0199999999968</v>
      </c>
      <c r="AC20" s="115">
        <v>1197</v>
      </c>
      <c r="AD20" s="119">
        <v>32560</v>
      </c>
      <c r="AE20" s="104">
        <v>3635</v>
      </c>
      <c r="AF20" s="112">
        <v>7270</v>
      </c>
      <c r="AG20" s="476">
        <v>3</v>
      </c>
      <c r="AH20" s="104">
        <v>10905</v>
      </c>
      <c r="AI20" s="476">
        <v>0</v>
      </c>
      <c r="AJ20" s="106">
        <v>0</v>
      </c>
      <c r="AK20" s="105">
        <v>10905</v>
      </c>
      <c r="AL20" s="112">
        <v>18175</v>
      </c>
      <c r="AM20" s="107">
        <v>-45</v>
      </c>
      <c r="AN20" s="112">
        <v>18130</v>
      </c>
      <c r="AO20" s="76"/>
      <c r="AP20" s="112">
        <v>18130</v>
      </c>
      <c r="AQ20" s="106">
        <v>12963</v>
      </c>
      <c r="AR20" s="106">
        <v>5167</v>
      </c>
      <c r="AS20" s="112">
        <v>1292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1958</v>
      </c>
      <c r="U34" s="77">
        <v>1958</v>
      </c>
      <c r="V34" s="115">
        <v>1958</v>
      </c>
      <c r="W34" s="103">
        <v>-5</v>
      </c>
      <c r="X34" s="115">
        <v>1953</v>
      </c>
      <c r="Y34" s="76"/>
      <c r="Z34" s="115">
        <v>1953</v>
      </c>
      <c r="AA34" s="76">
        <v>0</v>
      </c>
      <c r="AB34" s="76">
        <v>1953</v>
      </c>
      <c r="AC34" s="115">
        <v>488</v>
      </c>
      <c r="AD34" s="119">
        <v>1953</v>
      </c>
      <c r="AE34" s="104">
        <v>5786</v>
      </c>
      <c r="AF34" s="112">
        <v>0</v>
      </c>
      <c r="AG34" s="476">
        <v>0</v>
      </c>
      <c r="AH34" s="104">
        <v>0</v>
      </c>
      <c r="AI34" s="476">
        <v>1</v>
      </c>
      <c r="AJ34" s="106">
        <v>2893</v>
      </c>
      <c r="AK34" s="105">
        <v>2893</v>
      </c>
      <c r="AL34" s="112">
        <v>2893</v>
      </c>
      <c r="AM34" s="107">
        <v>-7</v>
      </c>
      <c r="AN34" s="112">
        <v>2886</v>
      </c>
      <c r="AO34" s="76"/>
      <c r="AP34" s="112">
        <v>2886</v>
      </c>
      <c r="AQ34" s="106">
        <v>0</v>
      </c>
      <c r="AR34" s="106">
        <v>2886</v>
      </c>
      <c r="AS34" s="112">
        <v>722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37</v>
      </c>
      <c r="D37" s="80">
        <v>3685.0137426161114</v>
      </c>
      <c r="E37" s="95">
        <v>136345.50847679612</v>
      </c>
      <c r="F37" s="511">
        <v>6</v>
      </c>
      <c r="G37" s="80">
        <v>512.00790593737077</v>
      </c>
      <c r="H37" s="95">
        <v>3072.0474356242248</v>
      </c>
      <c r="I37" s="511">
        <v>5.5</v>
      </c>
      <c r="J37" s="80">
        <v>139.63851980110113</v>
      </c>
      <c r="K37" s="95">
        <v>768.0118589060562</v>
      </c>
      <c r="L37" s="511">
        <v>1</v>
      </c>
      <c r="M37" s="80">
        <v>3490.962995027528</v>
      </c>
      <c r="N37" s="95">
        <v>3490.962995027528</v>
      </c>
      <c r="O37" s="511">
        <v>2</v>
      </c>
      <c r="P37" s="80">
        <v>1396.3851980110112</v>
      </c>
      <c r="Q37" s="95">
        <v>2792.7703960220224</v>
      </c>
      <c r="R37" s="114">
        <v>146469</v>
      </c>
      <c r="S37" s="80">
        <v>25966</v>
      </c>
      <c r="T37" s="80">
        <v>2304</v>
      </c>
      <c r="U37" s="81">
        <v>28270</v>
      </c>
      <c r="V37" s="114">
        <v>174739</v>
      </c>
      <c r="W37" s="95">
        <v>-437</v>
      </c>
      <c r="X37" s="114">
        <v>174302</v>
      </c>
      <c r="Y37" s="80"/>
      <c r="Z37" s="114">
        <v>174302</v>
      </c>
      <c r="AA37" s="80">
        <v>101101.98000000001</v>
      </c>
      <c r="AB37" s="80">
        <v>73200.01999999999</v>
      </c>
      <c r="AC37" s="114">
        <v>18300</v>
      </c>
      <c r="AD37" s="118">
        <v>174302</v>
      </c>
      <c r="AE37" s="96">
        <v>6130</v>
      </c>
      <c r="AF37" s="111">
        <v>226810</v>
      </c>
      <c r="AG37" s="475">
        <v>5</v>
      </c>
      <c r="AH37" s="96">
        <v>30650</v>
      </c>
      <c r="AI37" s="475">
        <v>0</v>
      </c>
      <c r="AJ37" s="98">
        <v>0</v>
      </c>
      <c r="AK37" s="97">
        <v>30650</v>
      </c>
      <c r="AL37" s="111">
        <v>257460</v>
      </c>
      <c r="AM37" s="99">
        <v>-644</v>
      </c>
      <c r="AN37" s="111">
        <v>256816</v>
      </c>
      <c r="AO37" s="80"/>
      <c r="AP37" s="111">
        <v>256816</v>
      </c>
      <c r="AQ37" s="98">
        <v>140694</v>
      </c>
      <c r="AR37" s="98">
        <v>116122</v>
      </c>
      <c r="AS37" s="111">
        <v>29031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6</v>
      </c>
      <c r="D43" s="76">
        <v>5074.646247510922</v>
      </c>
      <c r="E43" s="103">
        <v>30447.877485065532</v>
      </c>
      <c r="F43" s="512">
        <v>1</v>
      </c>
      <c r="G43" s="76">
        <v>680.49546870767756</v>
      </c>
      <c r="H43" s="103">
        <v>680.49546870767756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31128</v>
      </c>
      <c r="S43" s="76">
        <v>-680</v>
      </c>
      <c r="T43" s="76">
        <v>3218</v>
      </c>
      <c r="U43" s="77">
        <v>2538</v>
      </c>
      <c r="V43" s="115">
        <v>33666</v>
      </c>
      <c r="W43" s="103">
        <v>-84</v>
      </c>
      <c r="X43" s="115">
        <v>33582</v>
      </c>
      <c r="Y43" s="76"/>
      <c r="Z43" s="115">
        <v>33582</v>
      </c>
      <c r="AA43" s="76">
        <v>38299.980000000003</v>
      </c>
      <c r="AB43" s="76">
        <v>-4717.9800000000032</v>
      </c>
      <c r="AC43" s="115">
        <v>-1179</v>
      </c>
      <c r="AD43" s="119">
        <v>33582</v>
      </c>
      <c r="AE43" s="104">
        <v>3863</v>
      </c>
      <c r="AF43" s="112">
        <v>23178</v>
      </c>
      <c r="AG43" s="476">
        <v>0</v>
      </c>
      <c r="AH43" s="104">
        <v>0</v>
      </c>
      <c r="AI43" s="476">
        <v>1</v>
      </c>
      <c r="AJ43" s="106">
        <v>1931.5</v>
      </c>
      <c r="AK43" s="105">
        <v>1931.5</v>
      </c>
      <c r="AL43" s="112">
        <v>25109.5</v>
      </c>
      <c r="AM43" s="107">
        <v>-63</v>
      </c>
      <c r="AN43" s="112">
        <v>25046.5</v>
      </c>
      <c r="AO43" s="76"/>
      <c r="AP43" s="112">
        <v>25047</v>
      </c>
      <c r="AQ43" s="106">
        <v>24256</v>
      </c>
      <c r="AR43" s="106">
        <v>791</v>
      </c>
      <c r="AS43" s="112">
        <v>198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888</v>
      </c>
      <c r="D62" s="80">
        <v>4936.1216977138847</v>
      </c>
      <c r="E62" s="95">
        <v>4383276.0675699292</v>
      </c>
      <c r="F62" s="511">
        <v>437</v>
      </c>
      <c r="G62" s="80">
        <v>658.80908240538008</v>
      </c>
      <c r="H62" s="95">
        <v>287899.56901115109</v>
      </c>
      <c r="I62" s="511">
        <v>159.5</v>
      </c>
      <c r="J62" s="80">
        <v>179.67520429237638</v>
      </c>
      <c r="K62" s="95">
        <v>28658.195084634033</v>
      </c>
      <c r="L62" s="511">
        <v>54</v>
      </c>
      <c r="M62" s="80">
        <v>4491.8801073094091</v>
      </c>
      <c r="N62" s="95">
        <v>242561.52579470808</v>
      </c>
      <c r="O62" s="511">
        <v>5</v>
      </c>
      <c r="P62" s="80">
        <v>1796.7520429237636</v>
      </c>
      <c r="Q62" s="95">
        <v>8983.7602146188183</v>
      </c>
      <c r="R62" s="114">
        <v>4951379</v>
      </c>
      <c r="S62" s="80">
        <v>166460</v>
      </c>
      <c r="T62" s="80">
        <v>-20316</v>
      </c>
      <c r="U62" s="81">
        <v>146144</v>
      </c>
      <c r="V62" s="114">
        <v>5097523</v>
      </c>
      <c r="W62" s="95">
        <v>-12744</v>
      </c>
      <c r="X62" s="114">
        <v>5084779</v>
      </c>
      <c r="Y62" s="80">
        <v>-6003</v>
      </c>
      <c r="Z62" s="114">
        <v>5078776</v>
      </c>
      <c r="AA62" s="80">
        <v>3349425.9800000004</v>
      </c>
      <c r="AB62" s="80">
        <v>1729350.0199999996</v>
      </c>
      <c r="AC62" s="114">
        <v>432338</v>
      </c>
      <c r="AD62" s="118">
        <v>5078776</v>
      </c>
      <c r="AE62" s="96">
        <v>4015</v>
      </c>
      <c r="AF62" s="111">
        <v>3565320</v>
      </c>
      <c r="AG62" s="475">
        <v>20</v>
      </c>
      <c r="AH62" s="96">
        <v>80300</v>
      </c>
      <c r="AI62" s="475">
        <v>-13</v>
      </c>
      <c r="AJ62" s="98">
        <v>-26097.5</v>
      </c>
      <c r="AK62" s="97">
        <v>54202.5</v>
      </c>
      <c r="AL62" s="111">
        <v>3619522.5</v>
      </c>
      <c r="AM62" s="99">
        <v>-9049</v>
      </c>
      <c r="AN62" s="111">
        <v>3610473.5</v>
      </c>
      <c r="AO62" s="80"/>
      <c r="AP62" s="111">
        <v>3610474</v>
      </c>
      <c r="AQ62" s="98">
        <v>2362952</v>
      </c>
      <c r="AR62" s="98">
        <v>1247522</v>
      </c>
      <c r="AS62" s="111">
        <v>311881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3</v>
      </c>
      <c r="D71" s="71">
        <v>4360.3428118607717</v>
      </c>
      <c r="E71" s="108">
        <v>13081.028435582315</v>
      </c>
      <c r="F71" s="513">
        <v>3</v>
      </c>
      <c r="G71" s="71">
        <v>563.93652537111063</v>
      </c>
      <c r="H71" s="108">
        <v>1691.8095761133318</v>
      </c>
      <c r="I71" s="513">
        <v>0</v>
      </c>
      <c r="J71" s="71">
        <v>153.80087055575746</v>
      </c>
      <c r="K71" s="108">
        <v>0</v>
      </c>
      <c r="L71" s="513">
        <v>1</v>
      </c>
      <c r="M71" s="71">
        <v>3845.0217638939362</v>
      </c>
      <c r="N71" s="108">
        <v>3845.0217638939362</v>
      </c>
      <c r="O71" s="513">
        <v>0</v>
      </c>
      <c r="P71" s="71">
        <v>1538.0087055575743</v>
      </c>
      <c r="Q71" s="108">
        <v>0</v>
      </c>
      <c r="R71" s="116">
        <v>18618</v>
      </c>
      <c r="S71" s="71">
        <v>0</v>
      </c>
      <c r="T71" s="71">
        <v>-1923</v>
      </c>
      <c r="U71" s="72">
        <v>-1923</v>
      </c>
      <c r="V71" s="116">
        <v>16695</v>
      </c>
      <c r="W71" s="108">
        <v>-42</v>
      </c>
      <c r="X71" s="116">
        <v>16653</v>
      </c>
      <c r="Y71" s="71"/>
      <c r="Z71" s="116">
        <v>16653</v>
      </c>
      <c r="AA71" s="73">
        <v>13597.98</v>
      </c>
      <c r="AB71" s="71">
        <v>3055.0200000000004</v>
      </c>
      <c r="AC71" s="117">
        <v>764</v>
      </c>
      <c r="AD71" s="117">
        <v>16653</v>
      </c>
      <c r="AE71" s="100">
        <v>5487</v>
      </c>
      <c r="AF71" s="113">
        <v>16461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16461</v>
      </c>
      <c r="AM71" s="109">
        <v>-41</v>
      </c>
      <c r="AN71" s="113">
        <v>16420</v>
      </c>
      <c r="AO71" s="71"/>
      <c r="AP71" s="113">
        <v>16420</v>
      </c>
      <c r="AQ71" s="101">
        <v>10763</v>
      </c>
      <c r="AR71" s="101">
        <v>5657</v>
      </c>
      <c r="AS71" s="113">
        <v>1414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936</v>
      </c>
      <c r="D76" s="455"/>
      <c r="E76" s="506">
        <v>4572617.1855701003</v>
      </c>
      <c r="F76" s="514">
        <v>447</v>
      </c>
      <c r="G76" s="455"/>
      <c r="H76" s="506">
        <v>293343.92149159638</v>
      </c>
      <c r="I76" s="514">
        <v>166</v>
      </c>
      <c r="J76" s="455"/>
      <c r="K76" s="506">
        <v>29596.096764369784</v>
      </c>
      <c r="L76" s="514">
        <v>57</v>
      </c>
      <c r="M76" s="455"/>
      <c r="N76" s="506">
        <v>254144.75607437189</v>
      </c>
      <c r="O76" s="514">
        <v>7</v>
      </c>
      <c r="P76" s="455"/>
      <c r="Q76" s="506">
        <v>11776.530610640841</v>
      </c>
      <c r="R76" s="515">
        <v>5161478</v>
      </c>
      <c r="S76" s="455">
        <v>213283</v>
      </c>
      <c r="T76" s="455">
        <v>-9586</v>
      </c>
      <c r="U76" s="516">
        <v>203697</v>
      </c>
      <c r="V76" s="515">
        <v>5365175</v>
      </c>
      <c r="W76" s="506">
        <v>-13414</v>
      </c>
      <c r="X76" s="515">
        <v>5351761</v>
      </c>
      <c r="Y76" s="506">
        <v>-6003</v>
      </c>
      <c r="Z76" s="515">
        <v>5345758</v>
      </c>
      <c r="AA76" s="455">
        <v>3537230.8800000004</v>
      </c>
      <c r="AB76" s="455">
        <v>1808527.1199999996</v>
      </c>
      <c r="AC76" s="515">
        <v>452134</v>
      </c>
      <c r="AD76" s="452">
        <v>5345758</v>
      </c>
      <c r="AE76" s="517">
        <v>5144</v>
      </c>
      <c r="AF76" s="518">
        <v>3839039</v>
      </c>
      <c r="AG76" s="514">
        <v>29</v>
      </c>
      <c r="AH76" s="517">
        <v>132836</v>
      </c>
      <c r="AI76" s="514">
        <v>-10</v>
      </c>
      <c r="AJ76" s="519">
        <v>-19346</v>
      </c>
      <c r="AK76" s="520">
        <v>113490</v>
      </c>
      <c r="AL76" s="518">
        <v>3952529</v>
      </c>
      <c r="AM76" s="521">
        <v>-9881</v>
      </c>
      <c r="AN76" s="518">
        <v>3942648</v>
      </c>
      <c r="AO76" s="506">
        <v>0</v>
      </c>
      <c r="AP76" s="518">
        <v>3942649</v>
      </c>
      <c r="AQ76" s="519">
        <v>2557517</v>
      </c>
      <c r="AR76" s="519">
        <v>1385132</v>
      </c>
      <c r="AS76" s="518">
        <v>346286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14518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23187</v>
      </c>
      <c r="AA82" s="73">
        <v>15457</v>
      </c>
      <c r="AB82" s="337">
        <v>7730</v>
      </c>
      <c r="AC82" s="117">
        <v>1933</v>
      </c>
      <c r="AD82" s="117">
        <v>23187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936</v>
      </c>
      <c r="D83" s="450"/>
      <c r="E83" s="478">
        <v>4572617.1855701003</v>
      </c>
      <c r="F83" s="451">
        <v>447</v>
      </c>
      <c r="G83" s="450"/>
      <c r="H83" s="478">
        <v>293343.92149159638</v>
      </c>
      <c r="I83" s="451">
        <v>166</v>
      </c>
      <c r="J83" s="450"/>
      <c r="K83" s="478">
        <v>29596.096764369784</v>
      </c>
      <c r="L83" s="451">
        <v>57</v>
      </c>
      <c r="M83" s="450"/>
      <c r="N83" s="478">
        <v>254144.75607437189</v>
      </c>
      <c r="O83" s="451">
        <v>7</v>
      </c>
      <c r="P83" s="450"/>
      <c r="Q83" s="478">
        <v>11776.530610640841</v>
      </c>
      <c r="R83" s="450">
        <v>5161478</v>
      </c>
      <c r="S83" s="450">
        <v>213283</v>
      </c>
      <c r="T83" s="450">
        <v>-9586</v>
      </c>
      <c r="U83" s="450">
        <v>203697</v>
      </c>
      <c r="V83" s="450">
        <v>5365175</v>
      </c>
      <c r="W83" s="450">
        <v>-13414</v>
      </c>
      <c r="X83" s="450">
        <v>5351761</v>
      </c>
      <c r="Y83" s="478">
        <v>-6003</v>
      </c>
      <c r="Z83" s="452">
        <v>5368945</v>
      </c>
      <c r="AA83" s="450">
        <v>3552687.8800000004</v>
      </c>
      <c r="AB83" s="450">
        <v>1816257.1199999996</v>
      </c>
      <c r="AC83" s="452">
        <v>454067</v>
      </c>
      <c r="AD83" s="452">
        <v>5383463</v>
      </c>
      <c r="AE83" s="342"/>
      <c r="AF83" s="450">
        <v>3839039</v>
      </c>
      <c r="AG83" s="451">
        <v>29</v>
      </c>
      <c r="AH83" s="342">
        <v>132836</v>
      </c>
      <c r="AI83" s="451">
        <v>-10</v>
      </c>
      <c r="AJ83" s="450">
        <v>-19346</v>
      </c>
      <c r="AK83" s="450">
        <v>113490</v>
      </c>
      <c r="AL83" s="450">
        <v>3952529</v>
      </c>
      <c r="AM83" s="450">
        <v>-9881</v>
      </c>
      <c r="AN83" s="450">
        <v>3942648</v>
      </c>
      <c r="AO83" s="450">
        <v>0</v>
      </c>
      <c r="AP83" s="450">
        <v>3942649</v>
      </c>
      <c r="AQ83" s="450">
        <v>2557517</v>
      </c>
      <c r="AR83" s="450">
        <v>1385132</v>
      </c>
      <c r="AS83" s="450">
        <v>346286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x14ac:dyDescent="0.2">
      <c r="H85" s="138"/>
      <c r="I85" s="138"/>
      <c r="J85" s="138"/>
      <c r="K85" s="138"/>
      <c r="L85" s="138"/>
      <c r="M85" s="138"/>
      <c r="N85" s="138"/>
      <c r="O85" s="138"/>
      <c r="P85" s="138"/>
      <c r="Q85" s="138"/>
    </row>
  </sheetData>
  <mergeCells count="42">
    <mergeCell ref="A80:B80"/>
    <mergeCell ref="A81:B81"/>
    <mergeCell ref="A82:B82"/>
    <mergeCell ref="A83:B83"/>
    <mergeCell ref="A77:B77"/>
    <mergeCell ref="A78:B78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  <mergeCell ref="C2:C3"/>
    <mergeCell ref="D2:E2"/>
    <mergeCell ref="F2:H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"/>
  <sheetViews>
    <sheetView view="pageBreakPreview" zoomScale="90" zoomScaleNormal="90" zoomScaleSheetLayoutView="90" zoomScalePageLayoutView="90" workbookViewId="0"/>
  </sheetViews>
  <sheetFormatPr defaultColWidth="8.85546875" defaultRowHeight="17.45" customHeight="1" x14ac:dyDescent="0.2"/>
  <cols>
    <col min="1" max="1" width="10.42578125" style="1198" bestFit="1" customWidth="1"/>
    <col min="2" max="2" width="74.28515625" style="1185" customWidth="1"/>
    <col min="3" max="3" width="9.7109375" style="1185" bestFit="1" customWidth="1"/>
    <col min="4" max="4" width="7.42578125" style="1185" bestFit="1" customWidth="1"/>
    <col min="5" max="5" width="5.28515625" style="1185" bestFit="1" customWidth="1"/>
    <col min="6" max="6" width="7.85546875" style="1185" bestFit="1" customWidth="1"/>
    <col min="7" max="8" width="9.7109375" style="1185" bestFit="1" customWidth="1"/>
    <col min="9" max="9" width="4.28515625" style="1185" bestFit="1" customWidth="1"/>
    <col min="10" max="16384" width="8.85546875" style="1185"/>
  </cols>
  <sheetData>
    <row r="2" spans="1:9" ht="17.45" customHeight="1" x14ac:dyDescent="0.2">
      <c r="A2" s="1198">
        <v>127133</v>
      </c>
      <c r="B2" s="1185" t="s">
        <v>1073</v>
      </c>
      <c r="C2" s="1185" t="s">
        <v>1085</v>
      </c>
      <c r="D2" s="1185" t="s">
        <v>1087</v>
      </c>
      <c r="E2" s="1196" t="s">
        <v>181</v>
      </c>
      <c r="F2" s="1185" t="s">
        <v>915</v>
      </c>
      <c r="H2" s="1185" t="s">
        <v>1086</v>
      </c>
    </row>
    <row r="3" spans="1:9" ht="17.45" customHeight="1" x14ac:dyDescent="0.2">
      <c r="A3" s="1198">
        <v>85558</v>
      </c>
      <c r="B3" s="1185" t="s">
        <v>1100</v>
      </c>
      <c r="C3" s="1197">
        <v>684915</v>
      </c>
      <c r="D3" s="1197">
        <v>-376</v>
      </c>
      <c r="E3" s="1197"/>
      <c r="F3" s="1197"/>
      <c r="G3" s="1197">
        <f t="shared" ref="G3:G8" si="0">SUM(C3:F3)</f>
        <v>684539</v>
      </c>
      <c r="H3" s="1197">
        <f>'3_Levels 1&amp;2'!C76</f>
        <v>684539</v>
      </c>
      <c r="I3" s="1197">
        <f t="shared" ref="I3:I8" si="1">H3-G3</f>
        <v>0</v>
      </c>
    </row>
    <row r="4" spans="1:9" ht="17.45" customHeight="1" x14ac:dyDescent="0.2">
      <c r="A4" s="1200">
        <f>-542928-100</f>
        <v>-543028</v>
      </c>
      <c r="B4" s="1185" t="s">
        <v>1074</v>
      </c>
      <c r="C4" s="1197">
        <v>472008</v>
      </c>
      <c r="D4" s="1197">
        <v>-268</v>
      </c>
      <c r="E4" s="1197">
        <v>90</v>
      </c>
      <c r="F4" s="1197">
        <v>120</v>
      </c>
      <c r="G4" s="1197">
        <f t="shared" si="0"/>
        <v>471950</v>
      </c>
      <c r="H4" s="1197">
        <f>'3_Levels 1&amp;2'!D76</f>
        <v>471950</v>
      </c>
      <c r="I4" s="1197">
        <f t="shared" si="1"/>
        <v>0</v>
      </c>
    </row>
    <row r="5" spans="1:9" ht="17.45" customHeight="1" x14ac:dyDescent="0.2">
      <c r="A5" s="1200">
        <f>-49725-83</f>
        <v>-49808</v>
      </c>
      <c r="B5" s="1185" t="s">
        <v>1084</v>
      </c>
      <c r="C5" s="1197">
        <v>296447.5</v>
      </c>
      <c r="D5" s="1197">
        <v>-407</v>
      </c>
      <c r="E5" s="1197"/>
      <c r="F5" s="1197"/>
      <c r="G5" s="1197">
        <f t="shared" si="0"/>
        <v>296040.5</v>
      </c>
      <c r="H5" s="1197">
        <f>'3_Levels 1&amp;2'!F76</f>
        <v>296040.5</v>
      </c>
      <c r="I5" s="1197">
        <f t="shared" si="1"/>
        <v>0</v>
      </c>
    </row>
    <row r="6" spans="1:9" ht="17.45" customHeight="1" x14ac:dyDescent="0.2">
      <c r="A6" s="1200">
        <v>-139165</v>
      </c>
      <c r="B6" s="1185" t="s">
        <v>1091</v>
      </c>
      <c r="C6" s="1197">
        <v>86688</v>
      </c>
      <c r="D6" s="1197">
        <v>-43</v>
      </c>
      <c r="E6" s="1197"/>
      <c r="F6" s="1197"/>
      <c r="G6" s="1197">
        <f t="shared" si="0"/>
        <v>86645</v>
      </c>
      <c r="H6" s="1197">
        <f>'3_Levels 1&amp;2'!H76</f>
        <v>86645</v>
      </c>
      <c r="I6" s="1197">
        <f t="shared" si="1"/>
        <v>0</v>
      </c>
    </row>
    <row r="7" spans="1:9" ht="17.45" customHeight="1" x14ac:dyDescent="0.2">
      <c r="A7" s="1198">
        <v>-49020</v>
      </c>
      <c r="B7" s="1185" t="s">
        <v>1075</v>
      </c>
      <c r="C7" s="1197">
        <v>29222</v>
      </c>
      <c r="D7" s="1197">
        <v>-1</v>
      </c>
      <c r="E7" s="1197"/>
      <c r="F7" s="1197"/>
      <c r="G7" s="1197">
        <f t="shared" si="0"/>
        <v>29221</v>
      </c>
      <c r="H7" s="1197">
        <f>'3_Levels 1&amp;2'!J76</f>
        <v>29221</v>
      </c>
      <c r="I7" s="1197">
        <f t="shared" si="1"/>
        <v>0</v>
      </c>
    </row>
    <row r="8" spans="1:9" ht="17.45" customHeight="1" x14ac:dyDescent="0.2">
      <c r="A8" s="1198">
        <v>-84000</v>
      </c>
      <c r="B8" s="1185" t="s">
        <v>1082</v>
      </c>
      <c r="C8" s="1197">
        <v>182097</v>
      </c>
      <c r="D8" s="1197"/>
      <c r="E8" s="1197"/>
      <c r="F8" s="1197"/>
      <c r="G8" s="1197">
        <f t="shared" si="0"/>
        <v>182097</v>
      </c>
      <c r="H8" s="1197">
        <f>'3_Levels 1&amp;2'!L76</f>
        <v>182100</v>
      </c>
      <c r="I8" s="1197">
        <f t="shared" si="1"/>
        <v>3</v>
      </c>
    </row>
    <row r="9" spans="1:9" ht="17.45" customHeight="1" x14ac:dyDescent="0.2">
      <c r="A9" s="1198">
        <v>51636</v>
      </c>
      <c r="B9" s="1185" t="s">
        <v>1089</v>
      </c>
      <c r="I9" s="1197"/>
    </row>
    <row r="10" spans="1:9" ht="17.45" customHeight="1" x14ac:dyDescent="0.2">
      <c r="A10" s="1200">
        <v>-432504</v>
      </c>
      <c r="B10" s="1185" t="s">
        <v>1088</v>
      </c>
    </row>
    <row r="11" spans="1:9" ht="17.45" customHeight="1" x14ac:dyDescent="0.2">
      <c r="A11" s="1224">
        <v>309012</v>
      </c>
      <c r="B11" s="1185" t="s">
        <v>1108</v>
      </c>
    </row>
    <row r="12" spans="1:9" ht="17.45" customHeight="1" x14ac:dyDescent="0.2">
      <c r="A12" s="1198">
        <v>546219</v>
      </c>
      <c r="B12" s="1185" t="s">
        <v>1090</v>
      </c>
    </row>
    <row r="13" spans="1:9" ht="17.45" customHeight="1" x14ac:dyDescent="0.2">
      <c r="A13" s="1198">
        <v>690368</v>
      </c>
      <c r="B13" s="1185" t="s">
        <v>1099</v>
      </c>
    </row>
    <row r="14" spans="1:9" ht="17.45" customHeight="1" x14ac:dyDescent="0.2">
      <c r="A14" s="1198">
        <v>0</v>
      </c>
      <c r="B14" s="1185" t="s">
        <v>1080</v>
      </c>
    </row>
    <row r="16" spans="1:9" ht="17.45" customHeight="1" x14ac:dyDescent="0.2">
      <c r="A16" s="1198">
        <f>SUM(A2:A15)</f>
        <v>512401</v>
      </c>
    </row>
    <row r="19" spans="2:2" ht="17.45" customHeight="1" x14ac:dyDescent="0.2">
      <c r="B19" s="1185" t="s">
        <v>1898</v>
      </c>
    </row>
    <row r="20" spans="2:2" ht="17.45" customHeight="1" x14ac:dyDescent="0.2">
      <c r="B20" s="1185" t="s">
        <v>1894</v>
      </c>
    </row>
    <row r="21" spans="2:2" ht="17.45" customHeight="1" x14ac:dyDescent="0.2">
      <c r="B21" s="1185" t="s">
        <v>1064</v>
      </c>
    </row>
    <row r="22" spans="2:2" ht="17.45" customHeight="1" x14ac:dyDescent="0.2">
      <c r="B22" s="1185" t="s">
        <v>1053</v>
      </c>
    </row>
    <row r="23" spans="2:2" ht="17.45" customHeight="1" x14ac:dyDescent="0.2">
      <c r="B23" s="1185" t="s">
        <v>1054</v>
      </c>
    </row>
    <row r="24" spans="2:2" ht="17.45" customHeight="1" x14ac:dyDescent="0.2">
      <c r="B24" s="1185" t="s">
        <v>1055</v>
      </c>
    </row>
    <row r="25" spans="2:2" ht="17.45" customHeight="1" x14ac:dyDescent="0.2">
      <c r="B25" s="1185" t="s">
        <v>1062</v>
      </c>
    </row>
    <row r="26" spans="2:2" ht="17.45" customHeight="1" x14ac:dyDescent="0.2">
      <c r="B26" s="1185" t="s">
        <v>1063</v>
      </c>
    </row>
    <row r="27" spans="2:2" ht="17.45" customHeight="1" x14ac:dyDescent="0.2">
      <c r="B27" s="1185" t="s">
        <v>1072</v>
      </c>
    </row>
    <row r="28" spans="2:2" ht="17.45" customHeight="1" x14ac:dyDescent="0.2">
      <c r="B28" s="1185" t="s">
        <v>1092</v>
      </c>
    </row>
    <row r="29" spans="2:2" ht="17.45" customHeight="1" x14ac:dyDescent="0.2">
      <c r="B29" s="1185" t="s">
        <v>1068</v>
      </c>
    </row>
    <row r="30" spans="2:2" ht="17.45" customHeight="1" x14ac:dyDescent="0.2">
      <c r="B30" s="1185" t="s">
        <v>1069</v>
      </c>
    </row>
  </sheetData>
  <pageMargins left="0.7" right="0.7" top="0.75" bottom="0.75" header="0.3" footer="0.3"/>
  <pageSetup scale="8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S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3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8" t="s">
        <v>699</v>
      </c>
      <c r="B1" s="156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70"/>
      <c r="B2" s="157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72"/>
      <c r="B3" s="157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1720</v>
      </c>
      <c r="D5" s="326" t="s">
        <v>1688</v>
      </c>
      <c r="E5" s="326" t="s">
        <v>1488</v>
      </c>
      <c r="F5" s="326" t="s">
        <v>1721</v>
      </c>
      <c r="G5" s="326" t="s">
        <v>1537</v>
      </c>
      <c r="H5" s="326" t="s">
        <v>1690</v>
      </c>
      <c r="I5" s="326" t="s">
        <v>1722</v>
      </c>
      <c r="J5" s="326" t="s">
        <v>1540</v>
      </c>
      <c r="K5" s="326" t="s">
        <v>1692</v>
      </c>
      <c r="L5" s="326" t="s">
        <v>1723</v>
      </c>
      <c r="M5" s="326" t="s">
        <v>1543</v>
      </c>
      <c r="N5" s="326" t="s">
        <v>1694</v>
      </c>
      <c r="O5" s="326" t="s">
        <v>1724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-1</v>
      </c>
      <c r="AH27" s="96">
        <v>-2603</v>
      </c>
      <c r="AI27" s="475">
        <v>0</v>
      </c>
      <c r="AJ27" s="98">
        <v>0</v>
      </c>
      <c r="AK27" s="97">
        <v>-2603</v>
      </c>
      <c r="AL27" s="111">
        <v>-2603</v>
      </c>
      <c r="AM27" s="99">
        <v>7</v>
      </c>
      <c r="AN27" s="111">
        <v>-2596</v>
      </c>
      <c r="AO27" s="80"/>
      <c r="AP27" s="111">
        <v>-2596</v>
      </c>
      <c r="AQ27" s="98">
        <v>0</v>
      </c>
      <c r="AR27" s="98">
        <v>-2596</v>
      </c>
      <c r="AS27" s="111">
        <v>-649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2</v>
      </c>
      <c r="D29" s="76">
        <v>4707.4722953709352</v>
      </c>
      <c r="E29" s="103">
        <v>9414.9445907418703</v>
      </c>
      <c r="F29" s="512">
        <v>1</v>
      </c>
      <c r="G29" s="76">
        <v>629.6438092156319</v>
      </c>
      <c r="H29" s="103">
        <v>629.6438092156319</v>
      </c>
      <c r="I29" s="512">
        <v>1</v>
      </c>
      <c r="J29" s="76">
        <v>171.72103887699049</v>
      </c>
      <c r="K29" s="103">
        <v>171.72103887699049</v>
      </c>
      <c r="L29" s="512">
        <v>1</v>
      </c>
      <c r="M29" s="76">
        <v>4293.0259719247633</v>
      </c>
      <c r="N29" s="103">
        <v>4293.0259719247633</v>
      </c>
      <c r="O29" s="512">
        <v>0</v>
      </c>
      <c r="P29" s="76">
        <v>1717.210388769905</v>
      </c>
      <c r="Q29" s="103">
        <v>0</v>
      </c>
      <c r="R29" s="115">
        <v>14509</v>
      </c>
      <c r="S29" s="76">
        <v>-4707</v>
      </c>
      <c r="T29" s="76">
        <v>-315</v>
      </c>
      <c r="U29" s="77">
        <v>-5022</v>
      </c>
      <c r="V29" s="115">
        <v>9487</v>
      </c>
      <c r="W29" s="103">
        <v>-24</v>
      </c>
      <c r="X29" s="115">
        <v>9463</v>
      </c>
      <c r="Y29" s="76"/>
      <c r="Z29" s="115">
        <v>9463</v>
      </c>
      <c r="AA29" s="76">
        <v>9648</v>
      </c>
      <c r="AB29" s="76">
        <v>-185</v>
      </c>
      <c r="AC29" s="115">
        <v>-46</v>
      </c>
      <c r="AD29" s="119">
        <v>9463</v>
      </c>
      <c r="AE29" s="104">
        <v>3356</v>
      </c>
      <c r="AF29" s="112">
        <v>6712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6712</v>
      </c>
      <c r="AM29" s="107">
        <v>-17</v>
      </c>
      <c r="AN29" s="112">
        <v>6695</v>
      </c>
      <c r="AO29" s="76"/>
      <c r="AP29" s="112">
        <v>6695</v>
      </c>
      <c r="AQ29" s="106">
        <v>4419</v>
      </c>
      <c r="AR29" s="106">
        <v>2276</v>
      </c>
      <c r="AS29" s="112">
        <v>569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-10</v>
      </c>
      <c r="AH30" s="104">
        <v>-135930</v>
      </c>
      <c r="AI30" s="476">
        <v>0</v>
      </c>
      <c r="AJ30" s="106">
        <v>0</v>
      </c>
      <c r="AK30" s="105">
        <v>-135930</v>
      </c>
      <c r="AL30" s="112">
        <v>-135930</v>
      </c>
      <c r="AM30" s="107">
        <v>340</v>
      </c>
      <c r="AN30" s="112">
        <v>-135590</v>
      </c>
      <c r="AO30" s="76"/>
      <c r="AP30" s="112">
        <v>-135590</v>
      </c>
      <c r="AQ30" s="106">
        <v>0</v>
      </c>
      <c r="AR30" s="106">
        <v>-135590</v>
      </c>
      <c r="AS30" s="112">
        <v>-33898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69</v>
      </c>
      <c r="D32" s="80">
        <v>3731.8460988028037</v>
      </c>
      <c r="E32" s="95">
        <v>257497.38081739345</v>
      </c>
      <c r="F32" s="511">
        <v>56</v>
      </c>
      <c r="G32" s="80">
        <v>465.11914076262406</v>
      </c>
      <c r="H32" s="95">
        <v>26046.671882706949</v>
      </c>
      <c r="I32" s="511">
        <v>15</v>
      </c>
      <c r="J32" s="80">
        <v>126.85067475344293</v>
      </c>
      <c r="K32" s="95">
        <v>1902.7601213016439</v>
      </c>
      <c r="L32" s="511">
        <v>1</v>
      </c>
      <c r="M32" s="80">
        <v>3171.2668688360727</v>
      </c>
      <c r="N32" s="95">
        <v>3171.2668688360727</v>
      </c>
      <c r="O32" s="511">
        <v>2</v>
      </c>
      <c r="P32" s="80">
        <v>1268.5067475344292</v>
      </c>
      <c r="Q32" s="95">
        <v>2537.0134950688584</v>
      </c>
      <c r="R32" s="114">
        <v>291155</v>
      </c>
      <c r="S32" s="80">
        <v>-40405</v>
      </c>
      <c r="T32" s="80">
        <v>703</v>
      </c>
      <c r="U32" s="81">
        <v>-39702</v>
      </c>
      <c r="V32" s="114">
        <v>251453</v>
      </c>
      <c r="W32" s="95">
        <v>-629</v>
      </c>
      <c r="X32" s="114">
        <v>250824</v>
      </c>
      <c r="Y32" s="80"/>
      <c r="Z32" s="114">
        <v>250824</v>
      </c>
      <c r="AA32" s="80">
        <v>193614</v>
      </c>
      <c r="AB32" s="80">
        <v>57210</v>
      </c>
      <c r="AC32" s="114">
        <v>14303</v>
      </c>
      <c r="AD32" s="118">
        <v>250824</v>
      </c>
      <c r="AE32" s="96">
        <v>5210</v>
      </c>
      <c r="AF32" s="111">
        <v>359490</v>
      </c>
      <c r="AG32" s="475">
        <v>-1</v>
      </c>
      <c r="AH32" s="96">
        <v>-5210</v>
      </c>
      <c r="AI32" s="475">
        <v>1</v>
      </c>
      <c r="AJ32" s="98">
        <v>2605</v>
      </c>
      <c r="AK32" s="97">
        <v>-2605</v>
      </c>
      <c r="AL32" s="111">
        <v>356885</v>
      </c>
      <c r="AM32" s="99">
        <v>-892</v>
      </c>
      <c r="AN32" s="111">
        <v>355993</v>
      </c>
      <c r="AO32" s="80"/>
      <c r="AP32" s="111">
        <v>355993</v>
      </c>
      <c r="AQ32" s="98">
        <v>237318</v>
      </c>
      <c r="AR32" s="98">
        <v>118675</v>
      </c>
      <c r="AS32" s="111">
        <v>29669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1</v>
      </c>
      <c r="D34" s="76">
        <v>3445.3513881018216</v>
      </c>
      <c r="E34" s="103">
        <v>3445.3513881018216</v>
      </c>
      <c r="F34" s="512">
        <v>1</v>
      </c>
      <c r="G34" s="76">
        <v>470.96667859436434</v>
      </c>
      <c r="H34" s="103">
        <v>470.96667859436434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3916</v>
      </c>
      <c r="S34" s="76">
        <v>-3916</v>
      </c>
      <c r="T34" s="76">
        <v>0</v>
      </c>
      <c r="U34" s="77">
        <v>-3916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2604</v>
      </c>
      <c r="AB34" s="76">
        <v>-2604</v>
      </c>
      <c r="AC34" s="115">
        <v>-651</v>
      </c>
      <c r="AD34" s="119">
        <v>0</v>
      </c>
      <c r="AE34" s="104">
        <v>5786</v>
      </c>
      <c r="AF34" s="112">
        <v>5786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5786</v>
      </c>
      <c r="AM34" s="107">
        <v>-14</v>
      </c>
      <c r="AN34" s="112">
        <v>5772</v>
      </c>
      <c r="AO34" s="76"/>
      <c r="AP34" s="112">
        <v>5772</v>
      </c>
      <c r="AQ34" s="106">
        <v>3833</v>
      </c>
      <c r="AR34" s="106">
        <v>1939</v>
      </c>
      <c r="AS34" s="112">
        <v>485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494</v>
      </c>
      <c r="D42" s="80">
        <v>3378.174621153446</v>
      </c>
      <c r="E42" s="95">
        <v>1668818.2628498024</v>
      </c>
      <c r="F42" s="511">
        <v>352</v>
      </c>
      <c r="G42" s="80">
        <v>460.95853066984711</v>
      </c>
      <c r="H42" s="95">
        <v>162257.40279578618</v>
      </c>
      <c r="I42" s="511">
        <v>88.5</v>
      </c>
      <c r="J42" s="80">
        <v>125.71596290995829</v>
      </c>
      <c r="K42" s="95">
        <v>11125.862717531309</v>
      </c>
      <c r="L42" s="511">
        <v>46</v>
      </c>
      <c r="M42" s="80">
        <v>3142.8990727489572</v>
      </c>
      <c r="N42" s="95">
        <v>144573.35734645205</v>
      </c>
      <c r="O42" s="511">
        <v>4</v>
      </c>
      <c r="P42" s="80">
        <v>1257.1596290995828</v>
      </c>
      <c r="Q42" s="95">
        <v>5028.6385163983314</v>
      </c>
      <c r="R42" s="114">
        <v>1991804</v>
      </c>
      <c r="S42" s="80">
        <v>-8172</v>
      </c>
      <c r="T42" s="80">
        <v>39678</v>
      </c>
      <c r="U42" s="81">
        <v>31506</v>
      </c>
      <c r="V42" s="114">
        <v>2023310</v>
      </c>
      <c r="W42" s="95">
        <v>-5058</v>
      </c>
      <c r="X42" s="114">
        <v>2018252</v>
      </c>
      <c r="Y42" s="80">
        <v>-8697</v>
      </c>
      <c r="Z42" s="114">
        <v>2009555</v>
      </c>
      <c r="AA42" s="80">
        <v>1318757</v>
      </c>
      <c r="AB42" s="80">
        <v>690798</v>
      </c>
      <c r="AC42" s="114">
        <v>172700</v>
      </c>
      <c r="AD42" s="118">
        <v>2009555</v>
      </c>
      <c r="AE42" s="632">
        <v>5342</v>
      </c>
      <c r="AF42" s="111">
        <v>2638948</v>
      </c>
      <c r="AG42" s="475">
        <v>1</v>
      </c>
      <c r="AH42" s="96">
        <v>5342</v>
      </c>
      <c r="AI42" s="475">
        <v>6</v>
      </c>
      <c r="AJ42" s="98">
        <v>16026</v>
      </c>
      <c r="AK42" s="97">
        <v>21368</v>
      </c>
      <c r="AL42" s="111">
        <v>2660316</v>
      </c>
      <c r="AM42" s="99">
        <v>-6651</v>
      </c>
      <c r="AN42" s="111">
        <v>2653665</v>
      </c>
      <c r="AO42" s="80"/>
      <c r="AP42" s="111">
        <v>2653665</v>
      </c>
      <c r="AQ42" s="98">
        <v>1786109</v>
      </c>
      <c r="AR42" s="98">
        <v>867556</v>
      </c>
      <c r="AS42" s="111">
        <v>216889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2460</v>
      </c>
      <c r="T44" s="76">
        <v>-1230</v>
      </c>
      <c r="U44" s="77">
        <v>1230</v>
      </c>
      <c r="V44" s="115">
        <v>1230</v>
      </c>
      <c r="W44" s="103">
        <v>-3</v>
      </c>
      <c r="X44" s="115">
        <v>1227</v>
      </c>
      <c r="Y44" s="76"/>
      <c r="Z44" s="115">
        <v>1227</v>
      </c>
      <c r="AA44" s="76">
        <v>0</v>
      </c>
      <c r="AB44" s="76">
        <v>1227</v>
      </c>
      <c r="AC44" s="115">
        <v>307</v>
      </c>
      <c r="AD44" s="119">
        <v>1227</v>
      </c>
      <c r="AE44" s="104">
        <v>10997</v>
      </c>
      <c r="AF44" s="112">
        <v>0</v>
      </c>
      <c r="AG44" s="476">
        <v>0</v>
      </c>
      <c r="AH44" s="104">
        <v>0</v>
      </c>
      <c r="AI44" s="476">
        <v>-1</v>
      </c>
      <c r="AJ44" s="106">
        <v>-5498.5</v>
      </c>
      <c r="AK44" s="105">
        <v>-5498.5</v>
      </c>
      <c r="AL44" s="112">
        <v>-5498.5</v>
      </c>
      <c r="AM44" s="107">
        <v>14</v>
      </c>
      <c r="AN44" s="112">
        <v>-5484.5</v>
      </c>
      <c r="AO44" s="76"/>
      <c r="AP44" s="112">
        <v>-5485</v>
      </c>
      <c r="AQ44" s="106">
        <v>0</v>
      </c>
      <c r="AR44" s="106">
        <v>-5485</v>
      </c>
      <c r="AS44" s="112">
        <v>-1371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1</v>
      </c>
      <c r="D50" s="76">
        <v>4814.1888415504609</v>
      </c>
      <c r="E50" s="103">
        <v>4814.1888415504609</v>
      </c>
      <c r="F50" s="512">
        <v>1</v>
      </c>
      <c r="G50" s="76">
        <v>646.39385673306424</v>
      </c>
      <c r="H50" s="103">
        <v>646.39385673306424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5461</v>
      </c>
      <c r="S50" s="76">
        <v>0</v>
      </c>
      <c r="T50" s="76">
        <v>2407</v>
      </c>
      <c r="U50" s="77">
        <v>2407</v>
      </c>
      <c r="V50" s="115">
        <v>7868</v>
      </c>
      <c r="W50" s="103">
        <v>-20</v>
      </c>
      <c r="X50" s="115">
        <v>7848</v>
      </c>
      <c r="Y50" s="76"/>
      <c r="Z50" s="115">
        <v>7848</v>
      </c>
      <c r="AA50" s="76">
        <v>3632</v>
      </c>
      <c r="AB50" s="76">
        <v>4216</v>
      </c>
      <c r="AC50" s="115">
        <v>1054</v>
      </c>
      <c r="AD50" s="119">
        <v>7848</v>
      </c>
      <c r="AE50" s="104">
        <v>3807</v>
      </c>
      <c r="AF50" s="112">
        <v>3807</v>
      </c>
      <c r="AG50" s="476">
        <v>0</v>
      </c>
      <c r="AH50" s="104">
        <v>0</v>
      </c>
      <c r="AI50" s="476">
        <v>1</v>
      </c>
      <c r="AJ50" s="106">
        <v>1903.5</v>
      </c>
      <c r="AK50" s="105">
        <v>1903.5</v>
      </c>
      <c r="AL50" s="112">
        <v>5710.5</v>
      </c>
      <c r="AM50" s="107">
        <v>-14</v>
      </c>
      <c r="AN50" s="112">
        <v>5696.5</v>
      </c>
      <c r="AO50" s="76"/>
      <c r="AP50" s="112">
        <v>5697</v>
      </c>
      <c r="AQ50" s="106">
        <v>2552</v>
      </c>
      <c r="AR50" s="106">
        <v>3145</v>
      </c>
      <c r="AS50" s="112">
        <v>786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2</v>
      </c>
      <c r="D58" s="76">
        <v>4494.9138479689627</v>
      </c>
      <c r="E58" s="103">
        <v>8989.8276959379255</v>
      </c>
      <c r="F58" s="512">
        <v>1</v>
      </c>
      <c r="G58" s="76">
        <v>605.36714727748495</v>
      </c>
      <c r="H58" s="103">
        <v>605.36714727748495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9595</v>
      </c>
      <c r="S58" s="76">
        <v>0</v>
      </c>
      <c r="T58" s="76">
        <v>-303</v>
      </c>
      <c r="U58" s="77">
        <v>-303</v>
      </c>
      <c r="V58" s="115">
        <v>9292</v>
      </c>
      <c r="W58" s="103">
        <v>-23</v>
      </c>
      <c r="X58" s="115">
        <v>9269</v>
      </c>
      <c r="Y58" s="76"/>
      <c r="Z58" s="115">
        <v>9269</v>
      </c>
      <c r="AA58" s="76">
        <v>6381</v>
      </c>
      <c r="AB58" s="76">
        <v>2888</v>
      </c>
      <c r="AC58" s="115">
        <v>722</v>
      </c>
      <c r="AD58" s="119">
        <v>9269</v>
      </c>
      <c r="AE58" s="104">
        <v>5891</v>
      </c>
      <c r="AF58" s="112">
        <v>11782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11782</v>
      </c>
      <c r="AM58" s="107">
        <v>-29</v>
      </c>
      <c r="AN58" s="112">
        <v>11753</v>
      </c>
      <c r="AO58" s="76"/>
      <c r="AP58" s="112">
        <v>11753</v>
      </c>
      <c r="AQ58" s="106">
        <v>7705</v>
      </c>
      <c r="AR58" s="106">
        <v>4048</v>
      </c>
      <c r="AS58" s="112">
        <v>1012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/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/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569</v>
      </c>
      <c r="D76" s="455"/>
      <c r="E76" s="506">
        <v>1952979.9561835278</v>
      </c>
      <c r="F76" s="514">
        <v>412</v>
      </c>
      <c r="G76" s="455"/>
      <c r="H76" s="506">
        <v>190656.44617031369</v>
      </c>
      <c r="I76" s="514">
        <v>104.5</v>
      </c>
      <c r="J76" s="455"/>
      <c r="K76" s="506">
        <v>13200.343877709944</v>
      </c>
      <c r="L76" s="514">
        <v>48</v>
      </c>
      <c r="M76" s="455"/>
      <c r="N76" s="506">
        <v>152037.65018721289</v>
      </c>
      <c r="O76" s="514">
        <v>6</v>
      </c>
      <c r="P76" s="455"/>
      <c r="Q76" s="506">
        <v>7565.6520114671894</v>
      </c>
      <c r="R76" s="515">
        <v>2316440</v>
      </c>
      <c r="S76" s="455">
        <v>-54740</v>
      </c>
      <c r="T76" s="455">
        <v>40940</v>
      </c>
      <c r="U76" s="516">
        <v>-13800</v>
      </c>
      <c r="V76" s="515">
        <v>2302640</v>
      </c>
      <c r="W76" s="506">
        <v>-5757</v>
      </c>
      <c r="X76" s="515">
        <v>2296883</v>
      </c>
      <c r="Y76" s="506">
        <v>-8697</v>
      </c>
      <c r="Z76" s="515">
        <v>2288186</v>
      </c>
      <c r="AA76" s="455">
        <v>1534636</v>
      </c>
      <c r="AB76" s="455">
        <v>753550</v>
      </c>
      <c r="AC76" s="515">
        <v>188389</v>
      </c>
      <c r="AD76" s="452">
        <v>2288186</v>
      </c>
      <c r="AE76" s="517">
        <v>5144</v>
      </c>
      <c r="AF76" s="518">
        <v>3026525</v>
      </c>
      <c r="AG76" s="514">
        <v>-11</v>
      </c>
      <c r="AH76" s="517">
        <v>-138401</v>
      </c>
      <c r="AI76" s="514">
        <v>7</v>
      </c>
      <c r="AJ76" s="519">
        <v>15036</v>
      </c>
      <c r="AK76" s="520">
        <v>-123365</v>
      </c>
      <c r="AL76" s="518">
        <v>2903160</v>
      </c>
      <c r="AM76" s="521">
        <v>-7256</v>
      </c>
      <c r="AN76" s="518">
        <v>2895904</v>
      </c>
      <c r="AO76" s="506">
        <v>0</v>
      </c>
      <c r="AP76" s="518">
        <v>2895904</v>
      </c>
      <c r="AQ76" s="519">
        <v>2041936</v>
      </c>
      <c r="AR76" s="519">
        <v>853968</v>
      </c>
      <c r="AS76" s="518">
        <v>213492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33571</v>
      </c>
      <c r="AA82" s="73">
        <v>22381</v>
      </c>
      <c r="AB82" s="337">
        <v>11190</v>
      </c>
      <c r="AC82" s="117">
        <v>2798</v>
      </c>
      <c r="AD82" s="117">
        <v>33571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569</v>
      </c>
      <c r="D83" s="450"/>
      <c r="E83" s="478">
        <v>1952979.9561835278</v>
      </c>
      <c r="F83" s="451">
        <v>412</v>
      </c>
      <c r="G83" s="450"/>
      <c r="H83" s="478">
        <v>190656.44617031369</v>
      </c>
      <c r="I83" s="451">
        <v>104.5</v>
      </c>
      <c r="J83" s="450"/>
      <c r="K83" s="478">
        <v>13200.343877709944</v>
      </c>
      <c r="L83" s="451">
        <v>48</v>
      </c>
      <c r="M83" s="450"/>
      <c r="N83" s="478">
        <v>152037.65018721289</v>
      </c>
      <c r="O83" s="451">
        <v>6</v>
      </c>
      <c r="P83" s="450"/>
      <c r="Q83" s="478">
        <v>7565.6520114671894</v>
      </c>
      <c r="R83" s="450">
        <v>2316440</v>
      </c>
      <c r="S83" s="450">
        <v>-54740</v>
      </c>
      <c r="T83" s="450">
        <v>40940</v>
      </c>
      <c r="U83" s="450">
        <v>-13800</v>
      </c>
      <c r="V83" s="450">
        <v>2302640</v>
      </c>
      <c r="W83" s="450">
        <v>-5757</v>
      </c>
      <c r="X83" s="450">
        <v>2296883</v>
      </c>
      <c r="Y83" s="478">
        <v>-8697</v>
      </c>
      <c r="Z83" s="452">
        <v>2321757</v>
      </c>
      <c r="AA83" s="450">
        <v>1557017</v>
      </c>
      <c r="AB83" s="450">
        <v>764740</v>
      </c>
      <c r="AC83" s="452">
        <v>191187</v>
      </c>
      <c r="AD83" s="452">
        <v>2331757</v>
      </c>
      <c r="AE83" s="342"/>
      <c r="AF83" s="450">
        <v>3026525</v>
      </c>
      <c r="AG83" s="451">
        <v>-11</v>
      </c>
      <c r="AH83" s="342">
        <v>-138401</v>
      </c>
      <c r="AI83" s="451">
        <v>7</v>
      </c>
      <c r="AJ83" s="450">
        <v>15036</v>
      </c>
      <c r="AK83" s="450">
        <v>-123365</v>
      </c>
      <c r="AL83" s="450">
        <v>2903160</v>
      </c>
      <c r="AM83" s="450">
        <v>-7256</v>
      </c>
      <c r="AN83" s="450">
        <v>2895904</v>
      </c>
      <c r="AO83" s="450">
        <v>0</v>
      </c>
      <c r="AP83" s="450">
        <v>2895904</v>
      </c>
      <c r="AQ83" s="450">
        <v>2041936</v>
      </c>
      <c r="AR83" s="450">
        <v>853968</v>
      </c>
      <c r="AS83" s="450">
        <v>213492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</sheetData>
  <mergeCells count="42">
    <mergeCell ref="A80:B80"/>
    <mergeCell ref="A81:B81"/>
    <mergeCell ref="A82:B82"/>
    <mergeCell ref="A83:B83"/>
    <mergeCell ref="A77:B77"/>
    <mergeCell ref="A78:B78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  <mergeCell ref="C2:C3"/>
    <mergeCell ref="D2:E2"/>
    <mergeCell ref="F2:H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S84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28" sqref="C28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1" width="12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5.28515625" style="133" customWidth="1"/>
    <col min="35" max="36" width="13.7109375" style="133" customWidth="1"/>
    <col min="37" max="37" width="1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609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1725</v>
      </c>
      <c r="D5" s="326" t="s">
        <v>1688</v>
      </c>
      <c r="E5" s="326" t="s">
        <v>1488</v>
      </c>
      <c r="F5" s="326" t="s">
        <v>1726</v>
      </c>
      <c r="G5" s="326" t="s">
        <v>1537</v>
      </c>
      <c r="H5" s="326" t="s">
        <v>1690</v>
      </c>
      <c r="I5" s="326" t="s">
        <v>1727</v>
      </c>
      <c r="J5" s="326" t="s">
        <v>1540</v>
      </c>
      <c r="K5" s="326" t="s">
        <v>1692</v>
      </c>
      <c r="L5" s="326" t="s">
        <v>1728</v>
      </c>
      <c r="M5" s="326" t="s">
        <v>1543</v>
      </c>
      <c r="N5" s="326" t="s">
        <v>1694</v>
      </c>
      <c r="O5" s="326" t="s">
        <v>1729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2</v>
      </c>
      <c r="D25" s="76">
        <v>4443.8355730398216</v>
      </c>
      <c r="E25" s="103">
        <v>8887.6711460796432</v>
      </c>
      <c r="F25" s="512">
        <v>2</v>
      </c>
      <c r="G25" s="76">
        <v>605.33669792137073</v>
      </c>
      <c r="H25" s="103">
        <v>1210.6733958427415</v>
      </c>
      <c r="I25" s="512">
        <v>2</v>
      </c>
      <c r="J25" s="76">
        <v>165.0918267058284</v>
      </c>
      <c r="K25" s="103">
        <v>330.18365341165679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10429</v>
      </c>
      <c r="S25" s="76">
        <v>-10098</v>
      </c>
      <c r="T25" s="76">
        <v>0</v>
      </c>
      <c r="U25" s="77">
        <v>-10098</v>
      </c>
      <c r="V25" s="115">
        <v>331</v>
      </c>
      <c r="W25" s="103">
        <v>-1</v>
      </c>
      <c r="X25" s="115">
        <v>330</v>
      </c>
      <c r="Y25" s="76"/>
      <c r="Z25" s="115">
        <v>330</v>
      </c>
      <c r="AA25" s="76">
        <v>6936</v>
      </c>
      <c r="AB25" s="76">
        <v>-6606</v>
      </c>
      <c r="AC25" s="115">
        <v>-1652</v>
      </c>
      <c r="AD25" s="119">
        <v>330</v>
      </c>
      <c r="AE25" s="104">
        <v>3329</v>
      </c>
      <c r="AF25" s="112">
        <v>6658</v>
      </c>
      <c r="AG25" s="476">
        <v>-2</v>
      </c>
      <c r="AH25" s="104">
        <v>-6658</v>
      </c>
      <c r="AI25" s="476">
        <v>0</v>
      </c>
      <c r="AJ25" s="106">
        <v>0</v>
      </c>
      <c r="AK25" s="105">
        <v>-6658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3124</v>
      </c>
      <c r="AR25" s="106">
        <v>-3124</v>
      </c>
      <c r="AS25" s="112">
        <v>-781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432</v>
      </c>
      <c r="D32" s="80">
        <v>3731.8460988028037</v>
      </c>
      <c r="E32" s="95">
        <v>1612157.5146828112</v>
      </c>
      <c r="F32" s="511">
        <v>269</v>
      </c>
      <c r="G32" s="80">
        <v>465.11914076262406</v>
      </c>
      <c r="H32" s="95">
        <v>125117.04886514587</v>
      </c>
      <c r="I32" s="511">
        <v>498</v>
      </c>
      <c r="J32" s="80">
        <v>126.85067475344293</v>
      </c>
      <c r="K32" s="95">
        <v>63171.636027214583</v>
      </c>
      <c r="L32" s="511">
        <v>20</v>
      </c>
      <c r="M32" s="80">
        <v>3171.2668688360727</v>
      </c>
      <c r="N32" s="95">
        <v>63425.337376721451</v>
      </c>
      <c r="O32" s="511">
        <v>0</v>
      </c>
      <c r="P32" s="80">
        <v>1268.5067475344292</v>
      </c>
      <c r="Q32" s="95">
        <v>0</v>
      </c>
      <c r="R32" s="114">
        <v>1863872</v>
      </c>
      <c r="S32" s="80">
        <v>206792</v>
      </c>
      <c r="T32" s="80">
        <v>3990</v>
      </c>
      <c r="U32" s="81">
        <v>210782</v>
      </c>
      <c r="V32" s="114">
        <v>2074654</v>
      </c>
      <c r="W32" s="95">
        <v>-5187</v>
      </c>
      <c r="X32" s="114">
        <v>2069467</v>
      </c>
      <c r="Y32" s="80"/>
      <c r="Z32" s="114">
        <v>2069467</v>
      </c>
      <c r="AA32" s="80">
        <v>1239445</v>
      </c>
      <c r="AB32" s="80">
        <v>830022</v>
      </c>
      <c r="AC32" s="114">
        <v>207506</v>
      </c>
      <c r="AD32" s="118">
        <v>2069467</v>
      </c>
      <c r="AE32" s="96">
        <v>5210</v>
      </c>
      <c r="AF32" s="111">
        <v>2250720</v>
      </c>
      <c r="AG32" s="475">
        <v>45</v>
      </c>
      <c r="AH32" s="96">
        <v>234450</v>
      </c>
      <c r="AI32" s="475">
        <v>-1</v>
      </c>
      <c r="AJ32" s="98">
        <v>-2605</v>
      </c>
      <c r="AK32" s="97">
        <v>231845</v>
      </c>
      <c r="AL32" s="111">
        <v>2482565</v>
      </c>
      <c r="AM32" s="99">
        <v>-6206</v>
      </c>
      <c r="AN32" s="111">
        <v>2476359</v>
      </c>
      <c r="AO32" s="80"/>
      <c r="AP32" s="111">
        <v>2476359</v>
      </c>
      <c r="AQ32" s="98">
        <v>1485812</v>
      </c>
      <c r="AR32" s="98">
        <v>990547</v>
      </c>
      <c r="AS32" s="111">
        <v>247637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287</v>
      </c>
      <c r="D42" s="80">
        <v>3378.174621153446</v>
      </c>
      <c r="E42" s="95">
        <v>969536.11627103901</v>
      </c>
      <c r="F42" s="511">
        <v>201</v>
      </c>
      <c r="G42" s="80">
        <v>460.95853066984711</v>
      </c>
      <c r="H42" s="95">
        <v>92652.664664639262</v>
      </c>
      <c r="I42" s="511">
        <v>317</v>
      </c>
      <c r="J42" s="80">
        <v>125.71596290995829</v>
      </c>
      <c r="K42" s="95">
        <v>39851.960242456778</v>
      </c>
      <c r="L42" s="511">
        <v>34</v>
      </c>
      <c r="M42" s="80">
        <v>3142.8990727489572</v>
      </c>
      <c r="N42" s="95">
        <v>106858.56847346455</v>
      </c>
      <c r="O42" s="511">
        <v>0</v>
      </c>
      <c r="P42" s="80">
        <v>1257.1596290995828</v>
      </c>
      <c r="Q42" s="95">
        <v>0</v>
      </c>
      <c r="R42" s="114">
        <v>1208899</v>
      </c>
      <c r="S42" s="80">
        <v>-105314</v>
      </c>
      <c r="T42" s="80">
        <v>-8563</v>
      </c>
      <c r="U42" s="81">
        <v>-113877</v>
      </c>
      <c r="V42" s="114">
        <v>1095022</v>
      </c>
      <c r="W42" s="95">
        <v>-2738</v>
      </c>
      <c r="X42" s="114">
        <v>1092284</v>
      </c>
      <c r="Y42" s="80">
        <v>-3236</v>
      </c>
      <c r="Z42" s="114">
        <v>1089048</v>
      </c>
      <c r="AA42" s="80">
        <v>801765</v>
      </c>
      <c r="AB42" s="80">
        <v>287283</v>
      </c>
      <c r="AC42" s="114">
        <v>71821</v>
      </c>
      <c r="AD42" s="118">
        <v>1089048</v>
      </c>
      <c r="AE42" s="96">
        <v>6155</v>
      </c>
      <c r="AF42" s="111">
        <v>1766485</v>
      </c>
      <c r="AG42" s="475">
        <v>-23</v>
      </c>
      <c r="AH42" s="96">
        <v>-141565</v>
      </c>
      <c r="AI42" s="475">
        <v>-6</v>
      </c>
      <c r="AJ42" s="98">
        <v>-18465</v>
      </c>
      <c r="AK42" s="97">
        <v>-160030</v>
      </c>
      <c r="AL42" s="111">
        <v>1606455</v>
      </c>
      <c r="AM42" s="99">
        <v>-4016</v>
      </c>
      <c r="AN42" s="111">
        <v>1602439</v>
      </c>
      <c r="AO42" s="80"/>
      <c r="AP42" s="111">
        <v>1602439</v>
      </c>
      <c r="AQ42" s="98">
        <v>1193799</v>
      </c>
      <c r="AR42" s="98">
        <v>408640</v>
      </c>
      <c r="AS42" s="111">
        <v>102160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16</v>
      </c>
      <c r="D44" s="76">
        <v>2242.4923240240646</v>
      </c>
      <c r="E44" s="103">
        <v>35879.877184385034</v>
      </c>
      <c r="F44" s="512">
        <v>7</v>
      </c>
      <c r="G44" s="76">
        <v>217.85500172854296</v>
      </c>
      <c r="H44" s="103">
        <v>1524.9850120998008</v>
      </c>
      <c r="I44" s="512">
        <v>16</v>
      </c>
      <c r="J44" s="76">
        <v>59.415000471420811</v>
      </c>
      <c r="K44" s="103">
        <v>950.64000754273297</v>
      </c>
      <c r="L44" s="512">
        <v>2</v>
      </c>
      <c r="M44" s="76">
        <v>1485.3750117855204</v>
      </c>
      <c r="N44" s="103">
        <v>2970.7500235710409</v>
      </c>
      <c r="O44" s="512">
        <v>0</v>
      </c>
      <c r="P44" s="76">
        <v>594.15000471420819</v>
      </c>
      <c r="Q44" s="103">
        <v>0</v>
      </c>
      <c r="R44" s="115">
        <v>41326</v>
      </c>
      <c r="S44" s="76">
        <v>-5970</v>
      </c>
      <c r="T44" s="76">
        <v>-109</v>
      </c>
      <c r="U44" s="77">
        <v>-6079</v>
      </c>
      <c r="V44" s="115">
        <v>35247</v>
      </c>
      <c r="W44" s="103">
        <v>-88</v>
      </c>
      <c r="X44" s="115">
        <v>35159</v>
      </c>
      <c r="Y44" s="76"/>
      <c r="Z44" s="115">
        <v>35159</v>
      </c>
      <c r="AA44" s="76">
        <v>27481</v>
      </c>
      <c r="AB44" s="76">
        <v>7678</v>
      </c>
      <c r="AC44" s="115">
        <v>1920</v>
      </c>
      <c r="AD44" s="119">
        <v>35159</v>
      </c>
      <c r="AE44" s="104">
        <v>10997</v>
      </c>
      <c r="AF44" s="112">
        <v>175952</v>
      </c>
      <c r="AG44" s="476">
        <v>-2</v>
      </c>
      <c r="AH44" s="104">
        <v>-21994</v>
      </c>
      <c r="AI44" s="476">
        <v>0</v>
      </c>
      <c r="AJ44" s="106">
        <v>0</v>
      </c>
      <c r="AK44" s="105">
        <v>-21994</v>
      </c>
      <c r="AL44" s="112">
        <v>153958</v>
      </c>
      <c r="AM44" s="107">
        <v>-385</v>
      </c>
      <c r="AN44" s="112">
        <v>153573</v>
      </c>
      <c r="AO44" s="76"/>
      <c r="AP44" s="112">
        <v>153573</v>
      </c>
      <c r="AQ44" s="106">
        <v>119604</v>
      </c>
      <c r="AR44" s="106">
        <v>33969</v>
      </c>
      <c r="AS44" s="112">
        <v>8492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3</v>
      </c>
      <c r="D50" s="76">
        <v>4814.1888415504609</v>
      </c>
      <c r="E50" s="103">
        <v>14442.566524651382</v>
      </c>
      <c r="F50" s="512">
        <v>2</v>
      </c>
      <c r="G50" s="76">
        <v>646.39385673306424</v>
      </c>
      <c r="H50" s="103">
        <v>1292.7877134661285</v>
      </c>
      <c r="I50" s="512">
        <v>5</v>
      </c>
      <c r="J50" s="76">
        <v>176.28923365447204</v>
      </c>
      <c r="K50" s="103">
        <v>881.44616827236018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16617</v>
      </c>
      <c r="S50" s="76">
        <v>4814</v>
      </c>
      <c r="T50" s="76">
        <v>0</v>
      </c>
      <c r="U50" s="77">
        <v>4814</v>
      </c>
      <c r="V50" s="115">
        <v>21431</v>
      </c>
      <c r="W50" s="103">
        <v>-54</v>
      </c>
      <c r="X50" s="115">
        <v>21377</v>
      </c>
      <c r="Y50" s="76"/>
      <c r="Z50" s="115">
        <v>21377</v>
      </c>
      <c r="AA50" s="76">
        <v>11049</v>
      </c>
      <c r="AB50" s="76">
        <v>10328</v>
      </c>
      <c r="AC50" s="115">
        <v>2582</v>
      </c>
      <c r="AD50" s="119">
        <v>21377</v>
      </c>
      <c r="AE50" s="104">
        <v>3807</v>
      </c>
      <c r="AF50" s="112">
        <v>11421</v>
      </c>
      <c r="AG50" s="476">
        <v>1</v>
      </c>
      <c r="AH50" s="104">
        <v>3807</v>
      </c>
      <c r="AI50" s="476">
        <v>0</v>
      </c>
      <c r="AJ50" s="106">
        <v>0</v>
      </c>
      <c r="AK50" s="105">
        <v>3807</v>
      </c>
      <c r="AL50" s="112">
        <v>15228</v>
      </c>
      <c r="AM50" s="107">
        <v>-38</v>
      </c>
      <c r="AN50" s="112">
        <v>15190</v>
      </c>
      <c r="AO50" s="76"/>
      <c r="AP50" s="112">
        <v>15190</v>
      </c>
      <c r="AQ50" s="106">
        <v>7653</v>
      </c>
      <c r="AR50" s="106">
        <v>7537</v>
      </c>
      <c r="AS50" s="112">
        <v>1884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1</v>
      </c>
      <c r="D58" s="76">
        <v>4494.9138479689627</v>
      </c>
      <c r="E58" s="103">
        <v>4494.9138479689627</v>
      </c>
      <c r="F58" s="512">
        <v>0</v>
      </c>
      <c r="G58" s="76">
        <v>605.36714727748495</v>
      </c>
      <c r="H58" s="103">
        <v>0</v>
      </c>
      <c r="I58" s="512">
        <v>3</v>
      </c>
      <c r="J58" s="76">
        <v>165.10013107567772</v>
      </c>
      <c r="K58" s="103">
        <v>495.30039322703317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4990</v>
      </c>
      <c r="S58" s="76">
        <v>18823</v>
      </c>
      <c r="T58" s="76">
        <v>-4798</v>
      </c>
      <c r="U58" s="77">
        <v>14025</v>
      </c>
      <c r="V58" s="115">
        <v>19015</v>
      </c>
      <c r="W58" s="103">
        <v>-48</v>
      </c>
      <c r="X58" s="115">
        <v>18967</v>
      </c>
      <c r="Y58" s="76"/>
      <c r="Z58" s="115">
        <v>18967</v>
      </c>
      <c r="AA58" s="76">
        <v>3320</v>
      </c>
      <c r="AB58" s="76">
        <v>15647</v>
      </c>
      <c r="AC58" s="115">
        <v>3912</v>
      </c>
      <c r="AD58" s="119">
        <v>18967</v>
      </c>
      <c r="AE58" s="104">
        <v>5891</v>
      </c>
      <c r="AF58" s="112">
        <v>5891</v>
      </c>
      <c r="AG58" s="476">
        <v>3</v>
      </c>
      <c r="AH58" s="104">
        <v>17673</v>
      </c>
      <c r="AI58" s="476">
        <v>-2</v>
      </c>
      <c r="AJ58" s="106">
        <v>-5891</v>
      </c>
      <c r="AK58" s="105">
        <v>11782</v>
      </c>
      <c r="AL58" s="112">
        <v>17673</v>
      </c>
      <c r="AM58" s="107">
        <v>-44</v>
      </c>
      <c r="AN58" s="112">
        <v>17629</v>
      </c>
      <c r="AO58" s="76"/>
      <c r="AP58" s="112">
        <v>17629</v>
      </c>
      <c r="AQ58" s="106">
        <v>3854</v>
      </c>
      <c r="AR58" s="106">
        <v>13775</v>
      </c>
      <c r="AS58" s="112">
        <v>3444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741</v>
      </c>
      <c r="D76" s="455"/>
      <c r="E76" s="506">
        <v>2645398.6596569354</v>
      </c>
      <c r="F76" s="514">
        <v>481</v>
      </c>
      <c r="G76" s="455"/>
      <c r="H76" s="506">
        <v>221798.1596511938</v>
      </c>
      <c r="I76" s="514">
        <v>841</v>
      </c>
      <c r="J76" s="455"/>
      <c r="K76" s="506">
        <v>105681.16649212516</v>
      </c>
      <c r="L76" s="514">
        <v>56</v>
      </c>
      <c r="M76" s="455"/>
      <c r="N76" s="506">
        <v>173254.65587375706</v>
      </c>
      <c r="O76" s="514">
        <v>0</v>
      </c>
      <c r="P76" s="455"/>
      <c r="Q76" s="506">
        <v>0</v>
      </c>
      <c r="R76" s="515">
        <v>3146133</v>
      </c>
      <c r="S76" s="455">
        <v>109047</v>
      </c>
      <c r="T76" s="455">
        <v>-9480</v>
      </c>
      <c r="U76" s="516">
        <v>99567</v>
      </c>
      <c r="V76" s="515">
        <v>3245700</v>
      </c>
      <c r="W76" s="506">
        <v>-8116</v>
      </c>
      <c r="X76" s="515">
        <v>3237584</v>
      </c>
      <c r="Y76" s="506">
        <v>-3236</v>
      </c>
      <c r="Z76" s="515">
        <v>3234348</v>
      </c>
      <c r="AA76" s="455">
        <v>2089996</v>
      </c>
      <c r="AB76" s="455">
        <v>1144352</v>
      </c>
      <c r="AC76" s="515">
        <v>286089</v>
      </c>
      <c r="AD76" s="452">
        <v>3234348</v>
      </c>
      <c r="AE76" s="517">
        <v>5144</v>
      </c>
      <c r="AF76" s="518">
        <v>4217127</v>
      </c>
      <c r="AG76" s="514">
        <v>22</v>
      </c>
      <c r="AH76" s="517">
        <v>85713</v>
      </c>
      <c r="AI76" s="514">
        <v>-9</v>
      </c>
      <c r="AJ76" s="519">
        <v>-26961</v>
      </c>
      <c r="AK76" s="520">
        <v>58752</v>
      </c>
      <c r="AL76" s="518">
        <v>4275879</v>
      </c>
      <c r="AM76" s="521">
        <v>-10689</v>
      </c>
      <c r="AN76" s="518">
        <v>4265190</v>
      </c>
      <c r="AO76" s="506">
        <v>0</v>
      </c>
      <c r="AP76" s="518">
        <v>4265190</v>
      </c>
      <c r="AQ76" s="519">
        <v>2813846</v>
      </c>
      <c r="AR76" s="519">
        <v>1451344</v>
      </c>
      <c r="AS76" s="518">
        <v>362836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43719</v>
      </c>
      <c r="AA82" s="73">
        <v>29145</v>
      </c>
      <c r="AB82" s="337">
        <v>14574</v>
      </c>
      <c r="AC82" s="117">
        <v>3644</v>
      </c>
      <c r="AD82" s="117">
        <v>43719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741</v>
      </c>
      <c r="D83" s="450"/>
      <c r="E83" s="478">
        <v>2645398.6596569354</v>
      </c>
      <c r="F83" s="451">
        <v>481</v>
      </c>
      <c r="G83" s="450"/>
      <c r="H83" s="478">
        <v>221798.1596511938</v>
      </c>
      <c r="I83" s="451">
        <v>841</v>
      </c>
      <c r="J83" s="450"/>
      <c r="K83" s="478">
        <v>105681.16649212516</v>
      </c>
      <c r="L83" s="451">
        <v>56</v>
      </c>
      <c r="M83" s="450"/>
      <c r="N83" s="478">
        <v>173254.65587375706</v>
      </c>
      <c r="O83" s="451">
        <v>0</v>
      </c>
      <c r="P83" s="450"/>
      <c r="Q83" s="478">
        <v>0</v>
      </c>
      <c r="R83" s="450">
        <v>3146133</v>
      </c>
      <c r="S83" s="450">
        <v>109047</v>
      </c>
      <c r="T83" s="450">
        <v>-9480</v>
      </c>
      <c r="U83" s="450">
        <v>99567</v>
      </c>
      <c r="V83" s="450">
        <v>3245700</v>
      </c>
      <c r="W83" s="450">
        <v>-8116</v>
      </c>
      <c r="X83" s="450">
        <v>3237584</v>
      </c>
      <c r="Y83" s="478">
        <v>-3236</v>
      </c>
      <c r="Z83" s="452">
        <v>3278067</v>
      </c>
      <c r="AA83" s="450">
        <v>2119141</v>
      </c>
      <c r="AB83" s="450">
        <v>1158926</v>
      </c>
      <c r="AC83" s="452">
        <v>289733</v>
      </c>
      <c r="AD83" s="452">
        <v>3288067</v>
      </c>
      <c r="AE83" s="342"/>
      <c r="AF83" s="450">
        <v>4217127</v>
      </c>
      <c r="AG83" s="451">
        <v>22</v>
      </c>
      <c r="AH83" s="342">
        <v>85713</v>
      </c>
      <c r="AI83" s="451">
        <v>-9</v>
      </c>
      <c r="AJ83" s="450">
        <v>-26961</v>
      </c>
      <c r="AK83" s="450">
        <v>58752</v>
      </c>
      <c r="AL83" s="450">
        <v>4275879</v>
      </c>
      <c r="AM83" s="450">
        <v>-10689</v>
      </c>
      <c r="AN83" s="450">
        <v>4265190</v>
      </c>
      <c r="AO83" s="450">
        <v>0</v>
      </c>
      <c r="AP83" s="450">
        <v>4265190</v>
      </c>
      <c r="AQ83" s="450">
        <v>2813846</v>
      </c>
      <c r="AR83" s="450">
        <v>1451344</v>
      </c>
      <c r="AS83" s="450">
        <v>362836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</sheetData>
  <mergeCells count="42">
    <mergeCell ref="A80:B80"/>
    <mergeCell ref="A81:B81"/>
    <mergeCell ref="A82:B82"/>
    <mergeCell ref="A83:B83"/>
    <mergeCell ref="A77:B77"/>
    <mergeCell ref="A78:B78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  <mergeCell ref="C2:C3"/>
    <mergeCell ref="D2:E2"/>
    <mergeCell ref="F2:H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1" width="12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5.28515625" style="133" customWidth="1"/>
    <col min="35" max="36" width="13.7109375" style="133" customWidth="1"/>
    <col min="37" max="37" width="1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432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1730</v>
      </c>
      <c r="D5" s="326" t="s">
        <v>1688</v>
      </c>
      <c r="E5" s="326" t="s">
        <v>1488</v>
      </c>
      <c r="F5" s="326" t="s">
        <v>1731</v>
      </c>
      <c r="G5" s="326" t="s">
        <v>1537</v>
      </c>
      <c r="H5" s="326" t="s">
        <v>1690</v>
      </c>
      <c r="I5" s="326" t="s">
        <v>1732</v>
      </c>
      <c r="J5" s="326" t="s">
        <v>1540</v>
      </c>
      <c r="K5" s="326" t="s">
        <v>1692</v>
      </c>
      <c r="L5" s="326" t="s">
        <v>1733</v>
      </c>
      <c r="M5" s="326" t="s">
        <v>1543</v>
      </c>
      <c r="N5" s="326" t="s">
        <v>1694</v>
      </c>
      <c r="O5" s="326" t="s">
        <v>1734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3394</v>
      </c>
      <c r="T23" s="76">
        <v>214</v>
      </c>
      <c r="U23" s="77">
        <v>3608</v>
      </c>
      <c r="V23" s="115">
        <v>3608</v>
      </c>
      <c r="W23" s="103">
        <v>-9</v>
      </c>
      <c r="X23" s="115">
        <v>3599</v>
      </c>
      <c r="Y23" s="76"/>
      <c r="Z23" s="115">
        <v>3599</v>
      </c>
      <c r="AA23" s="76">
        <v>2034</v>
      </c>
      <c r="AB23" s="76">
        <v>1565</v>
      </c>
      <c r="AC23" s="115">
        <v>391</v>
      </c>
      <c r="AD23" s="119">
        <v>3599</v>
      </c>
      <c r="AE23" s="104">
        <v>7791</v>
      </c>
      <c r="AF23" s="112">
        <v>0</v>
      </c>
      <c r="AG23" s="476">
        <v>1</v>
      </c>
      <c r="AH23" s="104">
        <v>7791</v>
      </c>
      <c r="AI23" s="476">
        <v>0</v>
      </c>
      <c r="AJ23" s="106">
        <v>0</v>
      </c>
      <c r="AK23" s="105">
        <v>7791</v>
      </c>
      <c r="AL23" s="112">
        <v>7791</v>
      </c>
      <c r="AM23" s="107">
        <v>-19</v>
      </c>
      <c r="AN23" s="112">
        <v>7772</v>
      </c>
      <c r="AO23" s="76"/>
      <c r="AP23" s="112">
        <v>7772</v>
      </c>
      <c r="AQ23" s="106">
        <v>4524</v>
      </c>
      <c r="AR23" s="106">
        <v>3248</v>
      </c>
      <c r="AS23" s="112">
        <v>812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167</v>
      </c>
      <c r="D32" s="80">
        <v>3731.8460988028037</v>
      </c>
      <c r="E32" s="95">
        <v>623218.29850006825</v>
      </c>
      <c r="F32" s="511">
        <v>89</v>
      </c>
      <c r="G32" s="80">
        <v>465.11914076262406</v>
      </c>
      <c r="H32" s="95">
        <v>41395.603527873543</v>
      </c>
      <c r="I32" s="511">
        <v>0</v>
      </c>
      <c r="J32" s="80">
        <v>126.85067475344293</v>
      </c>
      <c r="K32" s="95">
        <v>0</v>
      </c>
      <c r="L32" s="511">
        <v>12</v>
      </c>
      <c r="M32" s="80">
        <v>3171.2668688360727</v>
      </c>
      <c r="N32" s="95">
        <v>38055.202426032876</v>
      </c>
      <c r="O32" s="511">
        <v>4</v>
      </c>
      <c r="P32" s="80">
        <v>1268.5067475344292</v>
      </c>
      <c r="Q32" s="95">
        <v>5074.0269901377169</v>
      </c>
      <c r="R32" s="114">
        <v>707743</v>
      </c>
      <c r="S32" s="80">
        <v>124935</v>
      </c>
      <c r="T32" s="80">
        <v>12654</v>
      </c>
      <c r="U32" s="81">
        <v>137589</v>
      </c>
      <c r="V32" s="114">
        <v>845332</v>
      </c>
      <c r="W32" s="95">
        <v>-2113</v>
      </c>
      <c r="X32" s="114">
        <v>843219</v>
      </c>
      <c r="Y32" s="80"/>
      <c r="Z32" s="114">
        <v>843219</v>
      </c>
      <c r="AA32" s="80">
        <v>587789</v>
      </c>
      <c r="AB32" s="80">
        <v>255430</v>
      </c>
      <c r="AC32" s="114">
        <v>63858</v>
      </c>
      <c r="AD32" s="118">
        <v>843219</v>
      </c>
      <c r="AE32" s="96">
        <v>5210</v>
      </c>
      <c r="AF32" s="111">
        <v>870070</v>
      </c>
      <c r="AG32" s="475">
        <v>26</v>
      </c>
      <c r="AH32" s="96">
        <v>135460</v>
      </c>
      <c r="AI32" s="475">
        <v>2</v>
      </c>
      <c r="AJ32" s="98">
        <v>5210</v>
      </c>
      <c r="AK32" s="97">
        <v>140670</v>
      </c>
      <c r="AL32" s="111">
        <v>1010740</v>
      </c>
      <c r="AM32" s="99">
        <v>-2527</v>
      </c>
      <c r="AN32" s="111">
        <v>1008213</v>
      </c>
      <c r="AO32" s="80"/>
      <c r="AP32" s="111">
        <v>1008213</v>
      </c>
      <c r="AQ32" s="98">
        <v>696646</v>
      </c>
      <c r="AR32" s="98">
        <v>311567</v>
      </c>
      <c r="AS32" s="111">
        <v>77892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491</v>
      </c>
      <c r="D42" s="80">
        <v>3378.174621153446</v>
      </c>
      <c r="E42" s="95">
        <v>1658683.738986342</v>
      </c>
      <c r="F42" s="511">
        <v>208</v>
      </c>
      <c r="G42" s="80">
        <v>460.95853066984711</v>
      </c>
      <c r="H42" s="95">
        <v>95879.374379328205</v>
      </c>
      <c r="I42" s="511">
        <v>0</v>
      </c>
      <c r="J42" s="80">
        <v>125.71596290995829</v>
      </c>
      <c r="K42" s="95">
        <v>0</v>
      </c>
      <c r="L42" s="511">
        <v>47</v>
      </c>
      <c r="M42" s="80">
        <v>3142.8990727489572</v>
      </c>
      <c r="N42" s="95">
        <v>147716.256419201</v>
      </c>
      <c r="O42" s="511">
        <v>37</v>
      </c>
      <c r="P42" s="80">
        <v>1257.1596290995828</v>
      </c>
      <c r="Q42" s="95">
        <v>46514.906276684567</v>
      </c>
      <c r="R42" s="114">
        <v>1948794</v>
      </c>
      <c r="S42" s="80">
        <v>223343</v>
      </c>
      <c r="T42" s="80">
        <v>13350</v>
      </c>
      <c r="U42" s="81">
        <v>236693</v>
      </c>
      <c r="V42" s="114">
        <v>2185487</v>
      </c>
      <c r="W42" s="95">
        <v>-5464</v>
      </c>
      <c r="X42" s="114">
        <v>2180023</v>
      </c>
      <c r="Y42" s="80"/>
      <c r="Z42" s="114">
        <v>2180023</v>
      </c>
      <c r="AA42" s="80">
        <v>1589169</v>
      </c>
      <c r="AB42" s="80">
        <v>590854</v>
      </c>
      <c r="AC42" s="114">
        <v>147714</v>
      </c>
      <c r="AD42" s="118">
        <v>2180023</v>
      </c>
      <c r="AE42" s="96">
        <v>6155</v>
      </c>
      <c r="AF42" s="111">
        <v>3022105</v>
      </c>
      <c r="AG42" s="475">
        <v>63</v>
      </c>
      <c r="AH42" s="96">
        <v>387765</v>
      </c>
      <c r="AI42" s="475">
        <v>-3</v>
      </c>
      <c r="AJ42" s="98">
        <v>-9232.5</v>
      </c>
      <c r="AK42" s="97">
        <v>378532.5</v>
      </c>
      <c r="AL42" s="111">
        <v>3400637.5</v>
      </c>
      <c r="AM42" s="99">
        <v>-8502</v>
      </c>
      <c r="AN42" s="111">
        <v>3392135.5</v>
      </c>
      <c r="AO42" s="80"/>
      <c r="AP42" s="111">
        <v>3392136</v>
      </c>
      <c r="AQ42" s="98">
        <v>2483059</v>
      </c>
      <c r="AR42" s="98">
        <v>909077</v>
      </c>
      <c r="AS42" s="111">
        <v>227269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6</v>
      </c>
      <c r="D44" s="76">
        <v>2242.4923240240646</v>
      </c>
      <c r="E44" s="103">
        <v>13454.953944144389</v>
      </c>
      <c r="F44" s="512">
        <v>1</v>
      </c>
      <c r="G44" s="76">
        <v>217.85500172854296</v>
      </c>
      <c r="H44" s="103">
        <v>217.85500172854296</v>
      </c>
      <c r="I44" s="512">
        <v>0</v>
      </c>
      <c r="J44" s="76">
        <v>59.415000471420811</v>
      </c>
      <c r="K44" s="103">
        <v>0</v>
      </c>
      <c r="L44" s="512">
        <v>2</v>
      </c>
      <c r="M44" s="76">
        <v>1485.3750117855204</v>
      </c>
      <c r="N44" s="103">
        <v>2970.7500235710409</v>
      </c>
      <c r="O44" s="512">
        <v>0</v>
      </c>
      <c r="P44" s="76">
        <v>594.15000471420819</v>
      </c>
      <c r="Q44" s="103">
        <v>0</v>
      </c>
      <c r="R44" s="115">
        <v>16644</v>
      </c>
      <c r="S44" s="76">
        <v>2025</v>
      </c>
      <c r="T44" s="76">
        <v>0</v>
      </c>
      <c r="U44" s="77">
        <v>2025</v>
      </c>
      <c r="V44" s="115">
        <v>18669</v>
      </c>
      <c r="W44" s="103">
        <v>-47</v>
      </c>
      <c r="X44" s="115">
        <v>18622</v>
      </c>
      <c r="Y44" s="76"/>
      <c r="Z44" s="115">
        <v>18622</v>
      </c>
      <c r="AA44" s="76">
        <v>12820</v>
      </c>
      <c r="AB44" s="76">
        <v>5802</v>
      </c>
      <c r="AC44" s="115">
        <v>1451</v>
      </c>
      <c r="AD44" s="119">
        <v>18622</v>
      </c>
      <c r="AE44" s="104">
        <v>10997</v>
      </c>
      <c r="AF44" s="112">
        <v>65982</v>
      </c>
      <c r="AG44" s="476">
        <v>1</v>
      </c>
      <c r="AH44" s="104">
        <v>10997</v>
      </c>
      <c r="AI44" s="476">
        <v>0</v>
      </c>
      <c r="AJ44" s="106">
        <v>0</v>
      </c>
      <c r="AK44" s="105">
        <v>10997</v>
      </c>
      <c r="AL44" s="112">
        <v>76979</v>
      </c>
      <c r="AM44" s="107">
        <v>-192</v>
      </c>
      <c r="AN44" s="112">
        <v>76787</v>
      </c>
      <c r="AO44" s="76"/>
      <c r="AP44" s="112">
        <v>76787</v>
      </c>
      <c r="AQ44" s="106">
        <v>51952</v>
      </c>
      <c r="AR44" s="106">
        <v>24835</v>
      </c>
      <c r="AS44" s="112">
        <v>6209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1</v>
      </c>
      <c r="D50" s="76">
        <v>4814.1888415504609</v>
      </c>
      <c r="E50" s="103">
        <v>4814.1888415504609</v>
      </c>
      <c r="F50" s="512">
        <v>1</v>
      </c>
      <c r="G50" s="76">
        <v>646.39385673306424</v>
      </c>
      <c r="H50" s="103">
        <v>646.39385673306424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5461</v>
      </c>
      <c r="S50" s="76">
        <v>0</v>
      </c>
      <c r="T50" s="76">
        <v>-323</v>
      </c>
      <c r="U50" s="77">
        <v>-323</v>
      </c>
      <c r="V50" s="115">
        <v>5138</v>
      </c>
      <c r="W50" s="103">
        <v>-13</v>
      </c>
      <c r="X50" s="115">
        <v>5125</v>
      </c>
      <c r="Y50" s="76"/>
      <c r="Z50" s="115">
        <v>5125</v>
      </c>
      <c r="AA50" s="76">
        <v>3994</v>
      </c>
      <c r="AB50" s="76">
        <v>1131</v>
      </c>
      <c r="AC50" s="115">
        <v>283</v>
      </c>
      <c r="AD50" s="119">
        <v>5125</v>
      </c>
      <c r="AE50" s="104">
        <v>3807</v>
      </c>
      <c r="AF50" s="112">
        <v>3807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3807</v>
      </c>
      <c r="AM50" s="107">
        <v>-10</v>
      </c>
      <c r="AN50" s="112">
        <v>3797</v>
      </c>
      <c r="AO50" s="76"/>
      <c r="AP50" s="112">
        <v>3797</v>
      </c>
      <c r="AQ50" s="106">
        <v>2806</v>
      </c>
      <c r="AR50" s="106">
        <v>991</v>
      </c>
      <c r="AS50" s="112">
        <v>248</v>
      </c>
    </row>
    <row r="51" spans="1:45" ht="16.350000000000001" customHeight="1" x14ac:dyDescent="0.2">
      <c r="A51" s="69">
        <v>45</v>
      </c>
      <c r="B51" s="70" t="s">
        <v>51</v>
      </c>
      <c r="C51" s="477">
        <v>3</v>
      </c>
      <c r="D51" s="71">
        <v>2659.0359329937532</v>
      </c>
      <c r="E51" s="108">
        <v>7977.1077989812602</v>
      </c>
      <c r="F51" s="513">
        <v>1</v>
      </c>
      <c r="G51" s="71">
        <v>329.15633675300165</v>
      </c>
      <c r="H51" s="108">
        <v>329.15633675300165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8306</v>
      </c>
      <c r="S51" s="71">
        <v>0</v>
      </c>
      <c r="T51" s="71">
        <v>0</v>
      </c>
      <c r="U51" s="72">
        <v>0</v>
      </c>
      <c r="V51" s="116">
        <v>8306</v>
      </c>
      <c r="W51" s="108">
        <v>-21</v>
      </c>
      <c r="X51" s="116">
        <v>8285</v>
      </c>
      <c r="Y51" s="71"/>
      <c r="Z51" s="116">
        <v>8285</v>
      </c>
      <c r="AA51" s="73">
        <v>7275</v>
      </c>
      <c r="AB51" s="71">
        <v>1010</v>
      </c>
      <c r="AC51" s="117">
        <v>253</v>
      </c>
      <c r="AD51" s="117">
        <v>8285</v>
      </c>
      <c r="AE51" s="100">
        <v>12502</v>
      </c>
      <c r="AF51" s="113">
        <v>37506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37506</v>
      </c>
      <c r="AM51" s="109">
        <v>-94</v>
      </c>
      <c r="AN51" s="113">
        <v>37412</v>
      </c>
      <c r="AO51" s="71"/>
      <c r="AP51" s="113">
        <v>37412</v>
      </c>
      <c r="AQ51" s="101">
        <v>32431</v>
      </c>
      <c r="AR51" s="101">
        <v>4981</v>
      </c>
      <c r="AS51" s="113">
        <v>1245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2</v>
      </c>
      <c r="D54" s="76">
        <v>3752.5515786721749</v>
      </c>
      <c r="E54" s="103">
        <v>7505.1031573443497</v>
      </c>
      <c r="F54" s="512">
        <v>2</v>
      </c>
      <c r="G54" s="76">
        <v>489.19342868905647</v>
      </c>
      <c r="H54" s="103">
        <v>978.38685737811295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8483</v>
      </c>
      <c r="S54" s="76">
        <v>-489</v>
      </c>
      <c r="T54" s="76">
        <v>245</v>
      </c>
      <c r="U54" s="77">
        <v>-244</v>
      </c>
      <c r="V54" s="115">
        <v>8239</v>
      </c>
      <c r="W54" s="103">
        <v>-21</v>
      </c>
      <c r="X54" s="115">
        <v>8218</v>
      </c>
      <c r="Y54" s="76"/>
      <c r="Z54" s="115">
        <v>8218</v>
      </c>
      <c r="AA54" s="76">
        <v>5501</v>
      </c>
      <c r="AB54" s="76">
        <v>2717</v>
      </c>
      <c r="AC54" s="115">
        <v>679</v>
      </c>
      <c r="AD54" s="119">
        <v>8218</v>
      </c>
      <c r="AE54" s="104">
        <v>6647</v>
      </c>
      <c r="AF54" s="112">
        <v>13294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13294</v>
      </c>
      <c r="AM54" s="107">
        <v>-33</v>
      </c>
      <c r="AN54" s="112">
        <v>13261</v>
      </c>
      <c r="AO54" s="76"/>
      <c r="AP54" s="112">
        <v>13261</v>
      </c>
      <c r="AQ54" s="106">
        <v>8808</v>
      </c>
      <c r="AR54" s="106">
        <v>4453</v>
      </c>
      <c r="AS54" s="112">
        <v>1113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2</v>
      </c>
      <c r="D58" s="76">
        <v>4494.9138479689627</v>
      </c>
      <c r="E58" s="103">
        <v>8989.8276959379255</v>
      </c>
      <c r="F58" s="512">
        <v>2</v>
      </c>
      <c r="G58" s="76">
        <v>605.36714727748495</v>
      </c>
      <c r="H58" s="103">
        <v>1210.7342945549699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10201</v>
      </c>
      <c r="S58" s="76">
        <v>8990</v>
      </c>
      <c r="T58" s="76">
        <v>303</v>
      </c>
      <c r="U58" s="77">
        <v>9293</v>
      </c>
      <c r="V58" s="115">
        <v>19494</v>
      </c>
      <c r="W58" s="103">
        <v>-49</v>
      </c>
      <c r="X58" s="115">
        <v>19445</v>
      </c>
      <c r="Y58" s="76"/>
      <c r="Z58" s="115">
        <v>19445</v>
      </c>
      <c r="AA58" s="76">
        <v>9838</v>
      </c>
      <c r="AB58" s="76">
        <v>9607</v>
      </c>
      <c r="AC58" s="115">
        <v>2402</v>
      </c>
      <c r="AD58" s="119">
        <v>19445</v>
      </c>
      <c r="AE58" s="104">
        <v>5891</v>
      </c>
      <c r="AF58" s="112">
        <v>11782</v>
      </c>
      <c r="AG58" s="476">
        <v>2</v>
      </c>
      <c r="AH58" s="104">
        <v>11782</v>
      </c>
      <c r="AI58" s="476">
        <v>0</v>
      </c>
      <c r="AJ58" s="106">
        <v>0</v>
      </c>
      <c r="AK58" s="105">
        <v>11782</v>
      </c>
      <c r="AL58" s="112">
        <v>23564</v>
      </c>
      <c r="AM58" s="107">
        <v>-59</v>
      </c>
      <c r="AN58" s="112">
        <v>23505</v>
      </c>
      <c r="AO58" s="76"/>
      <c r="AP58" s="112">
        <v>23505</v>
      </c>
      <c r="AQ58" s="106">
        <v>11173</v>
      </c>
      <c r="AR58" s="106">
        <v>12332</v>
      </c>
      <c r="AS58" s="112">
        <v>3083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672</v>
      </c>
      <c r="D76" s="455"/>
      <c r="E76" s="506">
        <v>2324643.2189243687</v>
      </c>
      <c r="F76" s="514">
        <v>304</v>
      </c>
      <c r="G76" s="455"/>
      <c r="H76" s="506">
        <v>140657.50425434945</v>
      </c>
      <c r="I76" s="514">
        <v>0</v>
      </c>
      <c r="J76" s="455"/>
      <c r="K76" s="506">
        <v>0</v>
      </c>
      <c r="L76" s="514">
        <v>61</v>
      </c>
      <c r="M76" s="455"/>
      <c r="N76" s="506">
        <v>188742.20886880494</v>
      </c>
      <c r="O76" s="514">
        <v>41</v>
      </c>
      <c r="P76" s="455"/>
      <c r="Q76" s="506">
        <v>51588.933266822285</v>
      </c>
      <c r="R76" s="515">
        <v>2705632</v>
      </c>
      <c r="S76" s="455">
        <v>362198</v>
      </c>
      <c r="T76" s="455">
        <v>26443</v>
      </c>
      <c r="U76" s="516">
        <v>388641</v>
      </c>
      <c r="V76" s="515">
        <v>3094273</v>
      </c>
      <c r="W76" s="506">
        <v>-7737</v>
      </c>
      <c r="X76" s="515">
        <v>3086536</v>
      </c>
      <c r="Y76" s="506">
        <v>0</v>
      </c>
      <c r="Z76" s="515">
        <v>3086536</v>
      </c>
      <c r="AA76" s="455">
        <v>2218420</v>
      </c>
      <c r="AB76" s="455">
        <v>868116</v>
      </c>
      <c r="AC76" s="515">
        <v>217031</v>
      </c>
      <c r="AD76" s="452">
        <v>3086536</v>
      </c>
      <c r="AE76" s="517">
        <v>5144</v>
      </c>
      <c r="AF76" s="518">
        <v>4024546</v>
      </c>
      <c r="AG76" s="514">
        <v>93</v>
      </c>
      <c r="AH76" s="517">
        <v>553795</v>
      </c>
      <c r="AI76" s="514">
        <v>-1</v>
      </c>
      <c r="AJ76" s="519">
        <v>-4022.5</v>
      </c>
      <c r="AK76" s="520">
        <v>549772.5</v>
      </c>
      <c r="AL76" s="518">
        <v>4574318.5</v>
      </c>
      <c r="AM76" s="521">
        <v>-11436</v>
      </c>
      <c r="AN76" s="518">
        <v>4562882.5</v>
      </c>
      <c r="AO76" s="506">
        <v>0</v>
      </c>
      <c r="AP76" s="518">
        <v>4562883</v>
      </c>
      <c r="AQ76" s="519">
        <v>3291399</v>
      </c>
      <c r="AR76" s="519">
        <v>1271484</v>
      </c>
      <c r="AS76" s="518">
        <v>317871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693000</v>
      </c>
      <c r="AA78" s="341">
        <v>462000</v>
      </c>
      <c r="AB78" s="336">
        <v>231000</v>
      </c>
      <c r="AC78" s="119">
        <v>57750</v>
      </c>
      <c r="AD78" s="119">
        <v>693000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36000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672</v>
      </c>
      <c r="D83" s="450"/>
      <c r="E83" s="478">
        <v>2324643.2189243687</v>
      </c>
      <c r="F83" s="451">
        <v>304</v>
      </c>
      <c r="G83" s="450"/>
      <c r="H83" s="478">
        <v>140657.50425434945</v>
      </c>
      <c r="I83" s="451">
        <v>0</v>
      </c>
      <c r="J83" s="450"/>
      <c r="K83" s="478">
        <v>0</v>
      </c>
      <c r="L83" s="451">
        <v>61</v>
      </c>
      <c r="M83" s="450"/>
      <c r="N83" s="478">
        <v>188742.20886880494</v>
      </c>
      <c r="O83" s="451">
        <v>41</v>
      </c>
      <c r="P83" s="450"/>
      <c r="Q83" s="478">
        <v>51588.933266822285</v>
      </c>
      <c r="R83" s="450">
        <v>2705632</v>
      </c>
      <c r="S83" s="450">
        <v>362198</v>
      </c>
      <c r="T83" s="450">
        <v>26443</v>
      </c>
      <c r="U83" s="450">
        <v>388641</v>
      </c>
      <c r="V83" s="450">
        <v>3094273</v>
      </c>
      <c r="W83" s="450">
        <v>-7737</v>
      </c>
      <c r="X83" s="450">
        <v>3086536</v>
      </c>
      <c r="Y83" s="478">
        <v>0</v>
      </c>
      <c r="Z83" s="452">
        <v>3779536</v>
      </c>
      <c r="AA83" s="450">
        <v>2680420</v>
      </c>
      <c r="AB83" s="450">
        <v>1099116</v>
      </c>
      <c r="AC83" s="452">
        <v>274781</v>
      </c>
      <c r="AD83" s="452">
        <v>3815536</v>
      </c>
      <c r="AE83" s="342"/>
      <c r="AF83" s="450">
        <v>4024546</v>
      </c>
      <c r="AG83" s="451">
        <v>93</v>
      </c>
      <c r="AH83" s="342">
        <v>553795</v>
      </c>
      <c r="AI83" s="451">
        <v>-1</v>
      </c>
      <c r="AJ83" s="450">
        <v>-4022.5</v>
      </c>
      <c r="AK83" s="450">
        <v>549772.5</v>
      </c>
      <c r="AL83" s="450">
        <v>4574318.5</v>
      </c>
      <c r="AM83" s="450">
        <v>-11436</v>
      </c>
      <c r="AN83" s="450">
        <v>4562882.5</v>
      </c>
      <c r="AO83" s="450">
        <v>0</v>
      </c>
      <c r="AP83" s="450">
        <v>4562883</v>
      </c>
      <c r="AQ83" s="450">
        <v>3291399</v>
      </c>
      <c r="AR83" s="450">
        <v>1271484</v>
      </c>
      <c r="AS83" s="450">
        <v>317871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133">
        <v>347001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fitToWidth="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610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1735</v>
      </c>
      <c r="D5" s="326" t="s">
        <v>1688</v>
      </c>
      <c r="E5" s="326" t="s">
        <v>1488</v>
      </c>
      <c r="F5" s="326" t="s">
        <v>1736</v>
      </c>
      <c r="G5" s="326" t="s">
        <v>1537</v>
      </c>
      <c r="H5" s="326" t="s">
        <v>1690</v>
      </c>
      <c r="I5" s="326" t="s">
        <v>1737</v>
      </c>
      <c r="J5" s="326" t="s">
        <v>1540</v>
      </c>
      <c r="K5" s="326" t="s">
        <v>1692</v>
      </c>
      <c r="L5" s="326" t="s">
        <v>1738</v>
      </c>
      <c r="M5" s="326" t="s">
        <v>1543</v>
      </c>
      <c r="N5" s="326" t="s">
        <v>1694</v>
      </c>
      <c r="O5" s="326" t="s">
        <v>1739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18794</v>
      </c>
      <c r="T8" s="76">
        <v>-9397</v>
      </c>
      <c r="U8" s="77">
        <v>9397</v>
      </c>
      <c r="V8" s="115">
        <v>9397</v>
      </c>
      <c r="W8" s="103">
        <v>-23</v>
      </c>
      <c r="X8" s="115">
        <v>9374</v>
      </c>
      <c r="Y8" s="76"/>
      <c r="Z8" s="115">
        <v>9374</v>
      </c>
      <c r="AA8" s="76">
        <v>0</v>
      </c>
      <c r="AB8" s="76">
        <v>9374</v>
      </c>
      <c r="AC8" s="115">
        <v>2344</v>
      </c>
      <c r="AD8" s="119">
        <v>9374</v>
      </c>
      <c r="AE8" s="104">
        <v>2923</v>
      </c>
      <c r="AF8" s="112">
        <v>0</v>
      </c>
      <c r="AG8" s="476">
        <v>3</v>
      </c>
      <c r="AH8" s="104">
        <v>8769</v>
      </c>
      <c r="AI8" s="476">
        <v>-3</v>
      </c>
      <c r="AJ8" s="106">
        <v>-4384.5</v>
      </c>
      <c r="AK8" s="105">
        <v>4384.5</v>
      </c>
      <c r="AL8" s="112">
        <v>4384.5</v>
      </c>
      <c r="AM8" s="107">
        <v>-11</v>
      </c>
      <c r="AN8" s="112">
        <v>4373.5</v>
      </c>
      <c r="AO8" s="76"/>
      <c r="AP8" s="112">
        <v>4374</v>
      </c>
      <c r="AQ8" s="106">
        <v>0</v>
      </c>
      <c r="AR8" s="106">
        <v>4374</v>
      </c>
      <c r="AS8" s="112">
        <v>1094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20018</v>
      </c>
      <c r="T12" s="80">
        <v>-10009</v>
      </c>
      <c r="U12" s="81">
        <v>10009</v>
      </c>
      <c r="V12" s="114">
        <v>10009</v>
      </c>
      <c r="W12" s="95">
        <v>-25</v>
      </c>
      <c r="X12" s="114">
        <v>9984</v>
      </c>
      <c r="Y12" s="80"/>
      <c r="Z12" s="114">
        <v>9984</v>
      </c>
      <c r="AA12" s="80">
        <v>0</v>
      </c>
      <c r="AB12" s="80">
        <v>9984</v>
      </c>
      <c r="AC12" s="114">
        <v>2496</v>
      </c>
      <c r="AD12" s="118">
        <v>9984</v>
      </c>
      <c r="AE12" s="96">
        <v>3801</v>
      </c>
      <c r="AF12" s="111">
        <v>0</v>
      </c>
      <c r="AG12" s="475">
        <v>3</v>
      </c>
      <c r="AH12" s="96">
        <v>11403</v>
      </c>
      <c r="AI12" s="475">
        <v>-3</v>
      </c>
      <c r="AJ12" s="98">
        <v>-5701.5</v>
      </c>
      <c r="AK12" s="97">
        <v>5701.5</v>
      </c>
      <c r="AL12" s="111">
        <v>5701.5</v>
      </c>
      <c r="AM12" s="99">
        <v>-14</v>
      </c>
      <c r="AN12" s="111">
        <v>5687.5</v>
      </c>
      <c r="AO12" s="80"/>
      <c r="AP12" s="111">
        <v>5688</v>
      </c>
      <c r="AQ12" s="98">
        <v>0</v>
      </c>
      <c r="AR12" s="98">
        <v>5688</v>
      </c>
      <c r="AS12" s="111">
        <v>1422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868</v>
      </c>
      <c r="D16" s="71">
        <v>3589.5605354621812</v>
      </c>
      <c r="E16" s="108">
        <v>3115738.5447811731</v>
      </c>
      <c r="F16" s="513">
        <v>511</v>
      </c>
      <c r="G16" s="71">
        <v>504.38201780167986</v>
      </c>
      <c r="H16" s="108">
        <v>257739.2110966584</v>
      </c>
      <c r="I16" s="513">
        <v>185</v>
      </c>
      <c r="J16" s="71">
        <v>137.55873212773088</v>
      </c>
      <c r="K16" s="108">
        <v>25448.365443630213</v>
      </c>
      <c r="L16" s="513">
        <v>113</v>
      </c>
      <c r="M16" s="71">
        <v>3438.9683031932718</v>
      </c>
      <c r="N16" s="108">
        <v>388603.41826083971</v>
      </c>
      <c r="O16" s="513">
        <v>14</v>
      </c>
      <c r="P16" s="71">
        <v>1375.5873212773085</v>
      </c>
      <c r="Q16" s="108">
        <v>19258.222497882321</v>
      </c>
      <c r="R16" s="116">
        <v>3806788</v>
      </c>
      <c r="S16" s="71">
        <v>-70481</v>
      </c>
      <c r="T16" s="71">
        <v>50825</v>
      </c>
      <c r="U16" s="72">
        <v>-19656</v>
      </c>
      <c r="V16" s="116">
        <v>3787132</v>
      </c>
      <c r="W16" s="108">
        <v>-9468</v>
      </c>
      <c r="X16" s="116">
        <v>3777664</v>
      </c>
      <c r="Y16" s="71"/>
      <c r="Z16" s="116">
        <v>3777664</v>
      </c>
      <c r="AA16" s="73">
        <v>2531524</v>
      </c>
      <c r="AB16" s="71">
        <v>1246140</v>
      </c>
      <c r="AC16" s="117">
        <v>311535</v>
      </c>
      <c r="AD16" s="117">
        <v>3777664</v>
      </c>
      <c r="AE16" s="100">
        <v>6716</v>
      </c>
      <c r="AF16" s="113">
        <v>5829488</v>
      </c>
      <c r="AG16" s="477">
        <v>-24</v>
      </c>
      <c r="AH16" s="100">
        <v>-161184</v>
      </c>
      <c r="AI16" s="477">
        <v>3</v>
      </c>
      <c r="AJ16" s="101">
        <v>10074</v>
      </c>
      <c r="AK16" s="102">
        <v>-151110</v>
      </c>
      <c r="AL16" s="113">
        <v>5678378</v>
      </c>
      <c r="AM16" s="109">
        <v>-14196</v>
      </c>
      <c r="AN16" s="113">
        <v>5664182</v>
      </c>
      <c r="AO16" s="71"/>
      <c r="AP16" s="113">
        <v>5664182</v>
      </c>
      <c r="AQ16" s="101">
        <v>3686128</v>
      </c>
      <c r="AR16" s="101">
        <v>1978054</v>
      </c>
      <c r="AS16" s="113">
        <v>494514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3</v>
      </c>
      <c r="D33" s="76">
        <v>5201.0460137636182</v>
      </c>
      <c r="E33" s="103">
        <v>15603.138041290855</v>
      </c>
      <c r="F33" s="512">
        <v>2</v>
      </c>
      <c r="G33" s="76">
        <v>685.32440348286468</v>
      </c>
      <c r="H33" s="103">
        <v>1370.6488069657294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16974</v>
      </c>
      <c r="S33" s="76">
        <v>0</v>
      </c>
      <c r="T33" s="76">
        <v>-685</v>
      </c>
      <c r="U33" s="77">
        <v>-685</v>
      </c>
      <c r="V33" s="115">
        <v>16289</v>
      </c>
      <c r="W33" s="103">
        <v>-41</v>
      </c>
      <c r="X33" s="115">
        <v>16248</v>
      </c>
      <c r="Y33" s="76"/>
      <c r="Z33" s="115">
        <v>16248</v>
      </c>
      <c r="AA33" s="76">
        <v>11288</v>
      </c>
      <c r="AB33" s="76">
        <v>4960</v>
      </c>
      <c r="AC33" s="115">
        <v>1240</v>
      </c>
      <c r="AD33" s="119">
        <v>16248</v>
      </c>
      <c r="AE33" s="104">
        <v>3317</v>
      </c>
      <c r="AF33" s="112">
        <v>9951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9951</v>
      </c>
      <c r="AM33" s="107">
        <v>-25</v>
      </c>
      <c r="AN33" s="112">
        <v>9926</v>
      </c>
      <c r="AO33" s="76"/>
      <c r="AP33" s="112">
        <v>9926</v>
      </c>
      <c r="AQ33" s="106">
        <v>6481</v>
      </c>
      <c r="AR33" s="106">
        <v>3445</v>
      </c>
      <c r="AS33" s="112">
        <v>861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1494</v>
      </c>
      <c r="U51" s="72">
        <v>1494</v>
      </c>
      <c r="V51" s="116">
        <v>1494</v>
      </c>
      <c r="W51" s="108">
        <v>-4</v>
      </c>
      <c r="X51" s="116">
        <v>1490</v>
      </c>
      <c r="Y51" s="71"/>
      <c r="Z51" s="116">
        <v>1490</v>
      </c>
      <c r="AA51" s="73">
        <v>0</v>
      </c>
      <c r="AB51" s="71">
        <v>1490</v>
      </c>
      <c r="AC51" s="117">
        <v>373</v>
      </c>
      <c r="AD51" s="117">
        <v>1490</v>
      </c>
      <c r="AE51" s="100">
        <v>12502</v>
      </c>
      <c r="AF51" s="113">
        <v>0</v>
      </c>
      <c r="AG51" s="477">
        <v>0</v>
      </c>
      <c r="AH51" s="100">
        <v>0</v>
      </c>
      <c r="AI51" s="477">
        <v>1</v>
      </c>
      <c r="AJ51" s="101">
        <v>6251</v>
      </c>
      <c r="AK51" s="102">
        <v>6251</v>
      </c>
      <c r="AL51" s="113">
        <v>6251</v>
      </c>
      <c r="AM51" s="109">
        <v>-16</v>
      </c>
      <c r="AN51" s="113">
        <v>6235</v>
      </c>
      <c r="AO51" s="71"/>
      <c r="AP51" s="113">
        <v>6235</v>
      </c>
      <c r="AQ51" s="101">
        <v>0</v>
      </c>
      <c r="AR51" s="101">
        <v>6235</v>
      </c>
      <c r="AS51" s="113">
        <v>1559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871</v>
      </c>
      <c r="D76" s="455"/>
      <c r="E76" s="506">
        <v>3131341.682822464</v>
      </c>
      <c r="F76" s="514">
        <v>513</v>
      </c>
      <c r="G76" s="455"/>
      <c r="H76" s="506">
        <v>259109.85990362414</v>
      </c>
      <c r="I76" s="514">
        <v>185</v>
      </c>
      <c r="J76" s="455"/>
      <c r="K76" s="506">
        <v>25448.365443630213</v>
      </c>
      <c r="L76" s="514">
        <v>113</v>
      </c>
      <c r="M76" s="455"/>
      <c r="N76" s="506">
        <v>388603.41826083971</v>
      </c>
      <c r="O76" s="514">
        <v>14</v>
      </c>
      <c r="P76" s="455"/>
      <c r="Q76" s="506">
        <v>19258.222497882321</v>
      </c>
      <c r="R76" s="515">
        <v>3823762</v>
      </c>
      <c r="S76" s="455">
        <v>-31669</v>
      </c>
      <c r="T76" s="455">
        <v>32228</v>
      </c>
      <c r="U76" s="516">
        <v>559</v>
      </c>
      <c r="V76" s="515">
        <v>3824321</v>
      </c>
      <c r="W76" s="506">
        <v>-9561</v>
      </c>
      <c r="X76" s="515">
        <v>3814760</v>
      </c>
      <c r="Y76" s="506">
        <v>0</v>
      </c>
      <c r="Z76" s="515">
        <v>3814760</v>
      </c>
      <c r="AA76" s="455">
        <v>2542812</v>
      </c>
      <c r="AB76" s="455">
        <v>1271948</v>
      </c>
      <c r="AC76" s="515">
        <v>317988</v>
      </c>
      <c r="AD76" s="452">
        <v>3814760</v>
      </c>
      <c r="AE76" s="517">
        <v>5144</v>
      </c>
      <c r="AF76" s="518">
        <v>5839439</v>
      </c>
      <c r="AG76" s="514">
        <v>-18</v>
      </c>
      <c r="AH76" s="517">
        <v>-141012</v>
      </c>
      <c r="AI76" s="514">
        <v>-2</v>
      </c>
      <c r="AJ76" s="519">
        <v>6239</v>
      </c>
      <c r="AK76" s="520">
        <v>-134773</v>
      </c>
      <c r="AL76" s="518">
        <v>5704666</v>
      </c>
      <c r="AM76" s="521">
        <v>-14262</v>
      </c>
      <c r="AN76" s="518">
        <v>5690404</v>
      </c>
      <c r="AO76" s="506">
        <v>0</v>
      </c>
      <c r="AP76" s="518">
        <v>5690405</v>
      </c>
      <c r="AQ76" s="519">
        <v>3692609</v>
      </c>
      <c r="AR76" s="519">
        <v>1997796</v>
      </c>
      <c r="AS76" s="518">
        <v>499450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10974</v>
      </c>
      <c r="AA82" s="73">
        <v>7316</v>
      </c>
      <c r="AB82" s="337">
        <v>3658</v>
      </c>
      <c r="AC82" s="117">
        <v>915</v>
      </c>
      <c r="AD82" s="117">
        <v>10974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871</v>
      </c>
      <c r="D83" s="450"/>
      <c r="E83" s="478">
        <v>3131341.682822464</v>
      </c>
      <c r="F83" s="451">
        <v>513</v>
      </c>
      <c r="G83" s="450"/>
      <c r="H83" s="478">
        <v>259109.85990362414</v>
      </c>
      <c r="I83" s="451">
        <v>185</v>
      </c>
      <c r="J83" s="450"/>
      <c r="K83" s="478">
        <v>25448.365443630213</v>
      </c>
      <c r="L83" s="451">
        <v>113</v>
      </c>
      <c r="M83" s="450"/>
      <c r="N83" s="478">
        <v>388603.41826083971</v>
      </c>
      <c r="O83" s="451">
        <v>14</v>
      </c>
      <c r="P83" s="450"/>
      <c r="Q83" s="478">
        <v>19258.222497882321</v>
      </c>
      <c r="R83" s="450">
        <v>3823762</v>
      </c>
      <c r="S83" s="450">
        <v>-31669</v>
      </c>
      <c r="T83" s="450">
        <v>32228</v>
      </c>
      <c r="U83" s="450">
        <v>559</v>
      </c>
      <c r="V83" s="450">
        <v>3824321</v>
      </c>
      <c r="W83" s="450">
        <v>-9561</v>
      </c>
      <c r="X83" s="450">
        <v>3814760</v>
      </c>
      <c r="Y83" s="478">
        <v>0</v>
      </c>
      <c r="Z83" s="452">
        <v>3825734</v>
      </c>
      <c r="AA83" s="450">
        <v>2550128</v>
      </c>
      <c r="AB83" s="450">
        <v>1275606</v>
      </c>
      <c r="AC83" s="452">
        <v>318903</v>
      </c>
      <c r="AD83" s="452">
        <v>3825734</v>
      </c>
      <c r="AE83" s="342"/>
      <c r="AF83" s="450">
        <v>5839439</v>
      </c>
      <c r="AG83" s="451">
        <v>-18</v>
      </c>
      <c r="AH83" s="342">
        <v>-141012</v>
      </c>
      <c r="AI83" s="451">
        <v>-2</v>
      </c>
      <c r="AJ83" s="450">
        <v>6239</v>
      </c>
      <c r="AK83" s="450">
        <v>-134773</v>
      </c>
      <c r="AL83" s="450">
        <v>5704666</v>
      </c>
      <c r="AM83" s="450">
        <v>-14262</v>
      </c>
      <c r="AN83" s="450">
        <v>5690404</v>
      </c>
      <c r="AO83" s="450">
        <v>0</v>
      </c>
      <c r="AP83" s="450">
        <v>5690405</v>
      </c>
      <c r="AQ83" s="450">
        <v>3692609</v>
      </c>
      <c r="AR83" s="450">
        <v>1997796</v>
      </c>
      <c r="AS83" s="450">
        <v>499450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133">
        <v>346001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823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1740</v>
      </c>
      <c r="D5" s="326" t="s">
        <v>1688</v>
      </c>
      <c r="E5" s="326" t="s">
        <v>1488</v>
      </c>
      <c r="F5" s="326" t="s">
        <v>1741</v>
      </c>
      <c r="G5" s="326" t="s">
        <v>1537</v>
      </c>
      <c r="H5" s="326" t="s">
        <v>1690</v>
      </c>
      <c r="I5" s="326" t="s">
        <v>1742</v>
      </c>
      <c r="J5" s="326" t="s">
        <v>1540</v>
      </c>
      <c r="K5" s="326" t="s">
        <v>1692</v>
      </c>
      <c r="L5" s="326" t="s">
        <v>1743</v>
      </c>
      <c r="M5" s="326" t="s">
        <v>1543</v>
      </c>
      <c r="N5" s="326" t="s">
        <v>1694</v>
      </c>
      <c r="O5" s="326" t="s">
        <v>1744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>
        <v>-3852</v>
      </c>
      <c r="Z11" s="116">
        <v>-3852</v>
      </c>
      <c r="AA11" s="73">
        <v>-2568</v>
      </c>
      <c r="AB11" s="71">
        <v>-1284</v>
      </c>
      <c r="AC11" s="117">
        <v>-321</v>
      </c>
      <c r="AD11" s="117">
        <v>-3852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1339</v>
      </c>
      <c r="U22" s="81">
        <v>1339</v>
      </c>
      <c r="V22" s="114">
        <v>1339</v>
      </c>
      <c r="W22" s="95">
        <v>-3</v>
      </c>
      <c r="X22" s="114">
        <v>1336</v>
      </c>
      <c r="Y22" s="80"/>
      <c r="Z22" s="114">
        <v>1336</v>
      </c>
      <c r="AA22" s="80">
        <v>0</v>
      </c>
      <c r="AB22" s="80">
        <v>1336</v>
      </c>
      <c r="AC22" s="114">
        <v>334</v>
      </c>
      <c r="AD22" s="118">
        <v>1336</v>
      </c>
      <c r="AE22" s="96">
        <v>11789</v>
      </c>
      <c r="AF22" s="111">
        <v>0</v>
      </c>
      <c r="AG22" s="475">
        <v>0</v>
      </c>
      <c r="AH22" s="96">
        <v>0</v>
      </c>
      <c r="AI22" s="475">
        <v>1</v>
      </c>
      <c r="AJ22" s="98">
        <v>5894.5</v>
      </c>
      <c r="AK22" s="97">
        <v>5894.5</v>
      </c>
      <c r="AL22" s="111">
        <v>5894.5</v>
      </c>
      <c r="AM22" s="99">
        <v>-15</v>
      </c>
      <c r="AN22" s="111">
        <v>5879.5</v>
      </c>
      <c r="AO22" s="80"/>
      <c r="AP22" s="111">
        <v>5880</v>
      </c>
      <c r="AQ22" s="98">
        <v>0</v>
      </c>
      <c r="AR22" s="98">
        <v>5880</v>
      </c>
      <c r="AS22" s="111">
        <v>1470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1</v>
      </c>
      <c r="D26" s="71">
        <v>4685.3030283912885</v>
      </c>
      <c r="E26" s="108">
        <v>4685.3030283912885</v>
      </c>
      <c r="F26" s="513">
        <v>1</v>
      </c>
      <c r="G26" s="71">
        <v>693.90926624608369</v>
      </c>
      <c r="H26" s="108">
        <v>693.90926624608369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5379</v>
      </c>
      <c r="S26" s="71">
        <v>22067</v>
      </c>
      <c r="T26" s="71">
        <v>-5978</v>
      </c>
      <c r="U26" s="72">
        <v>16089</v>
      </c>
      <c r="V26" s="116">
        <v>21468</v>
      </c>
      <c r="W26" s="108">
        <v>-54</v>
      </c>
      <c r="X26" s="116">
        <v>21414</v>
      </c>
      <c r="Y26" s="71"/>
      <c r="Z26" s="116">
        <v>21414</v>
      </c>
      <c r="AA26" s="73">
        <v>3576</v>
      </c>
      <c r="AB26" s="71">
        <v>17838</v>
      </c>
      <c r="AC26" s="117">
        <v>4460</v>
      </c>
      <c r="AD26" s="117">
        <v>21414</v>
      </c>
      <c r="AE26" s="100">
        <v>2577</v>
      </c>
      <c r="AF26" s="113">
        <v>2577</v>
      </c>
      <c r="AG26" s="477">
        <v>3</v>
      </c>
      <c r="AH26" s="100">
        <v>7731</v>
      </c>
      <c r="AI26" s="477">
        <v>-2</v>
      </c>
      <c r="AJ26" s="101">
        <v>-2577</v>
      </c>
      <c r="AK26" s="102">
        <v>5154</v>
      </c>
      <c r="AL26" s="113">
        <v>7731</v>
      </c>
      <c r="AM26" s="109">
        <v>-19</v>
      </c>
      <c r="AN26" s="113">
        <v>7712</v>
      </c>
      <c r="AO26" s="71"/>
      <c r="AP26" s="113">
        <v>7712</v>
      </c>
      <c r="AQ26" s="101">
        <v>1684</v>
      </c>
      <c r="AR26" s="101">
        <v>6028</v>
      </c>
      <c r="AS26" s="113">
        <v>1507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7362</v>
      </c>
      <c r="T34" s="76">
        <v>235</v>
      </c>
      <c r="U34" s="77">
        <v>7597</v>
      </c>
      <c r="V34" s="115">
        <v>7597</v>
      </c>
      <c r="W34" s="103">
        <v>-19</v>
      </c>
      <c r="X34" s="115">
        <v>7578</v>
      </c>
      <c r="Y34" s="76"/>
      <c r="Z34" s="115">
        <v>7578</v>
      </c>
      <c r="AA34" s="76">
        <v>0</v>
      </c>
      <c r="AB34" s="76">
        <v>7578</v>
      </c>
      <c r="AC34" s="115">
        <v>1895</v>
      </c>
      <c r="AD34" s="119">
        <v>7578</v>
      </c>
      <c r="AE34" s="104">
        <v>5786</v>
      </c>
      <c r="AF34" s="112">
        <v>0</v>
      </c>
      <c r="AG34" s="476">
        <v>2</v>
      </c>
      <c r="AH34" s="104">
        <v>11572</v>
      </c>
      <c r="AI34" s="476">
        <v>0</v>
      </c>
      <c r="AJ34" s="106">
        <v>0</v>
      </c>
      <c r="AK34" s="105">
        <v>11572</v>
      </c>
      <c r="AL34" s="112">
        <v>11572</v>
      </c>
      <c r="AM34" s="107">
        <v>-29</v>
      </c>
      <c r="AN34" s="112">
        <v>11543</v>
      </c>
      <c r="AO34" s="76"/>
      <c r="AP34" s="112">
        <v>11543</v>
      </c>
      <c r="AQ34" s="106">
        <v>0</v>
      </c>
      <c r="AR34" s="106">
        <v>11543</v>
      </c>
      <c r="AS34" s="112">
        <v>2886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281</v>
      </c>
      <c r="D55" s="76">
        <v>4471.8338635291029</v>
      </c>
      <c r="E55" s="103">
        <v>1256585.315651678</v>
      </c>
      <c r="F55" s="512">
        <v>223</v>
      </c>
      <c r="G55" s="76">
        <v>662.09414206273357</v>
      </c>
      <c r="H55" s="103">
        <v>147646.99367998959</v>
      </c>
      <c r="I55" s="512">
        <v>277</v>
      </c>
      <c r="J55" s="76">
        <v>180.57112965347275</v>
      </c>
      <c r="K55" s="103">
        <v>50018.202914011956</v>
      </c>
      <c r="L55" s="512">
        <v>15</v>
      </c>
      <c r="M55" s="76">
        <v>4514.2782413368204</v>
      </c>
      <c r="N55" s="103">
        <v>67714.173620052301</v>
      </c>
      <c r="O55" s="512">
        <v>2</v>
      </c>
      <c r="P55" s="76">
        <v>1805.7112965347276</v>
      </c>
      <c r="Q55" s="103">
        <v>3611.4225930694552</v>
      </c>
      <c r="R55" s="115">
        <v>1525576</v>
      </c>
      <c r="S55" s="76">
        <v>-205141</v>
      </c>
      <c r="T55" s="76">
        <v>9188</v>
      </c>
      <c r="U55" s="77">
        <v>-195953</v>
      </c>
      <c r="V55" s="115">
        <v>1329623</v>
      </c>
      <c r="W55" s="103">
        <v>-3324</v>
      </c>
      <c r="X55" s="115">
        <v>1326299</v>
      </c>
      <c r="Y55" s="76">
        <v>857</v>
      </c>
      <c r="Z55" s="115">
        <v>1327156</v>
      </c>
      <c r="AA55" s="76">
        <v>1015082</v>
      </c>
      <c r="AB55" s="76">
        <v>312074</v>
      </c>
      <c r="AC55" s="115">
        <v>78019</v>
      </c>
      <c r="AD55" s="119">
        <v>1327156</v>
      </c>
      <c r="AE55" s="104">
        <v>2618</v>
      </c>
      <c r="AF55" s="112">
        <v>735658</v>
      </c>
      <c r="AG55" s="476">
        <v>-38</v>
      </c>
      <c r="AH55" s="104">
        <v>-99484</v>
      </c>
      <c r="AI55" s="476">
        <v>1</v>
      </c>
      <c r="AJ55" s="106">
        <v>1309</v>
      </c>
      <c r="AK55" s="105">
        <v>-98175</v>
      </c>
      <c r="AL55" s="112">
        <v>637483</v>
      </c>
      <c r="AM55" s="107">
        <v>-1594</v>
      </c>
      <c r="AN55" s="112">
        <v>635889</v>
      </c>
      <c r="AO55" s="76"/>
      <c r="AP55" s="112">
        <v>635889</v>
      </c>
      <c r="AQ55" s="106">
        <v>477066</v>
      </c>
      <c r="AR55" s="106">
        <v>158823</v>
      </c>
      <c r="AS55" s="112">
        <v>39706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282</v>
      </c>
      <c r="D76" s="455"/>
      <c r="E76" s="506">
        <v>1261270.6186800692</v>
      </c>
      <c r="F76" s="514">
        <v>224</v>
      </c>
      <c r="G76" s="455"/>
      <c r="H76" s="506">
        <v>148340.90294623567</v>
      </c>
      <c r="I76" s="514">
        <v>277</v>
      </c>
      <c r="J76" s="455"/>
      <c r="K76" s="506">
        <v>50018.202914011956</v>
      </c>
      <c r="L76" s="514">
        <v>15</v>
      </c>
      <c r="M76" s="455"/>
      <c r="N76" s="506">
        <v>67714.173620052301</v>
      </c>
      <c r="O76" s="514">
        <v>2</v>
      </c>
      <c r="P76" s="455"/>
      <c r="Q76" s="506">
        <v>3611.4225930694552</v>
      </c>
      <c r="R76" s="515">
        <v>1530955</v>
      </c>
      <c r="S76" s="455">
        <v>-175712</v>
      </c>
      <c r="T76" s="455">
        <v>4784</v>
      </c>
      <c r="U76" s="516">
        <v>-170928</v>
      </c>
      <c r="V76" s="515">
        <v>1360027</v>
      </c>
      <c r="W76" s="506">
        <v>-3400</v>
      </c>
      <c r="X76" s="515">
        <v>1356627</v>
      </c>
      <c r="Y76" s="506">
        <v>-2995</v>
      </c>
      <c r="Z76" s="515">
        <v>1353632</v>
      </c>
      <c r="AA76" s="455">
        <v>1016090</v>
      </c>
      <c r="AB76" s="455">
        <v>337542</v>
      </c>
      <c r="AC76" s="515">
        <v>84387</v>
      </c>
      <c r="AD76" s="452">
        <v>1353632</v>
      </c>
      <c r="AE76" s="517">
        <v>5144</v>
      </c>
      <c r="AF76" s="518">
        <v>738235</v>
      </c>
      <c r="AG76" s="514">
        <v>-33</v>
      </c>
      <c r="AH76" s="517">
        <v>-80181</v>
      </c>
      <c r="AI76" s="514">
        <v>0</v>
      </c>
      <c r="AJ76" s="519">
        <v>4626.5</v>
      </c>
      <c r="AK76" s="520">
        <v>-75554.5</v>
      </c>
      <c r="AL76" s="518">
        <v>662680.5</v>
      </c>
      <c r="AM76" s="521">
        <v>-1657</v>
      </c>
      <c r="AN76" s="518">
        <v>661023.5</v>
      </c>
      <c r="AO76" s="506">
        <v>0</v>
      </c>
      <c r="AP76" s="518">
        <v>661024</v>
      </c>
      <c r="AQ76" s="519">
        <v>478750</v>
      </c>
      <c r="AR76" s="519">
        <v>182274</v>
      </c>
      <c r="AS76" s="518">
        <v>45569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41888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13157</v>
      </c>
      <c r="AA82" s="73">
        <v>8771</v>
      </c>
      <c r="AB82" s="337">
        <v>4386</v>
      </c>
      <c r="AC82" s="117">
        <v>1097</v>
      </c>
      <c r="AD82" s="117">
        <v>13157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282</v>
      </c>
      <c r="D83" s="450"/>
      <c r="E83" s="478">
        <v>1261270.6186800692</v>
      </c>
      <c r="F83" s="451">
        <v>224</v>
      </c>
      <c r="G83" s="450"/>
      <c r="H83" s="478">
        <v>148340.90294623567</v>
      </c>
      <c r="I83" s="451">
        <v>277</v>
      </c>
      <c r="J83" s="450"/>
      <c r="K83" s="478">
        <v>50018.202914011956</v>
      </c>
      <c r="L83" s="451">
        <v>15</v>
      </c>
      <c r="M83" s="450"/>
      <c r="N83" s="478">
        <v>67714.173620052301</v>
      </c>
      <c r="O83" s="451">
        <v>2</v>
      </c>
      <c r="P83" s="450"/>
      <c r="Q83" s="478">
        <v>3611.4225930694552</v>
      </c>
      <c r="R83" s="450">
        <v>1530955</v>
      </c>
      <c r="S83" s="450">
        <v>-175712</v>
      </c>
      <c r="T83" s="450">
        <v>4784</v>
      </c>
      <c r="U83" s="450">
        <v>-170928</v>
      </c>
      <c r="V83" s="450">
        <v>1360027</v>
      </c>
      <c r="W83" s="450">
        <v>-3400</v>
      </c>
      <c r="X83" s="450">
        <v>1356627</v>
      </c>
      <c r="Y83" s="478">
        <v>-2995</v>
      </c>
      <c r="Z83" s="452">
        <v>1366789</v>
      </c>
      <c r="AA83" s="450">
        <v>1024861</v>
      </c>
      <c r="AB83" s="450">
        <v>341928</v>
      </c>
      <c r="AC83" s="452">
        <v>85484</v>
      </c>
      <c r="AD83" s="452">
        <v>1408677</v>
      </c>
      <c r="AE83" s="342"/>
      <c r="AF83" s="450">
        <v>738235</v>
      </c>
      <c r="AG83" s="451">
        <v>-33</v>
      </c>
      <c r="AH83" s="342">
        <v>-80181</v>
      </c>
      <c r="AI83" s="451">
        <v>0</v>
      </c>
      <c r="AJ83" s="450">
        <v>4626.5</v>
      </c>
      <c r="AK83" s="450">
        <v>-75554.5</v>
      </c>
      <c r="AL83" s="450">
        <v>662680.5</v>
      </c>
      <c r="AM83" s="450">
        <v>-1657</v>
      </c>
      <c r="AN83" s="450">
        <v>661023.5</v>
      </c>
      <c r="AO83" s="450">
        <v>0</v>
      </c>
      <c r="AP83" s="450">
        <v>661024</v>
      </c>
      <c r="AQ83" s="450">
        <v>478750</v>
      </c>
      <c r="AR83" s="450">
        <v>182274</v>
      </c>
      <c r="AS83" s="450">
        <v>45569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759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sqref="A1:B3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3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824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1745</v>
      </c>
      <c r="D5" s="326" t="s">
        <v>1688</v>
      </c>
      <c r="E5" s="326" t="s">
        <v>1488</v>
      </c>
      <c r="F5" s="326" t="s">
        <v>1746</v>
      </c>
      <c r="G5" s="326" t="s">
        <v>1537</v>
      </c>
      <c r="H5" s="326" t="s">
        <v>1690</v>
      </c>
      <c r="I5" s="326" t="s">
        <v>1747</v>
      </c>
      <c r="J5" s="326" t="s">
        <v>1540</v>
      </c>
      <c r="K5" s="326" t="s">
        <v>1692</v>
      </c>
      <c r="L5" s="326" t="s">
        <v>1748</v>
      </c>
      <c r="M5" s="326" t="s">
        <v>1543</v>
      </c>
      <c r="N5" s="326" t="s">
        <v>1694</v>
      </c>
      <c r="O5" s="326" t="s">
        <v>1749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613</v>
      </c>
      <c r="D16" s="71">
        <v>3589.5605354621812</v>
      </c>
      <c r="E16" s="108">
        <v>2200400.6082383171</v>
      </c>
      <c r="F16" s="513">
        <v>361</v>
      </c>
      <c r="G16" s="71">
        <v>504.38201780167986</v>
      </c>
      <c r="H16" s="108">
        <v>182081.90842640644</v>
      </c>
      <c r="I16" s="513">
        <v>568</v>
      </c>
      <c r="J16" s="71">
        <v>137.55873212773088</v>
      </c>
      <c r="K16" s="108">
        <v>78133.359848551132</v>
      </c>
      <c r="L16" s="513">
        <v>71</v>
      </c>
      <c r="M16" s="71">
        <v>3438.9683031932718</v>
      </c>
      <c r="N16" s="108">
        <v>244166.7495267223</v>
      </c>
      <c r="O16" s="513">
        <v>2</v>
      </c>
      <c r="P16" s="71">
        <v>1375.5873212773085</v>
      </c>
      <c r="Q16" s="108">
        <v>2751.1746425546171</v>
      </c>
      <c r="R16" s="116">
        <v>2707534</v>
      </c>
      <c r="S16" s="71">
        <v>-370073</v>
      </c>
      <c r="T16" s="71">
        <v>67315</v>
      </c>
      <c r="U16" s="72">
        <v>-302758</v>
      </c>
      <c r="V16" s="116">
        <v>2404776</v>
      </c>
      <c r="W16" s="108">
        <v>-6012</v>
      </c>
      <c r="X16" s="116">
        <v>2398764</v>
      </c>
      <c r="Y16" s="71"/>
      <c r="Z16" s="116">
        <v>2398764</v>
      </c>
      <c r="AA16" s="73">
        <v>1800518</v>
      </c>
      <c r="AB16" s="71">
        <v>598246</v>
      </c>
      <c r="AC16" s="117">
        <v>149562</v>
      </c>
      <c r="AD16" s="117">
        <v>2398764</v>
      </c>
      <c r="AE16" s="100">
        <v>6716</v>
      </c>
      <c r="AF16" s="113">
        <v>4116908</v>
      </c>
      <c r="AG16" s="477">
        <v>-83</v>
      </c>
      <c r="AH16" s="100">
        <v>-557428</v>
      </c>
      <c r="AI16" s="477">
        <v>11</v>
      </c>
      <c r="AJ16" s="101">
        <v>36938</v>
      </c>
      <c r="AK16" s="102">
        <v>-520490</v>
      </c>
      <c r="AL16" s="113">
        <v>3596418</v>
      </c>
      <c r="AM16" s="109">
        <v>-8991</v>
      </c>
      <c r="AN16" s="113">
        <v>3587427</v>
      </c>
      <c r="AO16" s="71"/>
      <c r="AP16" s="113">
        <v>3587427</v>
      </c>
      <c r="AQ16" s="101">
        <v>2603221</v>
      </c>
      <c r="AR16" s="101">
        <v>984206</v>
      </c>
      <c r="AS16" s="113">
        <v>246052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5741</v>
      </c>
      <c r="T18" s="76">
        <v>-162</v>
      </c>
      <c r="U18" s="77">
        <v>5579</v>
      </c>
      <c r="V18" s="115">
        <v>5579</v>
      </c>
      <c r="W18" s="103">
        <v>-14</v>
      </c>
      <c r="X18" s="115">
        <v>5565</v>
      </c>
      <c r="Y18" s="76"/>
      <c r="Z18" s="115">
        <v>5565</v>
      </c>
      <c r="AA18" s="76">
        <v>0</v>
      </c>
      <c r="AB18" s="76">
        <v>5565</v>
      </c>
      <c r="AC18" s="115">
        <v>1391</v>
      </c>
      <c r="AD18" s="119">
        <v>5565</v>
      </c>
      <c r="AE18" s="104">
        <v>6710</v>
      </c>
      <c r="AF18" s="112">
        <v>0</v>
      </c>
      <c r="AG18" s="476">
        <v>2</v>
      </c>
      <c r="AH18" s="104">
        <v>13420</v>
      </c>
      <c r="AI18" s="476">
        <v>0</v>
      </c>
      <c r="AJ18" s="106">
        <v>0</v>
      </c>
      <c r="AK18" s="105">
        <v>13420</v>
      </c>
      <c r="AL18" s="112">
        <v>13420</v>
      </c>
      <c r="AM18" s="107">
        <v>-34</v>
      </c>
      <c r="AN18" s="112">
        <v>13386</v>
      </c>
      <c r="AO18" s="76"/>
      <c r="AP18" s="112">
        <v>13386</v>
      </c>
      <c r="AQ18" s="106">
        <v>0</v>
      </c>
      <c r="AR18" s="106">
        <v>13386</v>
      </c>
      <c r="AS18" s="112">
        <v>3347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1958</v>
      </c>
      <c r="U34" s="77">
        <v>1958</v>
      </c>
      <c r="V34" s="115">
        <v>1958</v>
      </c>
      <c r="W34" s="103">
        <v>-5</v>
      </c>
      <c r="X34" s="115">
        <v>1953</v>
      </c>
      <c r="Y34" s="76"/>
      <c r="Z34" s="115">
        <v>1953</v>
      </c>
      <c r="AA34" s="76">
        <v>0</v>
      </c>
      <c r="AB34" s="76">
        <v>1953</v>
      </c>
      <c r="AC34" s="115">
        <v>488</v>
      </c>
      <c r="AD34" s="119">
        <v>1953</v>
      </c>
      <c r="AE34" s="104">
        <v>5786</v>
      </c>
      <c r="AF34" s="112">
        <v>0</v>
      </c>
      <c r="AG34" s="476">
        <v>1</v>
      </c>
      <c r="AH34" s="104">
        <v>5786</v>
      </c>
      <c r="AI34" s="476">
        <v>1</v>
      </c>
      <c r="AJ34" s="106">
        <v>2893</v>
      </c>
      <c r="AK34" s="105">
        <v>8679</v>
      </c>
      <c r="AL34" s="112">
        <v>8679</v>
      </c>
      <c r="AM34" s="107">
        <v>-22</v>
      </c>
      <c r="AN34" s="112">
        <v>8657</v>
      </c>
      <c r="AO34" s="76"/>
      <c r="AP34" s="112">
        <v>8657</v>
      </c>
      <c r="AQ34" s="106">
        <v>0</v>
      </c>
      <c r="AR34" s="106">
        <v>8657</v>
      </c>
      <c r="AS34" s="112">
        <v>2164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613</v>
      </c>
      <c r="D76" s="455"/>
      <c r="E76" s="506">
        <v>2200400.6082383171</v>
      </c>
      <c r="F76" s="514">
        <v>361</v>
      </c>
      <c r="G76" s="455"/>
      <c r="H76" s="506">
        <v>182081.90842640644</v>
      </c>
      <c r="I76" s="514">
        <v>568</v>
      </c>
      <c r="J76" s="455"/>
      <c r="K76" s="506">
        <v>78133.359848551132</v>
      </c>
      <c r="L76" s="514">
        <v>71</v>
      </c>
      <c r="M76" s="455"/>
      <c r="N76" s="506">
        <v>244166.7495267223</v>
      </c>
      <c r="O76" s="514">
        <v>2</v>
      </c>
      <c r="P76" s="455"/>
      <c r="Q76" s="506">
        <v>2751.1746425546171</v>
      </c>
      <c r="R76" s="515">
        <v>2707534</v>
      </c>
      <c r="S76" s="455">
        <v>-364332</v>
      </c>
      <c r="T76" s="455">
        <v>69111</v>
      </c>
      <c r="U76" s="516">
        <v>-295221</v>
      </c>
      <c r="V76" s="515">
        <v>2412313</v>
      </c>
      <c r="W76" s="506">
        <v>-6031</v>
      </c>
      <c r="X76" s="515">
        <v>2406282</v>
      </c>
      <c r="Y76" s="506">
        <v>0</v>
      </c>
      <c r="Z76" s="515">
        <v>2406282</v>
      </c>
      <c r="AA76" s="455">
        <v>1800518</v>
      </c>
      <c r="AB76" s="455">
        <v>605764</v>
      </c>
      <c r="AC76" s="515">
        <v>151441</v>
      </c>
      <c r="AD76" s="452">
        <v>2406282</v>
      </c>
      <c r="AE76" s="517">
        <v>5144</v>
      </c>
      <c r="AF76" s="518">
        <v>4116908</v>
      </c>
      <c r="AG76" s="514">
        <v>-80</v>
      </c>
      <c r="AH76" s="517">
        <v>-538222</v>
      </c>
      <c r="AI76" s="514">
        <v>12</v>
      </c>
      <c r="AJ76" s="519">
        <v>39831</v>
      </c>
      <c r="AK76" s="520">
        <v>-498391</v>
      </c>
      <c r="AL76" s="518">
        <v>3618517</v>
      </c>
      <c r="AM76" s="521">
        <v>-9047</v>
      </c>
      <c r="AN76" s="518">
        <v>3609470</v>
      </c>
      <c r="AO76" s="506">
        <v>0</v>
      </c>
      <c r="AP76" s="518">
        <v>3609470</v>
      </c>
      <c r="AQ76" s="519">
        <v>2603221</v>
      </c>
      <c r="AR76" s="519">
        <v>1006249</v>
      </c>
      <c r="AS76" s="518">
        <v>251563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8909</v>
      </c>
      <c r="AA82" s="73">
        <v>5939</v>
      </c>
      <c r="AB82" s="337">
        <v>2970</v>
      </c>
      <c r="AC82" s="117">
        <v>743</v>
      </c>
      <c r="AD82" s="117">
        <v>8909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613</v>
      </c>
      <c r="D83" s="450"/>
      <c r="E83" s="478">
        <v>2200400.6082383171</v>
      </c>
      <c r="F83" s="451">
        <v>361</v>
      </c>
      <c r="G83" s="450"/>
      <c r="H83" s="478">
        <v>182081.90842640644</v>
      </c>
      <c r="I83" s="451">
        <v>568</v>
      </c>
      <c r="J83" s="450"/>
      <c r="K83" s="478">
        <v>78133.359848551132</v>
      </c>
      <c r="L83" s="451">
        <v>71</v>
      </c>
      <c r="M83" s="450"/>
      <c r="N83" s="478">
        <v>244166.7495267223</v>
      </c>
      <c r="O83" s="451">
        <v>2</v>
      </c>
      <c r="P83" s="450"/>
      <c r="Q83" s="478">
        <v>2751.1746425546171</v>
      </c>
      <c r="R83" s="450">
        <v>2707534</v>
      </c>
      <c r="S83" s="450">
        <v>-364332</v>
      </c>
      <c r="T83" s="450">
        <v>69111</v>
      </c>
      <c r="U83" s="450">
        <v>-295221</v>
      </c>
      <c r="V83" s="450">
        <v>2412313</v>
      </c>
      <c r="W83" s="450">
        <v>-6031</v>
      </c>
      <c r="X83" s="450">
        <v>2406282</v>
      </c>
      <c r="Y83" s="478">
        <v>0</v>
      </c>
      <c r="Z83" s="452">
        <v>2415191</v>
      </c>
      <c r="AA83" s="450">
        <v>1806457</v>
      </c>
      <c r="AB83" s="450">
        <v>608734</v>
      </c>
      <c r="AC83" s="452">
        <v>152184</v>
      </c>
      <c r="AD83" s="452">
        <v>2415191</v>
      </c>
      <c r="AE83" s="342"/>
      <c r="AF83" s="450">
        <v>4116908</v>
      </c>
      <c r="AG83" s="451">
        <v>-80</v>
      </c>
      <c r="AH83" s="342">
        <v>-538222</v>
      </c>
      <c r="AI83" s="451">
        <v>12</v>
      </c>
      <c r="AJ83" s="450">
        <v>39831</v>
      </c>
      <c r="AK83" s="450">
        <v>-498391</v>
      </c>
      <c r="AL83" s="450">
        <v>3618517</v>
      </c>
      <c r="AM83" s="450">
        <v>-9047</v>
      </c>
      <c r="AN83" s="450">
        <v>3609470</v>
      </c>
      <c r="AO83" s="450">
        <v>0</v>
      </c>
      <c r="AP83" s="450">
        <v>3609470</v>
      </c>
      <c r="AQ83" s="450">
        <v>2603221</v>
      </c>
      <c r="AR83" s="450">
        <v>1006249</v>
      </c>
      <c r="AS83" s="450">
        <v>251563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758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3" style="133" bestFit="1" customWidth="1"/>
    <col min="19" max="21" width="12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5.28515625" style="133" customWidth="1"/>
    <col min="35" max="36" width="13.7109375" style="133" customWidth="1"/>
    <col min="37" max="37" width="1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564" t="s">
        <v>825</v>
      </c>
      <c r="B1" s="1547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548"/>
      <c r="B2" s="1549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550"/>
      <c r="B3" s="155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1750</v>
      </c>
      <c r="D5" s="326" t="s">
        <v>1688</v>
      </c>
      <c r="E5" s="326" t="s">
        <v>1488</v>
      </c>
      <c r="F5" s="326" t="s">
        <v>1751</v>
      </c>
      <c r="G5" s="326" t="s">
        <v>1537</v>
      </c>
      <c r="H5" s="326" t="s">
        <v>1690</v>
      </c>
      <c r="I5" s="326" t="s">
        <v>1752</v>
      </c>
      <c r="J5" s="326" t="s">
        <v>1540</v>
      </c>
      <c r="K5" s="326" t="s">
        <v>1692</v>
      </c>
      <c r="L5" s="326" t="s">
        <v>1753</v>
      </c>
      <c r="M5" s="326" t="s">
        <v>1543</v>
      </c>
      <c r="N5" s="326" t="s">
        <v>1694</v>
      </c>
      <c r="O5" s="326" t="s">
        <v>1754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15</v>
      </c>
      <c r="D9" s="76">
        <v>3672.7897155039423</v>
      </c>
      <c r="E9" s="103">
        <v>55091.845732559137</v>
      </c>
      <c r="F9" s="512">
        <v>7</v>
      </c>
      <c r="G9" s="76">
        <v>519.87643235293092</v>
      </c>
      <c r="H9" s="103">
        <v>3639.1350264705166</v>
      </c>
      <c r="I9" s="512">
        <v>0</v>
      </c>
      <c r="J9" s="76">
        <v>141.78448155079934</v>
      </c>
      <c r="K9" s="103">
        <v>0</v>
      </c>
      <c r="L9" s="512">
        <v>8</v>
      </c>
      <c r="M9" s="76">
        <v>3544.6120387699834</v>
      </c>
      <c r="N9" s="103">
        <v>28356.896310159867</v>
      </c>
      <c r="O9" s="512">
        <v>0</v>
      </c>
      <c r="P9" s="76">
        <v>1417.8448155079934</v>
      </c>
      <c r="Q9" s="103">
        <v>0</v>
      </c>
      <c r="R9" s="115">
        <v>87088</v>
      </c>
      <c r="S9" s="76">
        <v>-3673</v>
      </c>
      <c r="T9" s="76">
        <v>3609</v>
      </c>
      <c r="U9" s="77">
        <v>-64</v>
      </c>
      <c r="V9" s="115">
        <v>87024</v>
      </c>
      <c r="W9" s="103">
        <v>-218</v>
      </c>
      <c r="X9" s="115">
        <v>86806</v>
      </c>
      <c r="Y9" s="76">
        <v>8953</v>
      </c>
      <c r="Z9" s="115">
        <v>95759</v>
      </c>
      <c r="AA9" s="76">
        <v>60406</v>
      </c>
      <c r="AB9" s="76">
        <v>35353</v>
      </c>
      <c r="AC9" s="115">
        <v>8838</v>
      </c>
      <c r="AD9" s="119">
        <v>95759</v>
      </c>
      <c r="AE9" s="104">
        <v>6412</v>
      </c>
      <c r="AF9" s="112">
        <v>96180</v>
      </c>
      <c r="AG9" s="476">
        <v>-1</v>
      </c>
      <c r="AH9" s="104">
        <v>-6412</v>
      </c>
      <c r="AI9" s="476">
        <v>1</v>
      </c>
      <c r="AJ9" s="106">
        <v>3206</v>
      </c>
      <c r="AK9" s="105">
        <v>-3206</v>
      </c>
      <c r="AL9" s="112">
        <v>92974</v>
      </c>
      <c r="AM9" s="107">
        <v>-232</v>
      </c>
      <c r="AN9" s="112">
        <v>92742</v>
      </c>
      <c r="AO9" s="76"/>
      <c r="AP9" s="112">
        <v>92742</v>
      </c>
      <c r="AQ9" s="106">
        <v>60966</v>
      </c>
      <c r="AR9" s="106">
        <v>31776</v>
      </c>
      <c r="AS9" s="112">
        <v>7944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211</v>
      </c>
      <c r="D23" s="76">
        <v>3393.9093565801013</v>
      </c>
      <c r="E23" s="103">
        <v>716114.87423840142</v>
      </c>
      <c r="F23" s="512">
        <v>177</v>
      </c>
      <c r="G23" s="76">
        <v>428.28380395142239</v>
      </c>
      <c r="H23" s="103">
        <v>75806.233299401763</v>
      </c>
      <c r="I23" s="512">
        <v>0</v>
      </c>
      <c r="J23" s="76">
        <v>116.80467380493337</v>
      </c>
      <c r="K23" s="103">
        <v>0</v>
      </c>
      <c r="L23" s="512">
        <v>71</v>
      </c>
      <c r="M23" s="76">
        <v>2920.1168451233348</v>
      </c>
      <c r="N23" s="103">
        <v>207328.29600375678</v>
      </c>
      <c r="O23" s="512">
        <v>0</v>
      </c>
      <c r="P23" s="76">
        <v>1168.046738049334</v>
      </c>
      <c r="Q23" s="103">
        <v>0</v>
      </c>
      <c r="R23" s="115">
        <v>999249</v>
      </c>
      <c r="S23" s="76">
        <v>52608</v>
      </c>
      <c r="T23" s="76">
        <v>73698</v>
      </c>
      <c r="U23" s="77">
        <v>126306</v>
      </c>
      <c r="V23" s="115">
        <v>1125555</v>
      </c>
      <c r="W23" s="103">
        <v>-2814</v>
      </c>
      <c r="X23" s="115">
        <v>1122741</v>
      </c>
      <c r="Y23" s="76">
        <v>5717</v>
      </c>
      <c r="Z23" s="115">
        <v>1128458</v>
      </c>
      <c r="AA23" s="76">
        <v>742417</v>
      </c>
      <c r="AB23" s="76">
        <v>386041</v>
      </c>
      <c r="AC23" s="115">
        <v>96510</v>
      </c>
      <c r="AD23" s="119">
        <v>1128458</v>
      </c>
      <c r="AE23" s="104">
        <v>7791</v>
      </c>
      <c r="AF23" s="112">
        <v>1643901</v>
      </c>
      <c r="AG23" s="476">
        <v>7</v>
      </c>
      <c r="AH23" s="104">
        <v>54537</v>
      </c>
      <c r="AI23" s="476">
        <v>10</v>
      </c>
      <c r="AJ23" s="106">
        <v>38955</v>
      </c>
      <c r="AK23" s="105">
        <v>93492</v>
      </c>
      <c r="AL23" s="112">
        <v>1737393</v>
      </c>
      <c r="AM23" s="107">
        <v>-4343</v>
      </c>
      <c r="AN23" s="112">
        <v>1733050</v>
      </c>
      <c r="AO23" s="76"/>
      <c r="AP23" s="112">
        <v>1733050</v>
      </c>
      <c r="AQ23" s="106">
        <v>1084878</v>
      </c>
      <c r="AR23" s="106">
        <v>648172</v>
      </c>
      <c r="AS23" s="112">
        <v>162043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5</v>
      </c>
      <c r="D25" s="76">
        <v>4443.8355730398216</v>
      </c>
      <c r="E25" s="103">
        <v>22219.177865199108</v>
      </c>
      <c r="F25" s="512">
        <v>4</v>
      </c>
      <c r="G25" s="76">
        <v>605.33669792137073</v>
      </c>
      <c r="H25" s="103">
        <v>2421.3467916854829</v>
      </c>
      <c r="I25" s="512">
        <v>0</v>
      </c>
      <c r="J25" s="76">
        <v>165.0918267058284</v>
      </c>
      <c r="K25" s="103">
        <v>0</v>
      </c>
      <c r="L25" s="512">
        <v>1</v>
      </c>
      <c r="M25" s="76">
        <v>4127.2956676457097</v>
      </c>
      <c r="N25" s="103">
        <v>4127.2956676457097</v>
      </c>
      <c r="O25" s="512">
        <v>0</v>
      </c>
      <c r="P25" s="76">
        <v>1650.9182670582838</v>
      </c>
      <c r="Q25" s="103">
        <v>0</v>
      </c>
      <c r="R25" s="115">
        <v>28768</v>
      </c>
      <c r="S25" s="76">
        <v>0</v>
      </c>
      <c r="T25" s="76">
        <v>3825</v>
      </c>
      <c r="U25" s="77">
        <v>3825</v>
      </c>
      <c r="V25" s="115">
        <v>32593</v>
      </c>
      <c r="W25" s="103">
        <v>-81</v>
      </c>
      <c r="X25" s="115">
        <v>32512</v>
      </c>
      <c r="Y25" s="76"/>
      <c r="Z25" s="115">
        <v>32512</v>
      </c>
      <c r="AA25" s="76">
        <v>21236</v>
      </c>
      <c r="AB25" s="76">
        <v>11276</v>
      </c>
      <c r="AC25" s="115">
        <v>2819</v>
      </c>
      <c r="AD25" s="119">
        <v>32512</v>
      </c>
      <c r="AE25" s="104">
        <v>3329</v>
      </c>
      <c r="AF25" s="112">
        <v>16645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16645</v>
      </c>
      <c r="AM25" s="107">
        <v>-42</v>
      </c>
      <c r="AN25" s="112">
        <v>16603</v>
      </c>
      <c r="AO25" s="76"/>
      <c r="AP25" s="112">
        <v>16603</v>
      </c>
      <c r="AQ25" s="106">
        <v>7890</v>
      </c>
      <c r="AR25" s="106">
        <v>8713</v>
      </c>
      <c r="AS25" s="112">
        <v>2178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10</v>
      </c>
      <c r="D30" s="76">
        <v>2565.5827804253522</v>
      </c>
      <c r="E30" s="103">
        <v>25655.827804253524</v>
      </c>
      <c r="F30" s="512">
        <v>8</v>
      </c>
      <c r="G30" s="76">
        <v>278.69860832068554</v>
      </c>
      <c r="H30" s="103">
        <v>2229.5888665654843</v>
      </c>
      <c r="I30" s="512">
        <v>0</v>
      </c>
      <c r="J30" s="76">
        <v>76.008711360186965</v>
      </c>
      <c r="K30" s="103">
        <v>0</v>
      </c>
      <c r="L30" s="512">
        <v>5</v>
      </c>
      <c r="M30" s="76">
        <v>1900.2177840046741</v>
      </c>
      <c r="N30" s="103">
        <v>9501.0889200233705</v>
      </c>
      <c r="O30" s="512">
        <v>0</v>
      </c>
      <c r="P30" s="76">
        <v>760.08711360186965</v>
      </c>
      <c r="Q30" s="103">
        <v>0</v>
      </c>
      <c r="R30" s="115">
        <v>37387</v>
      </c>
      <c r="S30" s="76">
        <v>16122</v>
      </c>
      <c r="T30" s="76">
        <v>1064</v>
      </c>
      <c r="U30" s="77">
        <v>17186</v>
      </c>
      <c r="V30" s="115">
        <v>54573</v>
      </c>
      <c r="W30" s="103">
        <v>-136</v>
      </c>
      <c r="X30" s="115">
        <v>54437</v>
      </c>
      <c r="Y30" s="76">
        <v>-637</v>
      </c>
      <c r="Z30" s="115">
        <v>53800</v>
      </c>
      <c r="AA30" s="76">
        <v>41361</v>
      </c>
      <c r="AB30" s="76">
        <v>12439</v>
      </c>
      <c r="AC30" s="115">
        <v>3110</v>
      </c>
      <c r="AD30" s="119">
        <v>53800</v>
      </c>
      <c r="AE30" s="104">
        <v>13593</v>
      </c>
      <c r="AF30" s="112">
        <v>135930</v>
      </c>
      <c r="AG30" s="476">
        <v>5</v>
      </c>
      <c r="AH30" s="104">
        <v>67965</v>
      </c>
      <c r="AI30" s="476">
        <v>0</v>
      </c>
      <c r="AJ30" s="106">
        <v>0</v>
      </c>
      <c r="AK30" s="105">
        <v>67965</v>
      </c>
      <c r="AL30" s="112">
        <v>203895</v>
      </c>
      <c r="AM30" s="107">
        <v>-510</v>
      </c>
      <c r="AN30" s="112">
        <v>203385</v>
      </c>
      <c r="AO30" s="76"/>
      <c r="AP30" s="112">
        <v>203385</v>
      </c>
      <c r="AQ30" s="106">
        <v>121832</v>
      </c>
      <c r="AR30" s="106">
        <v>81553</v>
      </c>
      <c r="AS30" s="112">
        <v>20388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16</v>
      </c>
      <c r="D38" s="76">
        <v>5180.6812609377903</v>
      </c>
      <c r="E38" s="103">
        <v>82890.900175004645</v>
      </c>
      <c r="F38" s="512">
        <v>8</v>
      </c>
      <c r="G38" s="76">
        <v>724.24797850671018</v>
      </c>
      <c r="H38" s="103">
        <v>5793.9838280536815</v>
      </c>
      <c r="I38" s="512">
        <v>0</v>
      </c>
      <c r="J38" s="76">
        <v>197.52217595637546</v>
      </c>
      <c r="K38" s="103">
        <v>0</v>
      </c>
      <c r="L38" s="512">
        <v>8</v>
      </c>
      <c r="M38" s="76">
        <v>4938.0543989093867</v>
      </c>
      <c r="N38" s="103">
        <v>39504.435191275094</v>
      </c>
      <c r="O38" s="512">
        <v>0</v>
      </c>
      <c r="P38" s="76">
        <v>1975.2217595637549</v>
      </c>
      <c r="Q38" s="103">
        <v>0</v>
      </c>
      <c r="R38" s="115">
        <v>128189</v>
      </c>
      <c r="S38" s="76">
        <v>-20962</v>
      </c>
      <c r="T38" s="76">
        <v>9273</v>
      </c>
      <c r="U38" s="77">
        <v>-11689</v>
      </c>
      <c r="V38" s="115">
        <v>116500</v>
      </c>
      <c r="W38" s="103">
        <v>-291</v>
      </c>
      <c r="X38" s="115">
        <v>116209</v>
      </c>
      <c r="Y38" s="76">
        <v>5779</v>
      </c>
      <c r="Z38" s="115">
        <v>121988</v>
      </c>
      <c r="AA38" s="76">
        <v>82244</v>
      </c>
      <c r="AB38" s="76">
        <v>39744</v>
      </c>
      <c r="AC38" s="115">
        <v>9936</v>
      </c>
      <c r="AD38" s="119">
        <v>121988</v>
      </c>
      <c r="AE38" s="104">
        <v>2970</v>
      </c>
      <c r="AF38" s="112">
        <v>47520</v>
      </c>
      <c r="AG38" s="476">
        <v>-2</v>
      </c>
      <c r="AH38" s="104">
        <v>-5940</v>
      </c>
      <c r="AI38" s="476">
        <v>1</v>
      </c>
      <c r="AJ38" s="106">
        <v>1485</v>
      </c>
      <c r="AK38" s="105">
        <v>-4455</v>
      </c>
      <c r="AL38" s="112">
        <v>43065</v>
      </c>
      <c r="AM38" s="107">
        <v>-108</v>
      </c>
      <c r="AN38" s="112">
        <v>42957</v>
      </c>
      <c r="AO38" s="76"/>
      <c r="AP38" s="112">
        <v>42957</v>
      </c>
      <c r="AQ38" s="106">
        <v>27308</v>
      </c>
      <c r="AR38" s="106">
        <v>15649</v>
      </c>
      <c r="AS38" s="112">
        <v>3912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223</v>
      </c>
      <c r="AB44" s="76">
        <v>-223</v>
      </c>
      <c r="AC44" s="115">
        <v>-56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1122</v>
      </c>
      <c r="AR44" s="106">
        <v>-1122</v>
      </c>
      <c r="AS44" s="112">
        <v>-281</v>
      </c>
    </row>
    <row r="45" spans="1:45" ht="16.350000000000001" customHeight="1" x14ac:dyDescent="0.2">
      <c r="A45" s="74">
        <v>39</v>
      </c>
      <c r="B45" s="75" t="s">
        <v>45</v>
      </c>
      <c r="C45" s="476">
        <v>7</v>
      </c>
      <c r="D45" s="76">
        <v>3092.086829265771</v>
      </c>
      <c r="E45" s="103">
        <v>21644.607804860396</v>
      </c>
      <c r="F45" s="512">
        <v>6</v>
      </c>
      <c r="G45" s="76">
        <v>410.18277539023251</v>
      </c>
      <c r="H45" s="103">
        <v>2461.0966523413949</v>
      </c>
      <c r="I45" s="512">
        <v>0</v>
      </c>
      <c r="J45" s="76">
        <v>111.86802965188157</v>
      </c>
      <c r="K45" s="103">
        <v>0</v>
      </c>
      <c r="L45" s="512">
        <v>2</v>
      </c>
      <c r="M45" s="76">
        <v>2796.7007412970393</v>
      </c>
      <c r="N45" s="103">
        <v>5593.4014825940785</v>
      </c>
      <c r="O45" s="512">
        <v>0</v>
      </c>
      <c r="P45" s="76">
        <v>1118.6802965188158</v>
      </c>
      <c r="Q45" s="103">
        <v>0</v>
      </c>
      <c r="R45" s="115">
        <v>29699</v>
      </c>
      <c r="S45" s="76">
        <v>19898</v>
      </c>
      <c r="T45" s="76">
        <v>13086</v>
      </c>
      <c r="U45" s="77">
        <v>32984</v>
      </c>
      <c r="V45" s="115">
        <v>62683</v>
      </c>
      <c r="W45" s="103">
        <v>-157</v>
      </c>
      <c r="X45" s="115">
        <v>62526</v>
      </c>
      <c r="Y45" s="76">
        <v>416</v>
      </c>
      <c r="Z45" s="115">
        <v>62942</v>
      </c>
      <c r="AA45" s="76">
        <v>31066</v>
      </c>
      <c r="AB45" s="76">
        <v>31876</v>
      </c>
      <c r="AC45" s="115">
        <v>7969</v>
      </c>
      <c r="AD45" s="119">
        <v>62942</v>
      </c>
      <c r="AE45" s="104">
        <v>5397</v>
      </c>
      <c r="AF45" s="112">
        <v>37779</v>
      </c>
      <c r="AG45" s="476">
        <v>5</v>
      </c>
      <c r="AH45" s="104">
        <v>26985</v>
      </c>
      <c r="AI45" s="476">
        <v>2</v>
      </c>
      <c r="AJ45" s="106">
        <v>5397</v>
      </c>
      <c r="AK45" s="105">
        <v>32382</v>
      </c>
      <c r="AL45" s="112">
        <v>70161</v>
      </c>
      <c r="AM45" s="107">
        <v>-175</v>
      </c>
      <c r="AN45" s="112">
        <v>69986</v>
      </c>
      <c r="AO45" s="76"/>
      <c r="AP45" s="112">
        <v>69986</v>
      </c>
      <c r="AQ45" s="106">
        <v>34500</v>
      </c>
      <c r="AR45" s="106">
        <v>35486</v>
      </c>
      <c r="AS45" s="112">
        <v>8872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1</v>
      </c>
      <c r="D56" s="71">
        <v>4729.8093397744451</v>
      </c>
      <c r="E56" s="108">
        <v>4729.8093397744451</v>
      </c>
      <c r="F56" s="513">
        <v>1</v>
      </c>
      <c r="G56" s="71">
        <v>639.20435820906255</v>
      </c>
      <c r="H56" s="108">
        <v>639.20435820906255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5369</v>
      </c>
      <c r="S56" s="71">
        <v>-5369</v>
      </c>
      <c r="T56" s="71">
        <v>0</v>
      </c>
      <c r="U56" s="72">
        <v>-5369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176</v>
      </c>
      <c r="AB56" s="71">
        <v>-176</v>
      </c>
      <c r="AC56" s="117">
        <v>-44</v>
      </c>
      <c r="AD56" s="117">
        <v>0</v>
      </c>
      <c r="AE56" s="100">
        <v>3434</v>
      </c>
      <c r="AF56" s="113">
        <v>3434</v>
      </c>
      <c r="AG56" s="477">
        <v>-1</v>
      </c>
      <c r="AH56" s="100">
        <v>-3434</v>
      </c>
      <c r="AI56" s="477">
        <v>0</v>
      </c>
      <c r="AJ56" s="101">
        <v>0</v>
      </c>
      <c r="AK56" s="102">
        <v>-3434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110</v>
      </c>
      <c r="AR56" s="101">
        <v>-110</v>
      </c>
      <c r="AS56" s="113">
        <v>-28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1</v>
      </c>
      <c r="D59" s="76">
        <v>4669.5104409106443</v>
      </c>
      <c r="E59" s="103">
        <v>4669.5104409106443</v>
      </c>
      <c r="F59" s="512">
        <v>1</v>
      </c>
      <c r="G59" s="76">
        <v>670.75699123876632</v>
      </c>
      <c r="H59" s="103">
        <v>670.75699123876632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5340</v>
      </c>
      <c r="S59" s="76">
        <v>0</v>
      </c>
      <c r="T59" s="76">
        <v>1951</v>
      </c>
      <c r="U59" s="77">
        <v>1951</v>
      </c>
      <c r="V59" s="115">
        <v>7291</v>
      </c>
      <c r="W59" s="103">
        <v>-18</v>
      </c>
      <c r="X59" s="115">
        <v>7273</v>
      </c>
      <c r="Y59" s="76"/>
      <c r="Z59" s="115">
        <v>7273</v>
      </c>
      <c r="AA59" s="76">
        <v>3552</v>
      </c>
      <c r="AB59" s="76">
        <v>3721</v>
      </c>
      <c r="AC59" s="115">
        <v>930</v>
      </c>
      <c r="AD59" s="119">
        <v>7273</v>
      </c>
      <c r="AE59" s="104">
        <v>2658</v>
      </c>
      <c r="AF59" s="112">
        <v>2658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2658</v>
      </c>
      <c r="AM59" s="107">
        <v>-7</v>
      </c>
      <c r="AN59" s="112">
        <v>2651</v>
      </c>
      <c r="AO59" s="76"/>
      <c r="AP59" s="112">
        <v>2651</v>
      </c>
      <c r="AQ59" s="106">
        <v>1744</v>
      </c>
      <c r="AR59" s="106">
        <v>907</v>
      </c>
      <c r="AS59" s="112">
        <v>227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12</v>
      </c>
      <c r="D67" s="80">
        <v>2637.7004491560438</v>
      </c>
      <c r="E67" s="95">
        <v>31652.405389872525</v>
      </c>
      <c r="F67" s="511">
        <v>8</v>
      </c>
      <c r="G67" s="80">
        <v>359.72537631637493</v>
      </c>
      <c r="H67" s="95">
        <v>2877.8030105309995</v>
      </c>
      <c r="I67" s="511">
        <v>0</v>
      </c>
      <c r="J67" s="80">
        <v>98.106920813556769</v>
      </c>
      <c r="K67" s="95">
        <v>0</v>
      </c>
      <c r="L67" s="511">
        <v>5</v>
      </c>
      <c r="M67" s="80">
        <v>2452.6730203389193</v>
      </c>
      <c r="N67" s="95">
        <v>12263.365101694597</v>
      </c>
      <c r="O67" s="511">
        <v>0</v>
      </c>
      <c r="P67" s="80">
        <v>981.06920813556781</v>
      </c>
      <c r="Q67" s="95">
        <v>0</v>
      </c>
      <c r="R67" s="114">
        <v>46794</v>
      </c>
      <c r="S67" s="80">
        <v>13538</v>
      </c>
      <c r="T67" s="80">
        <v>3499</v>
      </c>
      <c r="U67" s="81">
        <v>17037</v>
      </c>
      <c r="V67" s="114">
        <v>63831</v>
      </c>
      <c r="W67" s="95">
        <v>-160</v>
      </c>
      <c r="X67" s="114">
        <v>63671</v>
      </c>
      <c r="Y67" s="80"/>
      <c r="Z67" s="114">
        <v>63671</v>
      </c>
      <c r="AA67" s="80">
        <v>41248</v>
      </c>
      <c r="AB67" s="80">
        <v>22423</v>
      </c>
      <c r="AC67" s="114">
        <v>5606</v>
      </c>
      <c r="AD67" s="118">
        <v>63671</v>
      </c>
      <c r="AE67" s="96">
        <v>7664</v>
      </c>
      <c r="AF67" s="111">
        <v>91968</v>
      </c>
      <c r="AG67" s="475">
        <v>3</v>
      </c>
      <c r="AH67" s="96">
        <v>22992</v>
      </c>
      <c r="AI67" s="475">
        <v>0</v>
      </c>
      <c r="AJ67" s="98">
        <v>0</v>
      </c>
      <c r="AK67" s="97">
        <v>22992</v>
      </c>
      <c r="AL67" s="111">
        <v>114960</v>
      </c>
      <c r="AM67" s="99">
        <v>-287</v>
      </c>
      <c r="AN67" s="111">
        <v>114673</v>
      </c>
      <c r="AO67" s="80"/>
      <c r="AP67" s="111">
        <v>114673</v>
      </c>
      <c r="AQ67" s="98">
        <v>73624</v>
      </c>
      <c r="AR67" s="98">
        <v>41049</v>
      </c>
      <c r="AS67" s="111">
        <v>10262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7</v>
      </c>
      <c r="D73" s="76">
        <v>4863.9263154174596</v>
      </c>
      <c r="E73" s="103">
        <v>34047.484207922214</v>
      </c>
      <c r="F73" s="512">
        <v>3</v>
      </c>
      <c r="G73" s="76">
        <v>646.45707391632061</v>
      </c>
      <c r="H73" s="103">
        <v>1939.3712217489619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35987</v>
      </c>
      <c r="S73" s="76">
        <v>-4864</v>
      </c>
      <c r="T73" s="76">
        <v>9272</v>
      </c>
      <c r="U73" s="77">
        <v>4408</v>
      </c>
      <c r="V73" s="115">
        <v>40395</v>
      </c>
      <c r="W73" s="103">
        <v>-101</v>
      </c>
      <c r="X73" s="115">
        <v>40294</v>
      </c>
      <c r="Y73" s="76">
        <v>1290</v>
      </c>
      <c r="Z73" s="115">
        <v>41584</v>
      </c>
      <c r="AA73" s="76">
        <v>25059</v>
      </c>
      <c r="AB73" s="76">
        <v>16525</v>
      </c>
      <c r="AC73" s="115">
        <v>4131</v>
      </c>
      <c r="AD73" s="119">
        <v>41584</v>
      </c>
      <c r="AE73" s="104">
        <v>5568</v>
      </c>
      <c r="AF73" s="112">
        <v>38976</v>
      </c>
      <c r="AG73" s="476">
        <v>-1</v>
      </c>
      <c r="AH73" s="104">
        <v>-5568</v>
      </c>
      <c r="AI73" s="476">
        <v>2</v>
      </c>
      <c r="AJ73" s="106">
        <v>5568</v>
      </c>
      <c r="AK73" s="105">
        <v>0</v>
      </c>
      <c r="AL73" s="112">
        <v>38976</v>
      </c>
      <c r="AM73" s="107">
        <v>-97</v>
      </c>
      <c r="AN73" s="112">
        <v>38879</v>
      </c>
      <c r="AO73" s="76"/>
      <c r="AP73" s="112">
        <v>38879</v>
      </c>
      <c r="AQ73" s="106">
        <v>22791</v>
      </c>
      <c r="AR73" s="106">
        <v>16088</v>
      </c>
      <c r="AS73" s="112">
        <v>4022</v>
      </c>
    </row>
    <row r="74" spans="1:45" ht="16.350000000000001" customHeight="1" x14ac:dyDescent="0.2">
      <c r="A74" s="74">
        <v>68</v>
      </c>
      <c r="B74" s="75" t="s">
        <v>3</v>
      </c>
      <c r="C74" s="476">
        <v>7</v>
      </c>
      <c r="D74" s="76">
        <v>5480.1141003097428</v>
      </c>
      <c r="E74" s="103">
        <v>38360.798702168198</v>
      </c>
      <c r="F74" s="512">
        <v>6</v>
      </c>
      <c r="G74" s="76">
        <v>720.39861651901072</v>
      </c>
      <c r="H74" s="103">
        <v>4322.3916991140641</v>
      </c>
      <c r="I74" s="512">
        <v>0</v>
      </c>
      <c r="J74" s="76">
        <v>196.47234995973014</v>
      </c>
      <c r="K74" s="103">
        <v>0</v>
      </c>
      <c r="L74" s="512">
        <v>2</v>
      </c>
      <c r="M74" s="76">
        <v>4911.8087489932541</v>
      </c>
      <c r="N74" s="103">
        <v>9823.6174979865082</v>
      </c>
      <c r="O74" s="512">
        <v>0</v>
      </c>
      <c r="P74" s="76">
        <v>1964.7234995973015</v>
      </c>
      <c r="Q74" s="103">
        <v>0</v>
      </c>
      <c r="R74" s="115">
        <v>52507</v>
      </c>
      <c r="S74" s="76">
        <v>0</v>
      </c>
      <c r="T74" s="76">
        <v>8012</v>
      </c>
      <c r="U74" s="77">
        <v>8012</v>
      </c>
      <c r="V74" s="115">
        <v>60519</v>
      </c>
      <c r="W74" s="103">
        <v>-151</v>
      </c>
      <c r="X74" s="115">
        <v>60368</v>
      </c>
      <c r="Y74" s="76">
        <v>13191</v>
      </c>
      <c r="Z74" s="115">
        <v>73559</v>
      </c>
      <c r="AA74" s="76">
        <v>56191</v>
      </c>
      <c r="AB74" s="76">
        <v>17368</v>
      </c>
      <c r="AC74" s="115">
        <v>4342</v>
      </c>
      <c r="AD74" s="119">
        <v>73559</v>
      </c>
      <c r="AE74" s="104">
        <v>2937</v>
      </c>
      <c r="AF74" s="112">
        <v>20559</v>
      </c>
      <c r="AG74" s="476">
        <v>0</v>
      </c>
      <c r="AH74" s="104">
        <v>0</v>
      </c>
      <c r="AI74" s="476">
        <v>1</v>
      </c>
      <c r="AJ74" s="106">
        <v>1468.5</v>
      </c>
      <c r="AK74" s="105">
        <v>1468.5</v>
      </c>
      <c r="AL74" s="112">
        <v>22027.5</v>
      </c>
      <c r="AM74" s="107">
        <v>-55</v>
      </c>
      <c r="AN74" s="112">
        <v>21972.5</v>
      </c>
      <c r="AO74" s="76"/>
      <c r="AP74" s="112">
        <v>21973</v>
      </c>
      <c r="AQ74" s="106">
        <v>15814</v>
      </c>
      <c r="AR74" s="106">
        <v>6159</v>
      </c>
      <c r="AS74" s="112">
        <v>1540</v>
      </c>
    </row>
    <row r="75" spans="1:45" ht="16.350000000000001" customHeight="1" x14ac:dyDescent="0.2">
      <c r="A75" s="74">
        <v>69</v>
      </c>
      <c r="B75" s="75" t="s">
        <v>93</v>
      </c>
      <c r="C75" s="476">
        <v>11</v>
      </c>
      <c r="D75" s="76">
        <v>5465.508597703717</v>
      </c>
      <c r="E75" s="103">
        <v>60120.594574740884</v>
      </c>
      <c r="F75" s="512">
        <v>6</v>
      </c>
      <c r="G75" s="76">
        <v>718.29200349830955</v>
      </c>
      <c r="H75" s="103">
        <v>4309.7520209898576</v>
      </c>
      <c r="I75" s="512">
        <v>0</v>
      </c>
      <c r="J75" s="76">
        <v>195.89781913590261</v>
      </c>
      <c r="K75" s="103">
        <v>0</v>
      </c>
      <c r="L75" s="512">
        <v>2</v>
      </c>
      <c r="M75" s="76">
        <v>4897.4454783975652</v>
      </c>
      <c r="N75" s="103">
        <v>9794.8909567951305</v>
      </c>
      <c r="O75" s="512">
        <v>0</v>
      </c>
      <c r="P75" s="76">
        <v>1958.9781913590259</v>
      </c>
      <c r="Q75" s="103">
        <v>0</v>
      </c>
      <c r="R75" s="115">
        <v>74225</v>
      </c>
      <c r="S75" s="76">
        <v>16547</v>
      </c>
      <c r="T75" s="76">
        <v>-1002</v>
      </c>
      <c r="U75" s="77">
        <v>15545</v>
      </c>
      <c r="V75" s="115">
        <v>89770</v>
      </c>
      <c r="W75" s="103">
        <v>-224</v>
      </c>
      <c r="X75" s="115">
        <v>89546</v>
      </c>
      <c r="Y75" s="76">
        <v>2140</v>
      </c>
      <c r="Z75" s="115">
        <v>91686</v>
      </c>
      <c r="AA75" s="76">
        <v>37407</v>
      </c>
      <c r="AB75" s="76">
        <v>54279</v>
      </c>
      <c r="AC75" s="115">
        <v>13570</v>
      </c>
      <c r="AD75" s="119">
        <v>91686</v>
      </c>
      <c r="AE75" s="104">
        <v>4011</v>
      </c>
      <c r="AF75" s="112">
        <v>44121</v>
      </c>
      <c r="AG75" s="476">
        <v>2</v>
      </c>
      <c r="AH75" s="104">
        <v>8022</v>
      </c>
      <c r="AI75" s="476">
        <v>-1</v>
      </c>
      <c r="AJ75" s="106">
        <v>-2005.5</v>
      </c>
      <c r="AK75" s="105">
        <v>6016.5</v>
      </c>
      <c r="AL75" s="112">
        <v>50137.5</v>
      </c>
      <c r="AM75" s="107">
        <v>-125</v>
      </c>
      <c r="AN75" s="112">
        <v>50012.5</v>
      </c>
      <c r="AO75" s="76"/>
      <c r="AP75" s="112">
        <v>50013</v>
      </c>
      <c r="AQ75" s="106">
        <v>17967</v>
      </c>
      <c r="AR75" s="106">
        <v>32046</v>
      </c>
      <c r="AS75" s="112">
        <v>8012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303</v>
      </c>
      <c r="D76" s="455"/>
      <c r="E76" s="506">
        <v>1097197.8362756672</v>
      </c>
      <c r="F76" s="514">
        <v>235</v>
      </c>
      <c r="G76" s="455"/>
      <c r="H76" s="506">
        <v>107110.66376635002</v>
      </c>
      <c r="I76" s="514">
        <v>0</v>
      </c>
      <c r="J76" s="455"/>
      <c r="K76" s="506">
        <v>0</v>
      </c>
      <c r="L76" s="514">
        <v>104</v>
      </c>
      <c r="M76" s="455"/>
      <c r="N76" s="506">
        <v>326293.28713193117</v>
      </c>
      <c r="O76" s="514">
        <v>0</v>
      </c>
      <c r="P76" s="455"/>
      <c r="Q76" s="506">
        <v>0</v>
      </c>
      <c r="R76" s="515">
        <v>1530602</v>
      </c>
      <c r="S76" s="455">
        <v>83845</v>
      </c>
      <c r="T76" s="455">
        <v>126287</v>
      </c>
      <c r="U76" s="516">
        <v>210132</v>
      </c>
      <c r="V76" s="515">
        <v>1740734</v>
      </c>
      <c r="W76" s="506">
        <v>-4351</v>
      </c>
      <c r="X76" s="515">
        <v>1736383</v>
      </c>
      <c r="Y76" s="506">
        <v>36849</v>
      </c>
      <c r="Z76" s="515">
        <v>1773232</v>
      </c>
      <c r="AA76" s="455">
        <v>1142586</v>
      </c>
      <c r="AB76" s="455">
        <v>630646</v>
      </c>
      <c r="AC76" s="515">
        <v>157661</v>
      </c>
      <c r="AD76" s="452">
        <v>1773232</v>
      </c>
      <c r="AE76" s="517">
        <v>5144</v>
      </c>
      <c r="AF76" s="518">
        <v>2179671</v>
      </c>
      <c r="AG76" s="514">
        <v>17</v>
      </c>
      <c r="AH76" s="517">
        <v>159147</v>
      </c>
      <c r="AI76" s="514">
        <v>16</v>
      </c>
      <c r="AJ76" s="519">
        <v>54074</v>
      </c>
      <c r="AK76" s="520">
        <v>213221</v>
      </c>
      <c r="AL76" s="518">
        <v>2392892</v>
      </c>
      <c r="AM76" s="521">
        <v>-5981</v>
      </c>
      <c r="AN76" s="518">
        <v>2386911</v>
      </c>
      <c r="AO76" s="506">
        <v>0</v>
      </c>
      <c r="AP76" s="518">
        <v>2386912</v>
      </c>
      <c r="AQ76" s="519">
        <v>1470546</v>
      </c>
      <c r="AR76" s="519">
        <v>916366</v>
      </c>
      <c r="AS76" s="518">
        <v>229091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303</v>
      </c>
      <c r="D83" s="450"/>
      <c r="E83" s="478">
        <v>1097197.8362756672</v>
      </c>
      <c r="F83" s="451">
        <v>235</v>
      </c>
      <c r="G83" s="450"/>
      <c r="H83" s="478">
        <v>107110.66376635002</v>
      </c>
      <c r="I83" s="451">
        <v>0</v>
      </c>
      <c r="J83" s="450"/>
      <c r="K83" s="478">
        <v>0</v>
      </c>
      <c r="L83" s="451">
        <v>104</v>
      </c>
      <c r="M83" s="450"/>
      <c r="N83" s="478">
        <v>326293.28713193117</v>
      </c>
      <c r="O83" s="451">
        <v>0</v>
      </c>
      <c r="P83" s="450"/>
      <c r="Q83" s="478">
        <v>0</v>
      </c>
      <c r="R83" s="450">
        <v>1530602</v>
      </c>
      <c r="S83" s="450">
        <v>83845</v>
      </c>
      <c r="T83" s="450">
        <v>126287</v>
      </c>
      <c r="U83" s="450">
        <v>210132</v>
      </c>
      <c r="V83" s="450">
        <v>1740734</v>
      </c>
      <c r="W83" s="450">
        <v>-4351</v>
      </c>
      <c r="X83" s="450">
        <v>1736383</v>
      </c>
      <c r="Y83" s="478">
        <v>36849</v>
      </c>
      <c r="Z83" s="452">
        <v>1773232</v>
      </c>
      <c r="AA83" s="450">
        <v>1142586</v>
      </c>
      <c r="AB83" s="450">
        <v>630646</v>
      </c>
      <c r="AC83" s="452">
        <v>157661</v>
      </c>
      <c r="AD83" s="452">
        <v>1773232</v>
      </c>
      <c r="AE83" s="342"/>
      <c r="AF83" s="450">
        <v>2179671</v>
      </c>
      <c r="AG83" s="451">
        <v>17</v>
      </c>
      <c r="AH83" s="342">
        <v>159147</v>
      </c>
      <c r="AI83" s="451">
        <v>16</v>
      </c>
      <c r="AJ83" s="450">
        <v>54074</v>
      </c>
      <c r="AK83" s="450">
        <v>213221</v>
      </c>
      <c r="AL83" s="450">
        <v>2392892</v>
      </c>
      <c r="AM83" s="450">
        <v>-5981</v>
      </c>
      <c r="AN83" s="450">
        <v>2386911</v>
      </c>
      <c r="AO83" s="450">
        <v>0</v>
      </c>
      <c r="AP83" s="450">
        <v>2386912</v>
      </c>
      <c r="AQ83" s="450">
        <v>1470546</v>
      </c>
      <c r="AR83" s="450">
        <v>916366</v>
      </c>
      <c r="AS83" s="450">
        <v>229091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753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4.42578125" style="133" bestFit="1" customWidth="1"/>
    <col min="35" max="36" width="13.7109375" style="133" customWidth="1"/>
    <col min="37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826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1687</v>
      </c>
      <c r="D5" s="326" t="s">
        <v>1688</v>
      </c>
      <c r="E5" s="326" t="s">
        <v>1488</v>
      </c>
      <c r="F5" s="326" t="s">
        <v>1689</v>
      </c>
      <c r="G5" s="326" t="s">
        <v>1537</v>
      </c>
      <c r="H5" s="326" t="s">
        <v>1690</v>
      </c>
      <c r="I5" s="326" t="s">
        <v>1691</v>
      </c>
      <c r="J5" s="326" t="s">
        <v>1540</v>
      </c>
      <c r="K5" s="326" t="s">
        <v>1692</v>
      </c>
      <c r="L5" s="326" t="s">
        <v>1693</v>
      </c>
      <c r="M5" s="326" t="s">
        <v>1543</v>
      </c>
      <c r="N5" s="326" t="s">
        <v>1694</v>
      </c>
      <c r="O5" s="326" t="s">
        <v>1695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5337</v>
      </c>
      <c r="T29" s="76">
        <v>0</v>
      </c>
      <c r="U29" s="77">
        <v>5337</v>
      </c>
      <c r="V29" s="115">
        <v>5337</v>
      </c>
      <c r="W29" s="103">
        <v>-13</v>
      </c>
      <c r="X29" s="115">
        <v>5324</v>
      </c>
      <c r="Y29" s="76"/>
      <c r="Z29" s="115">
        <v>5324</v>
      </c>
      <c r="AA29" s="76">
        <v>0</v>
      </c>
      <c r="AB29" s="76">
        <v>5324</v>
      </c>
      <c r="AC29" s="115">
        <v>1331</v>
      </c>
      <c r="AD29" s="119">
        <v>5324</v>
      </c>
      <c r="AE29" s="104">
        <v>3356</v>
      </c>
      <c r="AF29" s="112">
        <v>0</v>
      </c>
      <c r="AG29" s="476">
        <v>1</v>
      </c>
      <c r="AH29" s="104">
        <v>3356</v>
      </c>
      <c r="AI29" s="476">
        <v>0</v>
      </c>
      <c r="AJ29" s="106">
        <v>0</v>
      </c>
      <c r="AK29" s="105">
        <v>3356</v>
      </c>
      <c r="AL29" s="112">
        <v>3356</v>
      </c>
      <c r="AM29" s="107">
        <v>-8</v>
      </c>
      <c r="AN29" s="112">
        <v>3348</v>
      </c>
      <c r="AO29" s="76"/>
      <c r="AP29" s="112">
        <v>3348</v>
      </c>
      <c r="AQ29" s="106">
        <v>0</v>
      </c>
      <c r="AR29" s="106">
        <v>3348</v>
      </c>
      <c r="AS29" s="112">
        <v>837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236</v>
      </c>
      <c r="D32" s="80">
        <v>3731.8460988028037</v>
      </c>
      <c r="E32" s="95">
        <v>880715.67931746168</v>
      </c>
      <c r="F32" s="511">
        <v>177</v>
      </c>
      <c r="G32" s="80">
        <v>465.11914076262406</v>
      </c>
      <c r="H32" s="95">
        <v>82326.087914984455</v>
      </c>
      <c r="I32" s="511">
        <v>66</v>
      </c>
      <c r="J32" s="80">
        <v>126.85067475344293</v>
      </c>
      <c r="K32" s="95">
        <v>8372.1445337272326</v>
      </c>
      <c r="L32" s="511">
        <v>20</v>
      </c>
      <c r="M32" s="80">
        <v>3171.2668688360727</v>
      </c>
      <c r="N32" s="95">
        <v>63425.337376721451</v>
      </c>
      <c r="O32" s="511">
        <v>0</v>
      </c>
      <c r="P32" s="80">
        <v>1268.5067475344292</v>
      </c>
      <c r="Q32" s="95">
        <v>0</v>
      </c>
      <c r="R32" s="114">
        <v>1034839</v>
      </c>
      <c r="S32" s="80">
        <v>-158194</v>
      </c>
      <c r="T32" s="80">
        <v>6474</v>
      </c>
      <c r="U32" s="81">
        <v>-151720</v>
      </c>
      <c r="V32" s="114">
        <v>883119</v>
      </c>
      <c r="W32" s="95">
        <v>-2208</v>
      </c>
      <c r="X32" s="114">
        <v>880911</v>
      </c>
      <c r="Y32" s="80">
        <v>-11309</v>
      </c>
      <c r="Z32" s="114">
        <v>869602</v>
      </c>
      <c r="AA32" s="80">
        <v>680614</v>
      </c>
      <c r="AB32" s="80">
        <v>188988</v>
      </c>
      <c r="AC32" s="114">
        <v>47247</v>
      </c>
      <c r="AD32" s="118">
        <v>869602</v>
      </c>
      <c r="AE32" s="96">
        <v>5210</v>
      </c>
      <c r="AF32" s="111">
        <v>1229560</v>
      </c>
      <c r="AG32" s="475">
        <v>-36</v>
      </c>
      <c r="AH32" s="96">
        <v>-187560</v>
      </c>
      <c r="AI32" s="475">
        <v>-3</v>
      </c>
      <c r="AJ32" s="98">
        <v>-7815</v>
      </c>
      <c r="AK32" s="97">
        <v>-195375</v>
      </c>
      <c r="AL32" s="111">
        <v>1034185</v>
      </c>
      <c r="AM32" s="99">
        <v>-2585</v>
      </c>
      <c r="AN32" s="111">
        <v>1031600</v>
      </c>
      <c r="AO32" s="80"/>
      <c r="AP32" s="111">
        <v>1031600</v>
      </c>
      <c r="AQ32" s="98">
        <v>811695</v>
      </c>
      <c r="AR32" s="98">
        <v>219905</v>
      </c>
      <c r="AS32" s="111">
        <v>54976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>
        <v>-3035</v>
      </c>
      <c r="Z34" s="115">
        <v>-3035</v>
      </c>
      <c r="AA34" s="76">
        <v>-2024</v>
      </c>
      <c r="AB34" s="76">
        <v>-1011</v>
      </c>
      <c r="AC34" s="115">
        <v>-253</v>
      </c>
      <c r="AD34" s="119">
        <v>-3035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48</v>
      </c>
      <c r="D42" s="80">
        <v>3378.174621153446</v>
      </c>
      <c r="E42" s="95">
        <v>162152.3818153654</v>
      </c>
      <c r="F42" s="511">
        <v>43</v>
      </c>
      <c r="G42" s="80">
        <v>460.95853066984711</v>
      </c>
      <c r="H42" s="95">
        <v>19821.216818803427</v>
      </c>
      <c r="I42" s="511">
        <v>16</v>
      </c>
      <c r="J42" s="80">
        <v>125.71596290995829</v>
      </c>
      <c r="K42" s="95">
        <v>2011.4554065593327</v>
      </c>
      <c r="L42" s="511">
        <v>4</v>
      </c>
      <c r="M42" s="80">
        <v>3142.8990727489572</v>
      </c>
      <c r="N42" s="95">
        <v>12571.596290995829</v>
      </c>
      <c r="O42" s="511">
        <v>0</v>
      </c>
      <c r="P42" s="80">
        <v>1257.1596290995828</v>
      </c>
      <c r="Q42" s="95">
        <v>0</v>
      </c>
      <c r="R42" s="114">
        <v>196557</v>
      </c>
      <c r="S42" s="80">
        <v>66329</v>
      </c>
      <c r="T42" s="80">
        <v>-1802</v>
      </c>
      <c r="U42" s="81">
        <v>64527</v>
      </c>
      <c r="V42" s="114">
        <v>261084</v>
      </c>
      <c r="W42" s="95">
        <v>-653</v>
      </c>
      <c r="X42" s="114">
        <v>260431</v>
      </c>
      <c r="Y42" s="80">
        <v>-9565</v>
      </c>
      <c r="Z42" s="114">
        <v>250866</v>
      </c>
      <c r="AA42" s="80">
        <v>124336</v>
      </c>
      <c r="AB42" s="80">
        <v>126530</v>
      </c>
      <c r="AC42" s="114">
        <v>31633</v>
      </c>
      <c r="AD42" s="118">
        <v>250866</v>
      </c>
      <c r="AE42" s="96">
        <v>6155</v>
      </c>
      <c r="AF42" s="111">
        <v>295440</v>
      </c>
      <c r="AG42" s="475">
        <v>16</v>
      </c>
      <c r="AH42" s="96">
        <v>98480</v>
      </c>
      <c r="AI42" s="475">
        <v>0</v>
      </c>
      <c r="AJ42" s="98">
        <v>0</v>
      </c>
      <c r="AK42" s="97">
        <v>98480</v>
      </c>
      <c r="AL42" s="111">
        <v>393920</v>
      </c>
      <c r="AM42" s="99">
        <v>-985</v>
      </c>
      <c r="AN42" s="111">
        <v>392935</v>
      </c>
      <c r="AO42" s="80"/>
      <c r="AP42" s="111">
        <v>392935</v>
      </c>
      <c r="AQ42" s="98">
        <v>199659</v>
      </c>
      <c r="AR42" s="98">
        <v>193276</v>
      </c>
      <c r="AS42" s="111">
        <v>48319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6</v>
      </c>
      <c r="D44" s="76">
        <v>2242.4923240240646</v>
      </c>
      <c r="E44" s="103">
        <v>13454.953944144389</v>
      </c>
      <c r="F44" s="512">
        <v>3</v>
      </c>
      <c r="G44" s="76">
        <v>217.85500172854296</v>
      </c>
      <c r="H44" s="103">
        <v>653.56500518562893</v>
      </c>
      <c r="I44" s="512">
        <v>1</v>
      </c>
      <c r="J44" s="76">
        <v>59.415000471420811</v>
      </c>
      <c r="K44" s="103">
        <v>59.415000471420811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14168</v>
      </c>
      <c r="S44" s="76">
        <v>-6727</v>
      </c>
      <c r="T44" s="76">
        <v>-1230</v>
      </c>
      <c r="U44" s="77">
        <v>-7957</v>
      </c>
      <c r="V44" s="115">
        <v>6211</v>
      </c>
      <c r="W44" s="103">
        <v>-16</v>
      </c>
      <c r="X44" s="115">
        <v>6195</v>
      </c>
      <c r="Y44" s="76"/>
      <c r="Z44" s="115">
        <v>6195</v>
      </c>
      <c r="AA44" s="76">
        <v>9423</v>
      </c>
      <c r="AB44" s="76">
        <v>-3228</v>
      </c>
      <c r="AC44" s="115">
        <v>-807</v>
      </c>
      <c r="AD44" s="119">
        <v>6195</v>
      </c>
      <c r="AE44" s="104">
        <v>10997</v>
      </c>
      <c r="AF44" s="112">
        <v>65982</v>
      </c>
      <c r="AG44" s="476">
        <v>-3</v>
      </c>
      <c r="AH44" s="104">
        <v>-32991</v>
      </c>
      <c r="AI44" s="476">
        <v>-1</v>
      </c>
      <c r="AJ44" s="106">
        <v>-5498.5</v>
      </c>
      <c r="AK44" s="105">
        <v>-38489.5</v>
      </c>
      <c r="AL44" s="112">
        <v>27492.5</v>
      </c>
      <c r="AM44" s="107">
        <v>-69</v>
      </c>
      <c r="AN44" s="112">
        <v>27423.5</v>
      </c>
      <c r="AO44" s="76"/>
      <c r="AP44" s="112">
        <v>27424</v>
      </c>
      <c r="AQ44" s="106">
        <v>44851</v>
      </c>
      <c r="AR44" s="106">
        <v>-17427</v>
      </c>
      <c r="AS44" s="112">
        <v>-4357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2</v>
      </c>
      <c r="D51" s="71">
        <v>2659.0359329937532</v>
      </c>
      <c r="E51" s="108">
        <v>5318.0718659875065</v>
      </c>
      <c r="F51" s="513">
        <v>2</v>
      </c>
      <c r="G51" s="71">
        <v>329.15633675300165</v>
      </c>
      <c r="H51" s="108">
        <v>658.31267350600331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5976</v>
      </c>
      <c r="S51" s="71">
        <v>-2988</v>
      </c>
      <c r="T51" s="71">
        <v>0</v>
      </c>
      <c r="U51" s="72">
        <v>-2988</v>
      </c>
      <c r="V51" s="116">
        <v>2988</v>
      </c>
      <c r="W51" s="108">
        <v>-7</v>
      </c>
      <c r="X51" s="116">
        <v>2981</v>
      </c>
      <c r="Y51" s="71"/>
      <c r="Z51" s="116">
        <v>2981</v>
      </c>
      <c r="AA51" s="73">
        <v>3975</v>
      </c>
      <c r="AB51" s="71">
        <v>-994</v>
      </c>
      <c r="AC51" s="117">
        <v>-249</v>
      </c>
      <c r="AD51" s="117">
        <v>2981</v>
      </c>
      <c r="AE51" s="100">
        <v>12502</v>
      </c>
      <c r="AF51" s="113">
        <v>25004</v>
      </c>
      <c r="AG51" s="477">
        <v>-1</v>
      </c>
      <c r="AH51" s="100">
        <v>-12502</v>
      </c>
      <c r="AI51" s="477">
        <v>0</v>
      </c>
      <c r="AJ51" s="101">
        <v>0</v>
      </c>
      <c r="AK51" s="102">
        <v>-12502</v>
      </c>
      <c r="AL51" s="113">
        <v>12502</v>
      </c>
      <c r="AM51" s="109">
        <v>-31</v>
      </c>
      <c r="AN51" s="113">
        <v>12471</v>
      </c>
      <c r="AO51" s="71"/>
      <c r="AP51" s="113">
        <v>12471</v>
      </c>
      <c r="AQ51" s="101">
        <v>16420</v>
      </c>
      <c r="AR51" s="101">
        <v>-3949</v>
      </c>
      <c r="AS51" s="113">
        <v>-987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2</v>
      </c>
      <c r="D54" s="76">
        <v>3752.5515786721749</v>
      </c>
      <c r="E54" s="103">
        <v>7505.1031573443497</v>
      </c>
      <c r="F54" s="512">
        <v>0</v>
      </c>
      <c r="G54" s="76">
        <v>489.19342868905647</v>
      </c>
      <c r="H54" s="103">
        <v>0</v>
      </c>
      <c r="I54" s="512">
        <v>1</v>
      </c>
      <c r="J54" s="76">
        <v>133.41638964246997</v>
      </c>
      <c r="K54" s="103">
        <v>133.41638964246997</v>
      </c>
      <c r="L54" s="512">
        <v>1</v>
      </c>
      <c r="M54" s="76">
        <v>3335.4097410617492</v>
      </c>
      <c r="N54" s="103">
        <v>3335.4097410617492</v>
      </c>
      <c r="O54" s="512">
        <v>0</v>
      </c>
      <c r="P54" s="76">
        <v>1334.1638964246997</v>
      </c>
      <c r="Q54" s="103">
        <v>0</v>
      </c>
      <c r="R54" s="115">
        <v>10974</v>
      </c>
      <c r="S54" s="76">
        <v>12308</v>
      </c>
      <c r="T54" s="76">
        <v>-3789</v>
      </c>
      <c r="U54" s="77">
        <v>8519</v>
      </c>
      <c r="V54" s="115">
        <v>19493</v>
      </c>
      <c r="W54" s="103">
        <v>-49</v>
      </c>
      <c r="X54" s="115">
        <v>19444</v>
      </c>
      <c r="Y54" s="76"/>
      <c r="Z54" s="115">
        <v>19444</v>
      </c>
      <c r="AA54" s="76">
        <v>7297</v>
      </c>
      <c r="AB54" s="76">
        <v>12147</v>
      </c>
      <c r="AC54" s="115">
        <v>3037</v>
      </c>
      <c r="AD54" s="119">
        <v>19444</v>
      </c>
      <c r="AE54" s="104">
        <v>6647</v>
      </c>
      <c r="AF54" s="112">
        <v>13294</v>
      </c>
      <c r="AG54" s="476">
        <v>2</v>
      </c>
      <c r="AH54" s="104">
        <v>13294</v>
      </c>
      <c r="AI54" s="476">
        <v>-1</v>
      </c>
      <c r="AJ54" s="106">
        <v>-3323.5</v>
      </c>
      <c r="AK54" s="105">
        <v>9970.5</v>
      </c>
      <c r="AL54" s="112">
        <v>23264.5</v>
      </c>
      <c r="AM54" s="107">
        <v>-58</v>
      </c>
      <c r="AN54" s="112">
        <v>23206.5</v>
      </c>
      <c r="AO54" s="76"/>
      <c r="AP54" s="112">
        <v>23207</v>
      </c>
      <c r="AQ54" s="106">
        <v>9032</v>
      </c>
      <c r="AR54" s="106">
        <v>14175</v>
      </c>
      <c r="AS54" s="112">
        <v>3544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1</v>
      </c>
      <c r="D58" s="76">
        <v>4494.9138479689627</v>
      </c>
      <c r="E58" s="103">
        <v>4494.9138479689627</v>
      </c>
      <c r="F58" s="512">
        <v>0</v>
      </c>
      <c r="G58" s="76">
        <v>605.36714727748495</v>
      </c>
      <c r="H58" s="103">
        <v>0</v>
      </c>
      <c r="I58" s="512">
        <v>1</v>
      </c>
      <c r="J58" s="76">
        <v>165.10013107567772</v>
      </c>
      <c r="K58" s="103">
        <v>165.10013107567772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4660</v>
      </c>
      <c r="S58" s="76">
        <v>0</v>
      </c>
      <c r="T58" s="76">
        <v>2550</v>
      </c>
      <c r="U58" s="77">
        <v>2550</v>
      </c>
      <c r="V58" s="115">
        <v>7210</v>
      </c>
      <c r="W58" s="103">
        <v>-18</v>
      </c>
      <c r="X58" s="115">
        <v>7192</v>
      </c>
      <c r="Y58" s="76"/>
      <c r="Z58" s="115">
        <v>7192</v>
      </c>
      <c r="AA58" s="76">
        <v>3098</v>
      </c>
      <c r="AB58" s="76">
        <v>4094</v>
      </c>
      <c r="AC58" s="115">
        <v>1024</v>
      </c>
      <c r="AD58" s="119">
        <v>7192</v>
      </c>
      <c r="AE58" s="104">
        <v>5891</v>
      </c>
      <c r="AF58" s="112">
        <v>5891</v>
      </c>
      <c r="AG58" s="476">
        <v>0</v>
      </c>
      <c r="AH58" s="104">
        <v>0</v>
      </c>
      <c r="AI58" s="476">
        <v>1</v>
      </c>
      <c r="AJ58" s="106">
        <v>2945.5</v>
      </c>
      <c r="AK58" s="105">
        <v>2945.5</v>
      </c>
      <c r="AL58" s="112">
        <v>8836.5</v>
      </c>
      <c r="AM58" s="107">
        <v>-22</v>
      </c>
      <c r="AN58" s="112">
        <v>8814.5</v>
      </c>
      <c r="AO58" s="76"/>
      <c r="AP58" s="112">
        <v>8815</v>
      </c>
      <c r="AQ58" s="106">
        <v>3854</v>
      </c>
      <c r="AR58" s="106">
        <v>4961</v>
      </c>
      <c r="AS58" s="112">
        <v>1240</v>
      </c>
    </row>
    <row r="59" spans="1:45" ht="16.350000000000001" customHeight="1" x14ac:dyDescent="0.2">
      <c r="A59" s="74">
        <v>53</v>
      </c>
      <c r="B59" s="75" t="s">
        <v>58</v>
      </c>
      <c r="C59" s="476">
        <v>1</v>
      </c>
      <c r="D59" s="76">
        <v>4669.5104409106443</v>
      </c>
      <c r="E59" s="103">
        <v>4669.5104409106443</v>
      </c>
      <c r="F59" s="512">
        <v>1</v>
      </c>
      <c r="G59" s="76">
        <v>670.75699123876632</v>
      </c>
      <c r="H59" s="103">
        <v>670.75699123876632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5340</v>
      </c>
      <c r="S59" s="76">
        <v>-5340</v>
      </c>
      <c r="T59" s="76">
        <v>0</v>
      </c>
      <c r="U59" s="77">
        <v>-5340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3552</v>
      </c>
      <c r="AB59" s="76">
        <v>-3552</v>
      </c>
      <c r="AC59" s="115">
        <v>-888</v>
      </c>
      <c r="AD59" s="119">
        <v>0</v>
      </c>
      <c r="AE59" s="104">
        <v>2658</v>
      </c>
      <c r="AF59" s="112">
        <v>2658</v>
      </c>
      <c r="AG59" s="476">
        <v>-1</v>
      </c>
      <c r="AH59" s="104">
        <v>-2658</v>
      </c>
      <c r="AI59" s="476">
        <v>0</v>
      </c>
      <c r="AJ59" s="106">
        <v>0</v>
      </c>
      <c r="AK59" s="105">
        <v>-2658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1744</v>
      </c>
      <c r="AR59" s="106">
        <v>-1744</v>
      </c>
      <c r="AS59" s="112">
        <v>-436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1</v>
      </c>
      <c r="D65" s="76">
        <v>5119.9123097717911</v>
      </c>
      <c r="E65" s="103">
        <v>5119.9123097717911</v>
      </c>
      <c r="F65" s="512">
        <v>1</v>
      </c>
      <c r="G65" s="76">
        <v>780.89379248622868</v>
      </c>
      <c r="H65" s="103">
        <v>780.89379248622868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5901</v>
      </c>
      <c r="S65" s="76">
        <v>-5901</v>
      </c>
      <c r="T65" s="76">
        <v>0</v>
      </c>
      <c r="U65" s="77">
        <v>-5901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3929</v>
      </c>
      <c r="AB65" s="76">
        <v>-3929</v>
      </c>
      <c r="AC65" s="115">
        <v>-982</v>
      </c>
      <c r="AD65" s="119">
        <v>0</v>
      </c>
      <c r="AE65" s="104">
        <v>1542</v>
      </c>
      <c r="AF65" s="112">
        <v>1542</v>
      </c>
      <c r="AG65" s="476">
        <v>-1</v>
      </c>
      <c r="AH65" s="104">
        <v>-1542</v>
      </c>
      <c r="AI65" s="476">
        <v>0</v>
      </c>
      <c r="AJ65" s="106">
        <v>0</v>
      </c>
      <c r="AK65" s="105">
        <v>-1542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992</v>
      </c>
      <c r="AR65" s="106">
        <v>-992</v>
      </c>
      <c r="AS65" s="112">
        <v>-248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297</v>
      </c>
      <c r="D76" s="455"/>
      <c r="E76" s="506">
        <v>1083430.5266989546</v>
      </c>
      <c r="F76" s="514">
        <v>227</v>
      </c>
      <c r="G76" s="455"/>
      <c r="H76" s="506">
        <v>104910.83319620452</v>
      </c>
      <c r="I76" s="514">
        <v>85</v>
      </c>
      <c r="J76" s="455"/>
      <c r="K76" s="506">
        <v>10741.531461476136</v>
      </c>
      <c r="L76" s="514">
        <v>25</v>
      </c>
      <c r="M76" s="455"/>
      <c r="N76" s="506">
        <v>79332.343408779037</v>
      </c>
      <c r="O76" s="514">
        <v>0</v>
      </c>
      <c r="P76" s="455"/>
      <c r="Q76" s="506">
        <v>0</v>
      </c>
      <c r="R76" s="515">
        <v>1278415</v>
      </c>
      <c r="S76" s="455">
        <v>-95176</v>
      </c>
      <c r="T76" s="455">
        <v>2203</v>
      </c>
      <c r="U76" s="516">
        <v>-92973</v>
      </c>
      <c r="V76" s="515">
        <v>1185442</v>
      </c>
      <c r="W76" s="506">
        <v>-2964</v>
      </c>
      <c r="X76" s="515">
        <v>1182478</v>
      </c>
      <c r="Y76" s="506">
        <v>-23909</v>
      </c>
      <c r="Z76" s="515">
        <v>1158569</v>
      </c>
      <c r="AA76" s="455">
        <v>834200</v>
      </c>
      <c r="AB76" s="455">
        <v>324369</v>
      </c>
      <c r="AC76" s="515">
        <v>81093</v>
      </c>
      <c r="AD76" s="452">
        <v>1158569</v>
      </c>
      <c r="AE76" s="517">
        <v>5144</v>
      </c>
      <c r="AF76" s="518">
        <v>1639371</v>
      </c>
      <c r="AG76" s="514">
        <v>-23</v>
      </c>
      <c r="AH76" s="517">
        <v>-122123</v>
      </c>
      <c r="AI76" s="514">
        <v>-4</v>
      </c>
      <c r="AJ76" s="519">
        <v>-13691.5</v>
      </c>
      <c r="AK76" s="520">
        <v>-135814.5</v>
      </c>
      <c r="AL76" s="518">
        <v>1503556.5</v>
      </c>
      <c r="AM76" s="521">
        <v>-3758</v>
      </c>
      <c r="AN76" s="518">
        <v>1499798.5</v>
      </c>
      <c r="AO76" s="506">
        <v>0</v>
      </c>
      <c r="AP76" s="518">
        <v>1499800</v>
      </c>
      <c r="AQ76" s="519">
        <v>1088247</v>
      </c>
      <c r="AR76" s="519">
        <v>411553</v>
      </c>
      <c r="AS76" s="518">
        <v>102888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18802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17523</v>
      </c>
      <c r="AA82" s="73">
        <v>11681</v>
      </c>
      <c r="AB82" s="337">
        <v>5842</v>
      </c>
      <c r="AC82" s="117">
        <v>1461</v>
      </c>
      <c r="AD82" s="117">
        <v>17523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297</v>
      </c>
      <c r="D83" s="450"/>
      <c r="E83" s="478">
        <v>1083430.5266989546</v>
      </c>
      <c r="F83" s="451">
        <v>227</v>
      </c>
      <c r="G83" s="450"/>
      <c r="H83" s="478">
        <v>104910.83319620452</v>
      </c>
      <c r="I83" s="451">
        <v>85</v>
      </c>
      <c r="J83" s="450"/>
      <c r="K83" s="478">
        <v>10741.531461476136</v>
      </c>
      <c r="L83" s="451">
        <v>25</v>
      </c>
      <c r="M83" s="450"/>
      <c r="N83" s="478">
        <v>79332.343408779037</v>
      </c>
      <c r="O83" s="451">
        <v>0</v>
      </c>
      <c r="P83" s="450"/>
      <c r="Q83" s="478">
        <v>0</v>
      </c>
      <c r="R83" s="450">
        <v>1278415</v>
      </c>
      <c r="S83" s="450">
        <v>-95176</v>
      </c>
      <c r="T83" s="450">
        <v>2203</v>
      </c>
      <c r="U83" s="450">
        <v>-92973</v>
      </c>
      <c r="V83" s="450">
        <v>1185442</v>
      </c>
      <c r="W83" s="450">
        <v>-2964</v>
      </c>
      <c r="X83" s="450">
        <v>1182478</v>
      </c>
      <c r="Y83" s="478">
        <v>-23909</v>
      </c>
      <c r="Z83" s="452">
        <v>1176092</v>
      </c>
      <c r="AA83" s="450">
        <v>845881</v>
      </c>
      <c r="AB83" s="450">
        <v>330211</v>
      </c>
      <c r="AC83" s="452">
        <v>82554</v>
      </c>
      <c r="AD83" s="452">
        <v>1194894</v>
      </c>
      <c r="AE83" s="342"/>
      <c r="AF83" s="450">
        <v>1639371</v>
      </c>
      <c r="AG83" s="451">
        <v>-23</v>
      </c>
      <c r="AH83" s="342">
        <v>-122123</v>
      </c>
      <c r="AI83" s="451">
        <v>-4</v>
      </c>
      <c r="AJ83" s="450">
        <v>-13691.5</v>
      </c>
      <c r="AK83" s="450">
        <v>-135814.5</v>
      </c>
      <c r="AL83" s="450">
        <v>1503556.5</v>
      </c>
      <c r="AM83" s="450">
        <v>-3758</v>
      </c>
      <c r="AN83" s="450">
        <v>1499798.5</v>
      </c>
      <c r="AO83" s="450">
        <v>0</v>
      </c>
      <c r="AP83" s="450">
        <v>1499800</v>
      </c>
      <c r="AQ83" s="450">
        <v>1088247</v>
      </c>
      <c r="AR83" s="450">
        <v>411553</v>
      </c>
      <c r="AS83" s="450">
        <v>102888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742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827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1755</v>
      </c>
      <c r="D5" s="326" t="s">
        <v>1688</v>
      </c>
      <c r="E5" s="326" t="s">
        <v>1488</v>
      </c>
      <c r="F5" s="326" t="s">
        <v>1756</v>
      </c>
      <c r="G5" s="326" t="s">
        <v>1537</v>
      </c>
      <c r="H5" s="326" t="s">
        <v>1690</v>
      </c>
      <c r="I5" s="326" t="s">
        <v>1757</v>
      </c>
      <c r="J5" s="326" t="s">
        <v>1540</v>
      </c>
      <c r="K5" s="326" t="s">
        <v>1692</v>
      </c>
      <c r="L5" s="326" t="s">
        <v>1758</v>
      </c>
      <c r="M5" s="326" t="s">
        <v>1543</v>
      </c>
      <c r="N5" s="326" t="s">
        <v>1694</v>
      </c>
      <c r="O5" s="326" t="s">
        <v>1759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2817</v>
      </c>
      <c r="U27" s="81">
        <v>2817</v>
      </c>
      <c r="V27" s="114">
        <v>2817</v>
      </c>
      <c r="W27" s="95">
        <v>-7</v>
      </c>
      <c r="X27" s="114">
        <v>2810</v>
      </c>
      <c r="Y27" s="80"/>
      <c r="Z27" s="114">
        <v>2810</v>
      </c>
      <c r="AA27" s="80">
        <v>0</v>
      </c>
      <c r="AB27" s="80">
        <v>2810</v>
      </c>
      <c r="AC27" s="114">
        <v>703</v>
      </c>
      <c r="AD27" s="118">
        <v>2810</v>
      </c>
      <c r="AE27" s="96">
        <v>2603</v>
      </c>
      <c r="AF27" s="111">
        <v>0</v>
      </c>
      <c r="AG27" s="475">
        <v>0</v>
      </c>
      <c r="AH27" s="96">
        <v>0</v>
      </c>
      <c r="AI27" s="475">
        <v>1</v>
      </c>
      <c r="AJ27" s="98">
        <v>1301.5</v>
      </c>
      <c r="AK27" s="97">
        <v>1301.5</v>
      </c>
      <c r="AL27" s="111">
        <v>1301.5</v>
      </c>
      <c r="AM27" s="99">
        <v>-3</v>
      </c>
      <c r="AN27" s="111">
        <v>1298.5</v>
      </c>
      <c r="AO27" s="80"/>
      <c r="AP27" s="111">
        <v>1299</v>
      </c>
      <c r="AQ27" s="98">
        <v>0</v>
      </c>
      <c r="AR27" s="98">
        <v>1299</v>
      </c>
      <c r="AS27" s="111">
        <v>325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393</v>
      </c>
      <c r="D39" s="76">
        <v>4613.5419804611538</v>
      </c>
      <c r="E39" s="103">
        <v>1813121.9983212336</v>
      </c>
      <c r="F39" s="512">
        <v>352</v>
      </c>
      <c r="G39" s="76">
        <v>622.67855264538491</v>
      </c>
      <c r="H39" s="103">
        <v>219182.8505311755</v>
      </c>
      <c r="I39" s="512">
        <v>83</v>
      </c>
      <c r="J39" s="76">
        <v>169.82142344874134</v>
      </c>
      <c r="K39" s="103">
        <v>14095.178146245531</v>
      </c>
      <c r="L39" s="512">
        <v>15</v>
      </c>
      <c r="M39" s="76">
        <v>4245.5355862185334</v>
      </c>
      <c r="N39" s="103">
        <v>63683.033793278002</v>
      </c>
      <c r="O39" s="512">
        <v>5</v>
      </c>
      <c r="P39" s="76">
        <v>1698.2142344874135</v>
      </c>
      <c r="Q39" s="103">
        <v>8491.0711724370667</v>
      </c>
      <c r="R39" s="115">
        <v>2118574</v>
      </c>
      <c r="S39" s="76">
        <v>86355</v>
      </c>
      <c r="T39" s="76">
        <v>-17110</v>
      </c>
      <c r="U39" s="77">
        <v>69245</v>
      </c>
      <c r="V39" s="115">
        <v>2187819</v>
      </c>
      <c r="W39" s="103">
        <v>-5470</v>
      </c>
      <c r="X39" s="115">
        <v>2182349</v>
      </c>
      <c r="Y39" s="76">
        <v>-13367</v>
      </c>
      <c r="Z39" s="115">
        <v>2168982</v>
      </c>
      <c r="AA39" s="76">
        <v>1399944</v>
      </c>
      <c r="AB39" s="76">
        <v>769038</v>
      </c>
      <c r="AC39" s="115">
        <v>192260</v>
      </c>
      <c r="AD39" s="119">
        <v>2168982</v>
      </c>
      <c r="AE39" s="104">
        <v>3702</v>
      </c>
      <c r="AF39" s="112">
        <v>1454886</v>
      </c>
      <c r="AG39" s="476">
        <v>18</v>
      </c>
      <c r="AH39" s="104">
        <v>66636</v>
      </c>
      <c r="AI39" s="476">
        <v>-11</v>
      </c>
      <c r="AJ39" s="106">
        <v>-20361</v>
      </c>
      <c r="AK39" s="105">
        <v>46275</v>
      </c>
      <c r="AL39" s="112">
        <v>1501161</v>
      </c>
      <c r="AM39" s="107">
        <v>-3753</v>
      </c>
      <c r="AN39" s="112">
        <v>1497408</v>
      </c>
      <c r="AO39" s="76"/>
      <c r="AP39" s="112">
        <v>1497408</v>
      </c>
      <c r="AQ39" s="106">
        <v>710858</v>
      </c>
      <c r="AR39" s="106">
        <v>786550</v>
      </c>
      <c r="AS39" s="112">
        <v>196638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5519</v>
      </c>
      <c r="U40" s="77">
        <v>5519</v>
      </c>
      <c r="V40" s="115">
        <v>5519</v>
      </c>
      <c r="W40" s="103">
        <v>-14</v>
      </c>
      <c r="X40" s="115">
        <v>5505</v>
      </c>
      <c r="Y40" s="76"/>
      <c r="Z40" s="115">
        <v>5505</v>
      </c>
      <c r="AA40" s="76">
        <v>0</v>
      </c>
      <c r="AB40" s="76">
        <v>5505</v>
      </c>
      <c r="AC40" s="115">
        <v>1376</v>
      </c>
      <c r="AD40" s="119">
        <v>5505</v>
      </c>
      <c r="AE40" s="104">
        <v>3159</v>
      </c>
      <c r="AF40" s="112">
        <v>0</v>
      </c>
      <c r="AG40" s="476">
        <v>0</v>
      </c>
      <c r="AH40" s="104">
        <v>0</v>
      </c>
      <c r="AI40" s="476">
        <v>2</v>
      </c>
      <c r="AJ40" s="106">
        <v>3159</v>
      </c>
      <c r="AK40" s="105">
        <v>3159</v>
      </c>
      <c r="AL40" s="112">
        <v>3159</v>
      </c>
      <c r="AM40" s="107">
        <v>-8</v>
      </c>
      <c r="AN40" s="112">
        <v>3151</v>
      </c>
      <c r="AO40" s="76"/>
      <c r="AP40" s="112">
        <v>3151</v>
      </c>
      <c r="AQ40" s="106">
        <v>0</v>
      </c>
      <c r="AR40" s="106">
        <v>3151</v>
      </c>
      <c r="AS40" s="112">
        <v>788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2878</v>
      </c>
      <c r="U43" s="77">
        <v>2878</v>
      </c>
      <c r="V43" s="115">
        <v>2878</v>
      </c>
      <c r="W43" s="103">
        <v>-7</v>
      </c>
      <c r="X43" s="115">
        <v>2871</v>
      </c>
      <c r="Y43" s="76"/>
      <c r="Z43" s="115">
        <v>2871</v>
      </c>
      <c r="AA43" s="76">
        <v>0</v>
      </c>
      <c r="AB43" s="76">
        <v>2871</v>
      </c>
      <c r="AC43" s="115">
        <v>718</v>
      </c>
      <c r="AD43" s="119">
        <v>2871</v>
      </c>
      <c r="AE43" s="104">
        <v>3863</v>
      </c>
      <c r="AF43" s="112">
        <v>0</v>
      </c>
      <c r="AG43" s="476">
        <v>0</v>
      </c>
      <c r="AH43" s="104">
        <v>0</v>
      </c>
      <c r="AI43" s="476">
        <v>1</v>
      </c>
      <c r="AJ43" s="106">
        <v>1931.5</v>
      </c>
      <c r="AK43" s="105">
        <v>1931.5</v>
      </c>
      <c r="AL43" s="112">
        <v>1931.5</v>
      </c>
      <c r="AM43" s="107">
        <v>-5</v>
      </c>
      <c r="AN43" s="112">
        <v>1926.5</v>
      </c>
      <c r="AO43" s="76"/>
      <c r="AP43" s="112">
        <v>1927</v>
      </c>
      <c r="AQ43" s="106">
        <v>0</v>
      </c>
      <c r="AR43" s="106">
        <v>1927</v>
      </c>
      <c r="AS43" s="112">
        <v>482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8213</v>
      </c>
      <c r="U46" s="72">
        <v>8213</v>
      </c>
      <c r="V46" s="116">
        <v>8213</v>
      </c>
      <c r="W46" s="108">
        <v>-21</v>
      </c>
      <c r="X46" s="116">
        <v>8192</v>
      </c>
      <c r="Y46" s="71"/>
      <c r="Z46" s="116">
        <v>8192</v>
      </c>
      <c r="AA46" s="73">
        <v>0</v>
      </c>
      <c r="AB46" s="71">
        <v>8192</v>
      </c>
      <c r="AC46" s="117">
        <v>2048</v>
      </c>
      <c r="AD46" s="117">
        <v>8192</v>
      </c>
      <c r="AE46" s="100">
        <v>4018</v>
      </c>
      <c r="AF46" s="113">
        <v>0</v>
      </c>
      <c r="AG46" s="477">
        <v>0</v>
      </c>
      <c r="AH46" s="100">
        <v>0</v>
      </c>
      <c r="AI46" s="477">
        <v>3</v>
      </c>
      <c r="AJ46" s="101">
        <v>6027</v>
      </c>
      <c r="AK46" s="102">
        <v>6027</v>
      </c>
      <c r="AL46" s="113">
        <v>6027</v>
      </c>
      <c r="AM46" s="109">
        <v>-15</v>
      </c>
      <c r="AN46" s="113">
        <v>6012</v>
      </c>
      <c r="AO46" s="71"/>
      <c r="AP46" s="113">
        <v>6012</v>
      </c>
      <c r="AQ46" s="101">
        <v>0</v>
      </c>
      <c r="AR46" s="101">
        <v>6012</v>
      </c>
      <c r="AS46" s="113">
        <v>1503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2</v>
      </c>
      <c r="D60" s="76">
        <v>5108.4685464422264</v>
      </c>
      <c r="E60" s="103">
        <v>10216.937092884453</v>
      </c>
      <c r="F60" s="512">
        <v>2</v>
      </c>
      <c r="G60" s="76">
        <v>620.65158021728973</v>
      </c>
      <c r="H60" s="103">
        <v>1241.3031604345795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11458</v>
      </c>
      <c r="S60" s="76">
        <v>0</v>
      </c>
      <c r="T60" s="76">
        <v>0</v>
      </c>
      <c r="U60" s="77">
        <v>0</v>
      </c>
      <c r="V60" s="115">
        <v>11458</v>
      </c>
      <c r="W60" s="103">
        <v>-29</v>
      </c>
      <c r="X60" s="115">
        <v>11429</v>
      </c>
      <c r="Y60" s="76"/>
      <c r="Z60" s="115">
        <v>11429</v>
      </c>
      <c r="AA60" s="76">
        <v>7619</v>
      </c>
      <c r="AB60" s="76">
        <v>3810</v>
      </c>
      <c r="AC60" s="115">
        <v>953</v>
      </c>
      <c r="AD60" s="119">
        <v>11429</v>
      </c>
      <c r="AE60" s="104">
        <v>5160</v>
      </c>
      <c r="AF60" s="112">
        <v>10320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10320</v>
      </c>
      <c r="AM60" s="107">
        <v>-26</v>
      </c>
      <c r="AN60" s="112">
        <v>10294</v>
      </c>
      <c r="AO60" s="76"/>
      <c r="AP60" s="112">
        <v>10294</v>
      </c>
      <c r="AQ60" s="106">
        <v>1624</v>
      </c>
      <c r="AR60" s="106">
        <v>8670</v>
      </c>
      <c r="AS60" s="112">
        <v>2168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2652</v>
      </c>
      <c r="U63" s="77">
        <v>2652</v>
      </c>
      <c r="V63" s="115">
        <v>2652</v>
      </c>
      <c r="W63" s="103">
        <v>-7</v>
      </c>
      <c r="X63" s="115">
        <v>2645</v>
      </c>
      <c r="Y63" s="76"/>
      <c r="Z63" s="115">
        <v>2645</v>
      </c>
      <c r="AA63" s="76">
        <v>0</v>
      </c>
      <c r="AB63" s="76">
        <v>2645</v>
      </c>
      <c r="AC63" s="115">
        <v>661</v>
      </c>
      <c r="AD63" s="119">
        <v>2645</v>
      </c>
      <c r="AE63" s="104">
        <v>2773</v>
      </c>
      <c r="AF63" s="112">
        <v>0</v>
      </c>
      <c r="AG63" s="476">
        <v>0</v>
      </c>
      <c r="AH63" s="104">
        <v>0</v>
      </c>
      <c r="AI63" s="476">
        <v>1</v>
      </c>
      <c r="AJ63" s="106">
        <v>1386.5</v>
      </c>
      <c r="AK63" s="105">
        <v>1386.5</v>
      </c>
      <c r="AL63" s="112">
        <v>1386.5</v>
      </c>
      <c r="AM63" s="107">
        <v>-3</v>
      </c>
      <c r="AN63" s="112">
        <v>1383.5</v>
      </c>
      <c r="AO63" s="76"/>
      <c r="AP63" s="112">
        <v>1384</v>
      </c>
      <c r="AQ63" s="106">
        <v>0</v>
      </c>
      <c r="AR63" s="106">
        <v>1384</v>
      </c>
      <c r="AS63" s="112">
        <v>346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4924</v>
      </c>
      <c r="U71" s="72">
        <v>4924</v>
      </c>
      <c r="V71" s="116">
        <v>4924</v>
      </c>
      <c r="W71" s="108">
        <v>-12</v>
      </c>
      <c r="X71" s="116">
        <v>4912</v>
      </c>
      <c r="Y71" s="71"/>
      <c r="Z71" s="116">
        <v>4912</v>
      </c>
      <c r="AA71" s="73">
        <v>0</v>
      </c>
      <c r="AB71" s="71">
        <v>4912</v>
      </c>
      <c r="AC71" s="117">
        <v>1228</v>
      </c>
      <c r="AD71" s="117">
        <v>4912</v>
      </c>
      <c r="AE71" s="100">
        <v>5487</v>
      </c>
      <c r="AF71" s="113">
        <v>0</v>
      </c>
      <c r="AG71" s="477">
        <v>0</v>
      </c>
      <c r="AH71" s="100">
        <v>0</v>
      </c>
      <c r="AI71" s="477">
        <v>2</v>
      </c>
      <c r="AJ71" s="101">
        <v>5487</v>
      </c>
      <c r="AK71" s="102">
        <v>5487</v>
      </c>
      <c r="AL71" s="113">
        <v>5487</v>
      </c>
      <c r="AM71" s="109">
        <v>-14</v>
      </c>
      <c r="AN71" s="113">
        <v>5473</v>
      </c>
      <c r="AO71" s="71"/>
      <c r="AP71" s="113">
        <v>5473</v>
      </c>
      <c r="AQ71" s="101">
        <v>0</v>
      </c>
      <c r="AR71" s="101">
        <v>5473</v>
      </c>
      <c r="AS71" s="113">
        <v>1368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2561</v>
      </c>
      <c r="U72" s="81">
        <v>2561</v>
      </c>
      <c r="V72" s="114">
        <v>2561</v>
      </c>
      <c r="W72" s="95">
        <v>-6</v>
      </c>
      <c r="X72" s="114">
        <v>2555</v>
      </c>
      <c r="Y72" s="80"/>
      <c r="Z72" s="114">
        <v>2555</v>
      </c>
      <c r="AA72" s="80">
        <v>0</v>
      </c>
      <c r="AB72" s="80">
        <v>2555</v>
      </c>
      <c r="AC72" s="114">
        <v>639</v>
      </c>
      <c r="AD72" s="118">
        <v>2555</v>
      </c>
      <c r="AE72" s="96">
        <v>3922</v>
      </c>
      <c r="AF72" s="111">
        <v>0</v>
      </c>
      <c r="AG72" s="475">
        <v>0</v>
      </c>
      <c r="AH72" s="96">
        <v>0</v>
      </c>
      <c r="AI72" s="475">
        <v>1</v>
      </c>
      <c r="AJ72" s="98">
        <v>1961</v>
      </c>
      <c r="AK72" s="97">
        <v>1961</v>
      </c>
      <c r="AL72" s="111">
        <v>1961</v>
      </c>
      <c r="AM72" s="99">
        <v>-5</v>
      </c>
      <c r="AN72" s="111">
        <v>1956</v>
      </c>
      <c r="AO72" s="80"/>
      <c r="AP72" s="111">
        <v>1956</v>
      </c>
      <c r="AQ72" s="98">
        <v>0</v>
      </c>
      <c r="AR72" s="98">
        <v>1956</v>
      </c>
      <c r="AS72" s="111">
        <v>489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395</v>
      </c>
      <c r="D76" s="455"/>
      <c r="E76" s="506">
        <v>1823338.935414118</v>
      </c>
      <c r="F76" s="514">
        <v>354</v>
      </c>
      <c r="G76" s="455"/>
      <c r="H76" s="506">
        <v>220424.15369161009</v>
      </c>
      <c r="I76" s="514">
        <v>83</v>
      </c>
      <c r="J76" s="455"/>
      <c r="K76" s="506">
        <v>14095.178146245531</v>
      </c>
      <c r="L76" s="514">
        <v>15</v>
      </c>
      <c r="M76" s="455"/>
      <c r="N76" s="506">
        <v>63683.033793278002</v>
      </c>
      <c r="O76" s="514">
        <v>5</v>
      </c>
      <c r="P76" s="455"/>
      <c r="Q76" s="506">
        <v>8491.0711724370667</v>
      </c>
      <c r="R76" s="515">
        <v>2130032</v>
      </c>
      <c r="S76" s="455">
        <v>86355</v>
      </c>
      <c r="T76" s="455">
        <v>12454</v>
      </c>
      <c r="U76" s="516">
        <v>98809</v>
      </c>
      <c r="V76" s="515">
        <v>2228841</v>
      </c>
      <c r="W76" s="506">
        <v>-5573</v>
      </c>
      <c r="X76" s="515">
        <v>2223268</v>
      </c>
      <c r="Y76" s="506">
        <v>-13367</v>
      </c>
      <c r="Z76" s="515">
        <v>2209901</v>
      </c>
      <c r="AA76" s="455">
        <v>1407563</v>
      </c>
      <c r="AB76" s="455">
        <v>802338</v>
      </c>
      <c r="AC76" s="515">
        <v>200586</v>
      </c>
      <c r="AD76" s="452">
        <v>2209901</v>
      </c>
      <c r="AE76" s="517">
        <v>5144</v>
      </c>
      <c r="AF76" s="518">
        <v>1465206</v>
      </c>
      <c r="AG76" s="514">
        <v>18</v>
      </c>
      <c r="AH76" s="517">
        <v>66636</v>
      </c>
      <c r="AI76" s="514">
        <v>0</v>
      </c>
      <c r="AJ76" s="519">
        <v>892.5</v>
      </c>
      <c r="AK76" s="520">
        <v>67528.5</v>
      </c>
      <c r="AL76" s="518">
        <v>1532734.5</v>
      </c>
      <c r="AM76" s="521">
        <v>-3832</v>
      </c>
      <c r="AN76" s="518">
        <v>1528902.5</v>
      </c>
      <c r="AO76" s="506">
        <v>0</v>
      </c>
      <c r="AP76" s="518">
        <v>1528904</v>
      </c>
      <c r="AQ76" s="519">
        <v>712482</v>
      </c>
      <c r="AR76" s="519">
        <v>816422</v>
      </c>
      <c r="AS76" s="518">
        <v>204107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4720</v>
      </c>
      <c r="AA82" s="73">
        <v>3146</v>
      </c>
      <c r="AB82" s="337">
        <v>1574</v>
      </c>
      <c r="AC82" s="117">
        <v>394</v>
      </c>
      <c r="AD82" s="117">
        <v>4720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395</v>
      </c>
      <c r="D83" s="450"/>
      <c r="E83" s="478">
        <v>1823338.935414118</v>
      </c>
      <c r="F83" s="451">
        <v>354</v>
      </c>
      <c r="G83" s="450"/>
      <c r="H83" s="478">
        <v>220424.15369161009</v>
      </c>
      <c r="I83" s="451">
        <v>83</v>
      </c>
      <c r="J83" s="450"/>
      <c r="K83" s="478">
        <v>14095.178146245531</v>
      </c>
      <c r="L83" s="451">
        <v>15</v>
      </c>
      <c r="M83" s="450"/>
      <c r="N83" s="478">
        <v>63683.033793278002</v>
      </c>
      <c r="O83" s="451">
        <v>5</v>
      </c>
      <c r="P83" s="450"/>
      <c r="Q83" s="478">
        <v>8491.0711724370667</v>
      </c>
      <c r="R83" s="450">
        <v>2130032</v>
      </c>
      <c r="S83" s="450">
        <v>86355</v>
      </c>
      <c r="T83" s="450">
        <v>12454</v>
      </c>
      <c r="U83" s="450">
        <v>98809</v>
      </c>
      <c r="V83" s="450">
        <v>2228841</v>
      </c>
      <c r="W83" s="450">
        <v>-5573</v>
      </c>
      <c r="X83" s="450">
        <v>2223268</v>
      </c>
      <c r="Y83" s="478">
        <v>-13367</v>
      </c>
      <c r="Z83" s="452">
        <v>2214621</v>
      </c>
      <c r="AA83" s="450">
        <v>1410709</v>
      </c>
      <c r="AB83" s="450">
        <v>803912</v>
      </c>
      <c r="AC83" s="452">
        <v>200980</v>
      </c>
      <c r="AD83" s="452">
        <v>2224621</v>
      </c>
      <c r="AE83" s="342"/>
      <c r="AF83" s="450">
        <v>1465206</v>
      </c>
      <c r="AG83" s="451">
        <v>18</v>
      </c>
      <c r="AH83" s="342">
        <v>66636</v>
      </c>
      <c r="AI83" s="451">
        <v>0</v>
      </c>
      <c r="AJ83" s="450">
        <v>892.5</v>
      </c>
      <c r="AK83" s="450">
        <v>67528.5</v>
      </c>
      <c r="AL83" s="450">
        <v>1532734.5</v>
      </c>
      <c r="AM83" s="450">
        <v>-3832</v>
      </c>
      <c r="AN83" s="450">
        <v>1528902.5</v>
      </c>
      <c r="AO83" s="450">
        <v>0</v>
      </c>
      <c r="AP83" s="450">
        <v>1528904</v>
      </c>
      <c r="AQ83" s="450">
        <v>712482</v>
      </c>
      <c r="AR83" s="450">
        <v>816422</v>
      </c>
      <c r="AS83" s="450">
        <v>204107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744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1980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1760</v>
      </c>
      <c r="D5" s="326" t="s">
        <v>1688</v>
      </c>
      <c r="E5" s="326" t="s">
        <v>1488</v>
      </c>
      <c r="F5" s="326" t="s">
        <v>1761</v>
      </c>
      <c r="G5" s="326" t="s">
        <v>1537</v>
      </c>
      <c r="H5" s="326" t="s">
        <v>1690</v>
      </c>
      <c r="I5" s="326" t="s">
        <v>1762</v>
      </c>
      <c r="J5" s="326" t="s">
        <v>1540</v>
      </c>
      <c r="K5" s="326" t="s">
        <v>1692</v>
      </c>
      <c r="L5" s="326" t="s">
        <v>1763</v>
      </c>
      <c r="M5" s="326" t="s">
        <v>1543</v>
      </c>
      <c r="N5" s="326" t="s">
        <v>1694</v>
      </c>
      <c r="O5" s="326" t="s">
        <v>1764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2</v>
      </c>
      <c r="D9" s="76">
        <v>3672.7897155039423</v>
      </c>
      <c r="E9" s="103">
        <v>7345.5794310078845</v>
      </c>
      <c r="F9" s="512">
        <v>1</v>
      </c>
      <c r="G9" s="76">
        <v>519.87643235293092</v>
      </c>
      <c r="H9" s="103">
        <v>519.87643235293092</v>
      </c>
      <c r="I9" s="512">
        <v>2</v>
      </c>
      <c r="J9" s="76">
        <v>141.78448155079934</v>
      </c>
      <c r="K9" s="103">
        <v>283.56896310159868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8149</v>
      </c>
      <c r="S9" s="76">
        <v>-520</v>
      </c>
      <c r="T9" s="76">
        <v>-1576</v>
      </c>
      <c r="U9" s="77">
        <v>-2096</v>
      </c>
      <c r="V9" s="115">
        <v>6053</v>
      </c>
      <c r="W9" s="103">
        <v>-15</v>
      </c>
      <c r="X9" s="115">
        <v>6038</v>
      </c>
      <c r="Y9" s="76"/>
      <c r="Z9" s="115">
        <v>6038</v>
      </c>
      <c r="AA9" s="76">
        <v>5197</v>
      </c>
      <c r="AB9" s="76">
        <v>841</v>
      </c>
      <c r="AC9" s="115">
        <v>210</v>
      </c>
      <c r="AD9" s="119">
        <v>6038</v>
      </c>
      <c r="AE9" s="104">
        <v>6412</v>
      </c>
      <c r="AF9" s="112">
        <v>12824</v>
      </c>
      <c r="AG9" s="476">
        <v>0</v>
      </c>
      <c r="AH9" s="104">
        <v>0</v>
      </c>
      <c r="AI9" s="476">
        <v>-1</v>
      </c>
      <c r="AJ9" s="106">
        <v>-3206</v>
      </c>
      <c r="AK9" s="105">
        <v>-3206</v>
      </c>
      <c r="AL9" s="112">
        <v>9618</v>
      </c>
      <c r="AM9" s="107">
        <v>-24</v>
      </c>
      <c r="AN9" s="112">
        <v>9594</v>
      </c>
      <c r="AO9" s="76"/>
      <c r="AP9" s="112">
        <v>9594</v>
      </c>
      <c r="AQ9" s="106">
        <v>8648</v>
      </c>
      <c r="AR9" s="106">
        <v>946</v>
      </c>
      <c r="AS9" s="112">
        <v>237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605</v>
      </c>
      <c r="D23" s="76">
        <v>3393.9093565801013</v>
      </c>
      <c r="E23" s="103">
        <v>2053315.1607309612</v>
      </c>
      <c r="F23" s="512">
        <v>508</v>
      </c>
      <c r="G23" s="76">
        <v>428.28380395142239</v>
      </c>
      <c r="H23" s="103">
        <v>217568.17240732256</v>
      </c>
      <c r="I23" s="512">
        <v>641</v>
      </c>
      <c r="J23" s="76">
        <v>116.80467380493337</v>
      </c>
      <c r="K23" s="103">
        <v>74871.795908962289</v>
      </c>
      <c r="L23" s="512">
        <v>42</v>
      </c>
      <c r="M23" s="76">
        <v>2920.1168451233348</v>
      </c>
      <c r="N23" s="103">
        <v>122644.90749518006</v>
      </c>
      <c r="O23" s="512">
        <v>0</v>
      </c>
      <c r="P23" s="76">
        <v>1168.046738049334</v>
      </c>
      <c r="Q23" s="103">
        <v>0</v>
      </c>
      <c r="R23" s="115">
        <v>2468400</v>
      </c>
      <c r="S23" s="76">
        <v>283427</v>
      </c>
      <c r="T23" s="76">
        <v>32212</v>
      </c>
      <c r="U23" s="77">
        <v>315639</v>
      </c>
      <c r="V23" s="115">
        <v>2784039</v>
      </c>
      <c r="W23" s="103">
        <v>-6960</v>
      </c>
      <c r="X23" s="115">
        <v>2777079</v>
      </c>
      <c r="Y23" s="76">
        <v>-118149</v>
      </c>
      <c r="Z23" s="115">
        <v>2658930</v>
      </c>
      <c r="AA23" s="76">
        <v>1683884</v>
      </c>
      <c r="AB23" s="76">
        <v>975046</v>
      </c>
      <c r="AC23" s="115">
        <v>243762</v>
      </c>
      <c r="AD23" s="119">
        <v>2658930</v>
      </c>
      <c r="AE23" s="104">
        <v>7791</v>
      </c>
      <c r="AF23" s="112">
        <v>4713555</v>
      </c>
      <c r="AG23" s="476">
        <v>84</v>
      </c>
      <c r="AH23" s="104">
        <v>654444</v>
      </c>
      <c r="AI23" s="476">
        <v>-14</v>
      </c>
      <c r="AJ23" s="106">
        <v>-54537</v>
      </c>
      <c r="AK23" s="105">
        <v>599907</v>
      </c>
      <c r="AL23" s="112">
        <v>5313462</v>
      </c>
      <c r="AM23" s="107">
        <v>-13284</v>
      </c>
      <c r="AN23" s="112">
        <v>5300178</v>
      </c>
      <c r="AO23" s="76"/>
      <c r="AP23" s="112">
        <v>5300178</v>
      </c>
      <c r="AQ23" s="106">
        <v>3299257</v>
      </c>
      <c r="AR23" s="106">
        <v>2000921</v>
      </c>
      <c r="AS23" s="112">
        <v>500230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10098</v>
      </c>
      <c r="T25" s="76">
        <v>-5049</v>
      </c>
      <c r="U25" s="77">
        <v>5049</v>
      </c>
      <c r="V25" s="115">
        <v>5049</v>
      </c>
      <c r="W25" s="103">
        <v>-13</v>
      </c>
      <c r="X25" s="115">
        <v>5036</v>
      </c>
      <c r="Y25" s="76">
        <v>-10516</v>
      </c>
      <c r="Z25" s="115">
        <v>-5480</v>
      </c>
      <c r="AA25" s="76">
        <v>-2693</v>
      </c>
      <c r="AB25" s="76">
        <v>-2787</v>
      </c>
      <c r="AC25" s="115">
        <v>-697</v>
      </c>
      <c r="AD25" s="119">
        <v>-5480</v>
      </c>
      <c r="AE25" s="104">
        <v>3329</v>
      </c>
      <c r="AF25" s="112">
        <v>0</v>
      </c>
      <c r="AG25" s="476">
        <v>2</v>
      </c>
      <c r="AH25" s="104">
        <v>6658</v>
      </c>
      <c r="AI25" s="476">
        <v>-2</v>
      </c>
      <c r="AJ25" s="106">
        <v>-3329</v>
      </c>
      <c r="AK25" s="105">
        <v>3329</v>
      </c>
      <c r="AL25" s="112">
        <v>3329</v>
      </c>
      <c r="AM25" s="107">
        <v>-8</v>
      </c>
      <c r="AN25" s="112">
        <v>3321</v>
      </c>
      <c r="AO25" s="76"/>
      <c r="AP25" s="112">
        <v>3321</v>
      </c>
      <c r="AQ25" s="106">
        <v>2008</v>
      </c>
      <c r="AR25" s="106">
        <v>1313</v>
      </c>
      <c r="AS25" s="112">
        <v>328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>
        <v>-5219</v>
      </c>
      <c r="Z29" s="115">
        <v>-5219</v>
      </c>
      <c r="AA29" s="76">
        <v>-3480</v>
      </c>
      <c r="AB29" s="76">
        <v>-1739</v>
      </c>
      <c r="AC29" s="115">
        <v>-435</v>
      </c>
      <c r="AD29" s="119">
        <v>-5219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3</v>
      </c>
      <c r="D30" s="76">
        <v>2565.5827804253522</v>
      </c>
      <c r="E30" s="103">
        <v>7696.7483412760566</v>
      </c>
      <c r="F30" s="512">
        <v>3</v>
      </c>
      <c r="G30" s="76">
        <v>278.69860832068554</v>
      </c>
      <c r="H30" s="103">
        <v>836.09582496205667</v>
      </c>
      <c r="I30" s="512">
        <v>3</v>
      </c>
      <c r="J30" s="76">
        <v>76.008711360186965</v>
      </c>
      <c r="K30" s="103">
        <v>228.02613408056089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8761</v>
      </c>
      <c r="S30" s="76">
        <v>-8533</v>
      </c>
      <c r="T30" s="76">
        <v>0</v>
      </c>
      <c r="U30" s="77">
        <v>-8533</v>
      </c>
      <c r="V30" s="115">
        <v>228</v>
      </c>
      <c r="W30" s="103">
        <v>-1</v>
      </c>
      <c r="X30" s="115">
        <v>227</v>
      </c>
      <c r="Y30" s="76">
        <v>-3090</v>
      </c>
      <c r="Z30" s="115">
        <v>-2863</v>
      </c>
      <c r="AA30" s="76">
        <v>119</v>
      </c>
      <c r="AB30" s="76">
        <v>-2982</v>
      </c>
      <c r="AC30" s="115">
        <v>-746</v>
      </c>
      <c r="AD30" s="119">
        <v>-2863</v>
      </c>
      <c r="AE30" s="104">
        <v>13593</v>
      </c>
      <c r="AF30" s="112">
        <v>40779</v>
      </c>
      <c r="AG30" s="476">
        <v>-3</v>
      </c>
      <c r="AH30" s="104">
        <v>-40779</v>
      </c>
      <c r="AI30" s="476">
        <v>0</v>
      </c>
      <c r="AJ30" s="106">
        <v>0</v>
      </c>
      <c r="AK30" s="105">
        <v>-40779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8369</v>
      </c>
      <c r="AR30" s="106">
        <v>-8369</v>
      </c>
      <c r="AS30" s="112">
        <v>-2092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1</v>
      </c>
      <c r="D34" s="76">
        <v>3445.3513881018216</v>
      </c>
      <c r="E34" s="103">
        <v>3445.3513881018216</v>
      </c>
      <c r="F34" s="512">
        <v>1</v>
      </c>
      <c r="G34" s="76">
        <v>470.96667859436434</v>
      </c>
      <c r="H34" s="103">
        <v>470.96667859436434</v>
      </c>
      <c r="I34" s="512">
        <v>1</v>
      </c>
      <c r="J34" s="76">
        <v>128.445457798463</v>
      </c>
      <c r="K34" s="103">
        <v>128.445457798463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4045</v>
      </c>
      <c r="S34" s="76">
        <v>-3916</v>
      </c>
      <c r="T34" s="76">
        <v>0</v>
      </c>
      <c r="U34" s="77">
        <v>-3916</v>
      </c>
      <c r="V34" s="115">
        <v>129</v>
      </c>
      <c r="W34" s="103">
        <v>0</v>
      </c>
      <c r="X34" s="115">
        <v>129</v>
      </c>
      <c r="Y34" s="76">
        <v>-3035</v>
      </c>
      <c r="Z34" s="115">
        <v>-2906</v>
      </c>
      <c r="AA34" s="76">
        <v>-1008</v>
      </c>
      <c r="AB34" s="76">
        <v>-1898</v>
      </c>
      <c r="AC34" s="115">
        <v>-475</v>
      </c>
      <c r="AD34" s="119">
        <v>-2906</v>
      </c>
      <c r="AE34" s="104">
        <v>5786</v>
      </c>
      <c r="AF34" s="112">
        <v>5786</v>
      </c>
      <c r="AG34" s="476">
        <v>-1</v>
      </c>
      <c r="AH34" s="104">
        <v>-5786</v>
      </c>
      <c r="AI34" s="476">
        <v>0</v>
      </c>
      <c r="AJ34" s="106">
        <v>0</v>
      </c>
      <c r="AK34" s="105">
        <v>-5786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1369</v>
      </c>
      <c r="AR34" s="106">
        <v>-1369</v>
      </c>
      <c r="AS34" s="112">
        <v>-342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1</v>
      </c>
      <c r="D38" s="76">
        <v>5180.6812609377903</v>
      </c>
      <c r="E38" s="103">
        <v>5180.6812609377903</v>
      </c>
      <c r="F38" s="512">
        <v>1</v>
      </c>
      <c r="G38" s="76">
        <v>724.24797850671018</v>
      </c>
      <c r="H38" s="103">
        <v>724.24797850671018</v>
      </c>
      <c r="I38" s="512">
        <v>1</v>
      </c>
      <c r="J38" s="76">
        <v>197.52217595637546</v>
      </c>
      <c r="K38" s="103">
        <v>197.52217595637546</v>
      </c>
      <c r="L38" s="512">
        <v>1</v>
      </c>
      <c r="M38" s="76">
        <v>4938.0543989093867</v>
      </c>
      <c r="N38" s="103">
        <v>4938.0543989093867</v>
      </c>
      <c r="O38" s="512">
        <v>0</v>
      </c>
      <c r="P38" s="76">
        <v>1975.2217595637549</v>
      </c>
      <c r="Q38" s="103">
        <v>0</v>
      </c>
      <c r="R38" s="115">
        <v>11041</v>
      </c>
      <c r="S38" s="76">
        <v>0</v>
      </c>
      <c r="T38" s="76">
        <v>0</v>
      </c>
      <c r="U38" s="77">
        <v>0</v>
      </c>
      <c r="V38" s="115">
        <v>11041</v>
      </c>
      <c r="W38" s="103">
        <v>-28</v>
      </c>
      <c r="X38" s="115">
        <v>11013</v>
      </c>
      <c r="Y38" s="76">
        <v>5797</v>
      </c>
      <c r="Z38" s="115">
        <v>16810</v>
      </c>
      <c r="AA38" s="76">
        <v>11208</v>
      </c>
      <c r="AB38" s="76">
        <v>5602</v>
      </c>
      <c r="AC38" s="115">
        <v>1401</v>
      </c>
      <c r="AD38" s="119">
        <v>16810</v>
      </c>
      <c r="AE38" s="104">
        <v>2970</v>
      </c>
      <c r="AF38" s="112">
        <v>2970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2970</v>
      </c>
      <c r="AM38" s="107">
        <v>-7</v>
      </c>
      <c r="AN38" s="112">
        <v>2963</v>
      </c>
      <c r="AO38" s="76"/>
      <c r="AP38" s="112">
        <v>2963</v>
      </c>
      <c r="AQ38" s="106">
        <v>1929</v>
      </c>
      <c r="AR38" s="106">
        <v>1034</v>
      </c>
      <c r="AS38" s="112">
        <v>259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4</v>
      </c>
      <c r="D58" s="76">
        <v>4494.9138479689627</v>
      </c>
      <c r="E58" s="103">
        <v>17979.655391875851</v>
      </c>
      <c r="F58" s="512">
        <v>2</v>
      </c>
      <c r="G58" s="76">
        <v>605.36714727748495</v>
      </c>
      <c r="H58" s="103">
        <v>1210.7342945549699</v>
      </c>
      <c r="I58" s="512">
        <v>4</v>
      </c>
      <c r="J58" s="76">
        <v>165.10013107567772</v>
      </c>
      <c r="K58" s="103">
        <v>660.40052430271089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19851</v>
      </c>
      <c r="S58" s="76">
        <v>-19190</v>
      </c>
      <c r="T58" s="76">
        <v>0</v>
      </c>
      <c r="U58" s="77">
        <v>-19190</v>
      </c>
      <c r="V58" s="115">
        <v>661</v>
      </c>
      <c r="W58" s="103">
        <v>-2</v>
      </c>
      <c r="X58" s="115">
        <v>659</v>
      </c>
      <c r="Y58" s="76"/>
      <c r="Z58" s="115">
        <v>659</v>
      </c>
      <c r="AA58" s="76">
        <v>4997</v>
      </c>
      <c r="AB58" s="76">
        <v>-4338</v>
      </c>
      <c r="AC58" s="115">
        <v>-1085</v>
      </c>
      <c r="AD58" s="119">
        <v>659</v>
      </c>
      <c r="AE58" s="104">
        <v>5891</v>
      </c>
      <c r="AF58" s="112">
        <v>23564</v>
      </c>
      <c r="AG58" s="476">
        <v>-4</v>
      </c>
      <c r="AH58" s="104">
        <v>-23564</v>
      </c>
      <c r="AI58" s="476">
        <v>0</v>
      </c>
      <c r="AJ58" s="106">
        <v>0</v>
      </c>
      <c r="AK58" s="105">
        <v>-23564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5504</v>
      </c>
      <c r="AR58" s="106">
        <v>-5504</v>
      </c>
      <c r="AS58" s="112">
        <v>-1376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4</v>
      </c>
      <c r="D67" s="80">
        <v>2637.7004491560438</v>
      </c>
      <c r="E67" s="95">
        <v>10550.801796624175</v>
      </c>
      <c r="F67" s="511">
        <v>3</v>
      </c>
      <c r="G67" s="80">
        <v>359.72537631637493</v>
      </c>
      <c r="H67" s="95">
        <v>1079.1761289491249</v>
      </c>
      <c r="I67" s="511">
        <v>4</v>
      </c>
      <c r="J67" s="80">
        <v>98.106920813556769</v>
      </c>
      <c r="K67" s="95">
        <v>392.42768325422708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12022</v>
      </c>
      <c r="S67" s="80">
        <v>-8633</v>
      </c>
      <c r="T67" s="80">
        <v>0</v>
      </c>
      <c r="U67" s="81">
        <v>-8633</v>
      </c>
      <c r="V67" s="114">
        <v>3389</v>
      </c>
      <c r="W67" s="95">
        <v>-8</v>
      </c>
      <c r="X67" s="114">
        <v>3381</v>
      </c>
      <c r="Y67" s="80"/>
      <c r="Z67" s="114">
        <v>3381</v>
      </c>
      <c r="AA67" s="80">
        <v>4303</v>
      </c>
      <c r="AB67" s="80">
        <v>-922</v>
      </c>
      <c r="AC67" s="114">
        <v>-231</v>
      </c>
      <c r="AD67" s="118">
        <v>3381</v>
      </c>
      <c r="AE67" s="96">
        <v>7664</v>
      </c>
      <c r="AF67" s="111">
        <v>30656</v>
      </c>
      <c r="AG67" s="475">
        <v>-3</v>
      </c>
      <c r="AH67" s="96">
        <v>-22992</v>
      </c>
      <c r="AI67" s="475">
        <v>0</v>
      </c>
      <c r="AJ67" s="98">
        <v>0</v>
      </c>
      <c r="AK67" s="97">
        <v>-22992</v>
      </c>
      <c r="AL67" s="111">
        <v>7664</v>
      </c>
      <c r="AM67" s="99">
        <v>-19</v>
      </c>
      <c r="AN67" s="111">
        <v>7645</v>
      </c>
      <c r="AO67" s="80"/>
      <c r="AP67" s="111">
        <v>7645</v>
      </c>
      <c r="AQ67" s="98">
        <v>10341</v>
      </c>
      <c r="AR67" s="98">
        <v>-2696</v>
      </c>
      <c r="AS67" s="111">
        <v>-674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5187</v>
      </c>
      <c r="U73" s="77">
        <v>5187</v>
      </c>
      <c r="V73" s="115">
        <v>5187</v>
      </c>
      <c r="W73" s="103">
        <v>-13</v>
      </c>
      <c r="X73" s="115">
        <v>5174</v>
      </c>
      <c r="Y73" s="76"/>
      <c r="Z73" s="115">
        <v>5174</v>
      </c>
      <c r="AA73" s="76">
        <v>0</v>
      </c>
      <c r="AB73" s="76">
        <v>5174</v>
      </c>
      <c r="AC73" s="115">
        <v>1294</v>
      </c>
      <c r="AD73" s="119">
        <v>5174</v>
      </c>
      <c r="AE73" s="104">
        <v>5568</v>
      </c>
      <c r="AF73" s="112">
        <v>0</v>
      </c>
      <c r="AG73" s="476">
        <v>0</v>
      </c>
      <c r="AH73" s="104">
        <v>0</v>
      </c>
      <c r="AI73" s="476">
        <v>2</v>
      </c>
      <c r="AJ73" s="106">
        <v>5568</v>
      </c>
      <c r="AK73" s="105">
        <v>5568</v>
      </c>
      <c r="AL73" s="112">
        <v>5568</v>
      </c>
      <c r="AM73" s="107">
        <v>-14</v>
      </c>
      <c r="AN73" s="112">
        <v>5554</v>
      </c>
      <c r="AO73" s="76"/>
      <c r="AP73" s="112">
        <v>5554</v>
      </c>
      <c r="AQ73" s="106">
        <v>0</v>
      </c>
      <c r="AR73" s="106">
        <v>5554</v>
      </c>
      <c r="AS73" s="112">
        <v>1389</v>
      </c>
    </row>
    <row r="74" spans="1:45" ht="16.350000000000001" customHeight="1" x14ac:dyDescent="0.2">
      <c r="A74" s="74">
        <v>68</v>
      </c>
      <c r="B74" s="75" t="s">
        <v>3</v>
      </c>
      <c r="C74" s="476">
        <v>8</v>
      </c>
      <c r="D74" s="76">
        <v>5480.1141003097428</v>
      </c>
      <c r="E74" s="103">
        <v>43840.912802477942</v>
      </c>
      <c r="F74" s="512">
        <v>7</v>
      </c>
      <c r="G74" s="76">
        <v>720.39861651901072</v>
      </c>
      <c r="H74" s="103">
        <v>5042.7903156330749</v>
      </c>
      <c r="I74" s="512">
        <v>8</v>
      </c>
      <c r="J74" s="76">
        <v>196.47234995973014</v>
      </c>
      <c r="K74" s="103">
        <v>1571.7787996778411</v>
      </c>
      <c r="L74" s="512">
        <v>2</v>
      </c>
      <c r="M74" s="76">
        <v>4911.8087489932541</v>
      </c>
      <c r="N74" s="103">
        <v>9823.6174979865082</v>
      </c>
      <c r="O74" s="512">
        <v>0</v>
      </c>
      <c r="P74" s="76">
        <v>1964.7234995973015</v>
      </c>
      <c r="Q74" s="103">
        <v>0</v>
      </c>
      <c r="R74" s="115">
        <v>60279</v>
      </c>
      <c r="S74" s="76">
        <v>29562</v>
      </c>
      <c r="T74" s="76">
        <v>-16592</v>
      </c>
      <c r="U74" s="77">
        <v>12970</v>
      </c>
      <c r="V74" s="115">
        <v>73249</v>
      </c>
      <c r="W74" s="103">
        <v>-183</v>
      </c>
      <c r="X74" s="115">
        <v>73066</v>
      </c>
      <c r="Y74" s="76">
        <v>28974</v>
      </c>
      <c r="Z74" s="115">
        <v>102040</v>
      </c>
      <c r="AA74" s="76">
        <v>72039</v>
      </c>
      <c r="AB74" s="76">
        <v>30001</v>
      </c>
      <c r="AC74" s="115">
        <v>7500</v>
      </c>
      <c r="AD74" s="119">
        <v>102040</v>
      </c>
      <c r="AE74" s="104">
        <v>2937</v>
      </c>
      <c r="AF74" s="112">
        <v>23496</v>
      </c>
      <c r="AG74" s="476">
        <v>5</v>
      </c>
      <c r="AH74" s="104">
        <v>14685</v>
      </c>
      <c r="AI74" s="476">
        <v>-4</v>
      </c>
      <c r="AJ74" s="106">
        <v>-5874</v>
      </c>
      <c r="AK74" s="105">
        <v>8811</v>
      </c>
      <c r="AL74" s="112">
        <v>32307</v>
      </c>
      <c r="AM74" s="107">
        <v>-81</v>
      </c>
      <c r="AN74" s="112">
        <v>32226</v>
      </c>
      <c r="AO74" s="76"/>
      <c r="AP74" s="112">
        <v>32226</v>
      </c>
      <c r="AQ74" s="106">
        <v>19927</v>
      </c>
      <c r="AR74" s="106">
        <v>12299</v>
      </c>
      <c r="AS74" s="112">
        <v>3075</v>
      </c>
    </row>
    <row r="75" spans="1:45" ht="16.350000000000001" customHeight="1" x14ac:dyDescent="0.2">
      <c r="A75" s="74">
        <v>69</v>
      </c>
      <c r="B75" s="75" t="s">
        <v>93</v>
      </c>
      <c r="C75" s="476">
        <v>2</v>
      </c>
      <c r="D75" s="76">
        <v>5465.508597703717</v>
      </c>
      <c r="E75" s="103">
        <v>10931.017195407434</v>
      </c>
      <c r="F75" s="512">
        <v>1</v>
      </c>
      <c r="G75" s="76">
        <v>718.29200349830955</v>
      </c>
      <c r="H75" s="103">
        <v>718.29200349830955</v>
      </c>
      <c r="I75" s="512">
        <v>2</v>
      </c>
      <c r="J75" s="76">
        <v>195.89781913590261</v>
      </c>
      <c r="K75" s="103">
        <v>391.79563827180522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12041</v>
      </c>
      <c r="S75" s="76">
        <v>6184</v>
      </c>
      <c r="T75" s="76">
        <v>6543</v>
      </c>
      <c r="U75" s="77">
        <v>12727</v>
      </c>
      <c r="V75" s="115">
        <v>24768</v>
      </c>
      <c r="W75" s="103">
        <v>-62</v>
      </c>
      <c r="X75" s="115">
        <v>24706</v>
      </c>
      <c r="Y75" s="76"/>
      <c r="Z75" s="115">
        <v>24706</v>
      </c>
      <c r="AA75" s="76">
        <v>10651</v>
      </c>
      <c r="AB75" s="76">
        <v>14055</v>
      </c>
      <c r="AC75" s="115">
        <v>3514</v>
      </c>
      <c r="AD75" s="119">
        <v>24706</v>
      </c>
      <c r="AE75" s="104">
        <v>4011</v>
      </c>
      <c r="AF75" s="112">
        <v>8022</v>
      </c>
      <c r="AG75" s="476">
        <v>1</v>
      </c>
      <c r="AH75" s="104">
        <v>4011</v>
      </c>
      <c r="AI75" s="476">
        <v>2</v>
      </c>
      <c r="AJ75" s="106">
        <v>4011</v>
      </c>
      <c r="AK75" s="105">
        <v>8022</v>
      </c>
      <c r="AL75" s="112">
        <v>16044</v>
      </c>
      <c r="AM75" s="107">
        <v>-40</v>
      </c>
      <c r="AN75" s="112">
        <v>16004</v>
      </c>
      <c r="AO75" s="76"/>
      <c r="AP75" s="112">
        <v>16004</v>
      </c>
      <c r="AQ75" s="106">
        <v>6460</v>
      </c>
      <c r="AR75" s="106">
        <v>9544</v>
      </c>
      <c r="AS75" s="112">
        <v>2386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630</v>
      </c>
      <c r="D76" s="455"/>
      <c r="E76" s="506">
        <v>2160285.9083386702</v>
      </c>
      <c r="F76" s="514">
        <v>527</v>
      </c>
      <c r="G76" s="455"/>
      <c r="H76" s="506">
        <v>228170.35206437408</v>
      </c>
      <c r="I76" s="514">
        <v>666</v>
      </c>
      <c r="J76" s="455"/>
      <c r="K76" s="506">
        <v>78725.761285405853</v>
      </c>
      <c r="L76" s="514">
        <v>45</v>
      </c>
      <c r="M76" s="455"/>
      <c r="N76" s="506">
        <v>137406.57939207595</v>
      </c>
      <c r="O76" s="514">
        <v>0</v>
      </c>
      <c r="P76" s="455"/>
      <c r="Q76" s="506">
        <v>0</v>
      </c>
      <c r="R76" s="515">
        <v>2604589</v>
      </c>
      <c r="S76" s="455">
        <v>288479</v>
      </c>
      <c r="T76" s="455">
        <v>20725</v>
      </c>
      <c r="U76" s="516">
        <v>309204</v>
      </c>
      <c r="V76" s="515">
        <v>2913793</v>
      </c>
      <c r="W76" s="506">
        <v>-7285</v>
      </c>
      <c r="X76" s="515">
        <v>2906508</v>
      </c>
      <c r="Y76" s="506">
        <v>-105238</v>
      </c>
      <c r="Z76" s="515">
        <v>2801270</v>
      </c>
      <c r="AA76" s="455">
        <v>1785217</v>
      </c>
      <c r="AB76" s="455">
        <v>1016053</v>
      </c>
      <c r="AC76" s="515">
        <v>254012</v>
      </c>
      <c r="AD76" s="452">
        <v>2801270</v>
      </c>
      <c r="AE76" s="517">
        <v>5144</v>
      </c>
      <c r="AF76" s="518">
        <v>4861652</v>
      </c>
      <c r="AG76" s="514">
        <v>81</v>
      </c>
      <c r="AH76" s="517">
        <v>586677</v>
      </c>
      <c r="AI76" s="514">
        <v>-17</v>
      </c>
      <c r="AJ76" s="519">
        <v>-57367</v>
      </c>
      <c r="AK76" s="520">
        <v>529310</v>
      </c>
      <c r="AL76" s="518">
        <v>5390962</v>
      </c>
      <c r="AM76" s="521">
        <v>-13477</v>
      </c>
      <c r="AN76" s="518">
        <v>5377485</v>
      </c>
      <c r="AO76" s="506">
        <v>0</v>
      </c>
      <c r="AP76" s="518">
        <v>5377485</v>
      </c>
      <c r="AQ76" s="519">
        <v>3363812</v>
      </c>
      <c r="AR76" s="519">
        <v>2013673</v>
      </c>
      <c r="AS76" s="518">
        <v>503420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6903</v>
      </c>
      <c r="AA82" s="73">
        <v>4601</v>
      </c>
      <c r="AB82" s="337">
        <v>2302</v>
      </c>
      <c r="AC82" s="117">
        <v>576</v>
      </c>
      <c r="AD82" s="117">
        <v>6903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630</v>
      </c>
      <c r="D83" s="450"/>
      <c r="E83" s="478">
        <v>2160285.9083386702</v>
      </c>
      <c r="F83" s="451">
        <v>527</v>
      </c>
      <c r="G83" s="450"/>
      <c r="H83" s="478">
        <v>228170.35206437408</v>
      </c>
      <c r="I83" s="451">
        <v>666</v>
      </c>
      <c r="J83" s="450"/>
      <c r="K83" s="478">
        <v>78725.761285405853</v>
      </c>
      <c r="L83" s="451">
        <v>45</v>
      </c>
      <c r="M83" s="450"/>
      <c r="N83" s="478">
        <v>137406.57939207595</v>
      </c>
      <c r="O83" s="451">
        <v>0</v>
      </c>
      <c r="P83" s="450"/>
      <c r="Q83" s="478">
        <v>0</v>
      </c>
      <c r="R83" s="450">
        <v>2604589</v>
      </c>
      <c r="S83" s="450">
        <v>288479</v>
      </c>
      <c r="T83" s="450">
        <v>20725</v>
      </c>
      <c r="U83" s="450">
        <v>309204</v>
      </c>
      <c r="V83" s="450">
        <v>2913793</v>
      </c>
      <c r="W83" s="450">
        <v>-7285</v>
      </c>
      <c r="X83" s="450">
        <v>2906508</v>
      </c>
      <c r="Y83" s="478">
        <v>-105238</v>
      </c>
      <c r="Z83" s="452">
        <v>2808173</v>
      </c>
      <c r="AA83" s="450">
        <v>1789818</v>
      </c>
      <c r="AB83" s="450">
        <v>1018355</v>
      </c>
      <c r="AC83" s="452">
        <v>254588</v>
      </c>
      <c r="AD83" s="452">
        <v>2808173</v>
      </c>
      <c r="AE83" s="342"/>
      <c r="AF83" s="450">
        <v>4861652</v>
      </c>
      <c r="AG83" s="451">
        <v>81</v>
      </c>
      <c r="AH83" s="342">
        <v>586677</v>
      </c>
      <c r="AI83" s="451">
        <v>-17</v>
      </c>
      <c r="AJ83" s="450">
        <v>-57367</v>
      </c>
      <c r="AK83" s="450">
        <v>529310</v>
      </c>
      <c r="AL83" s="450">
        <v>5390962</v>
      </c>
      <c r="AM83" s="450">
        <v>-13477</v>
      </c>
      <c r="AN83" s="450">
        <v>5377485</v>
      </c>
      <c r="AO83" s="450">
        <v>0</v>
      </c>
      <c r="AP83" s="450">
        <v>5377485</v>
      </c>
      <c r="AQ83" s="450">
        <v>3363812</v>
      </c>
      <c r="AR83" s="450">
        <v>2013673</v>
      </c>
      <c r="AS83" s="450">
        <v>503420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1295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64"/>
  <sheetViews>
    <sheetView showGridLines="0" view="pageBreakPreview" zoomScale="80" zoomScaleNormal="80" zoomScaleSheetLayoutView="80" zoomScalePageLayoutView="80" workbookViewId="0">
      <pane ySplit="3" topLeftCell="A34" activePane="bottomLeft" state="frozen"/>
      <selection activeCell="C2" sqref="C2:C3"/>
      <selection pane="bottomLeft" activeCell="F39" sqref="F39"/>
    </sheetView>
  </sheetViews>
  <sheetFormatPr defaultColWidth="9.140625" defaultRowHeight="12.75" x14ac:dyDescent="0.2"/>
  <cols>
    <col min="1" max="1" width="3.140625" style="133" bestFit="1" customWidth="1"/>
    <col min="2" max="2" width="4.42578125" style="133" customWidth="1"/>
    <col min="3" max="3" width="57.42578125" style="133" customWidth="1"/>
    <col min="4" max="4" width="16" style="215" customWidth="1"/>
    <col min="5" max="6" width="16.42578125" style="133" bestFit="1" customWidth="1"/>
    <col min="7" max="7" width="16.28515625" style="133" bestFit="1" customWidth="1"/>
    <col min="8" max="8" width="9.140625" style="133" bestFit="1" customWidth="1"/>
    <col min="9" max="9" width="16.42578125" style="133" bestFit="1" customWidth="1"/>
    <col min="10" max="16384" width="9.140625" style="133"/>
  </cols>
  <sheetData>
    <row r="1" spans="1:9" ht="30" x14ac:dyDescent="0.4">
      <c r="A1" s="1411" t="s">
        <v>1957</v>
      </c>
      <c r="B1" s="1412"/>
      <c r="C1" s="1412"/>
      <c r="D1" s="1412"/>
      <c r="E1" s="1412"/>
      <c r="F1" s="1412"/>
      <c r="G1" s="1412"/>
      <c r="H1" s="1412"/>
    </row>
    <row r="2" spans="1:9" s="135" customFormat="1" ht="24" thickBot="1" x14ac:dyDescent="0.25">
      <c r="A2" s="1413" t="s">
        <v>409</v>
      </c>
      <c r="B2" s="1413"/>
      <c r="C2" s="1413"/>
      <c r="D2" s="1413"/>
      <c r="E2" s="1413"/>
      <c r="F2" s="1413"/>
      <c r="G2" s="1413"/>
      <c r="H2" s="1413"/>
    </row>
    <row r="3" spans="1:9" s="138" customFormat="1" ht="80.45" customHeight="1" thickTop="1" thickBot="1" x14ac:dyDescent="0.25">
      <c r="A3" s="1414" t="s">
        <v>88</v>
      </c>
      <c r="B3" s="1415"/>
      <c r="C3" s="1416"/>
      <c r="D3" s="167" t="s">
        <v>1959</v>
      </c>
      <c r="E3" s="167" t="s">
        <v>913</v>
      </c>
      <c r="F3" s="167" t="s">
        <v>1963</v>
      </c>
      <c r="G3" s="1132" t="s">
        <v>386</v>
      </c>
      <c r="H3" s="168" t="s">
        <v>2</v>
      </c>
      <c r="I3" s="1290" t="s">
        <v>1904</v>
      </c>
    </row>
    <row r="4" spans="1:9" s="171" customFormat="1" ht="22.5" customHeight="1" x14ac:dyDescent="0.2">
      <c r="A4" s="169" t="s">
        <v>80</v>
      </c>
      <c r="B4" s="1417" t="s">
        <v>314</v>
      </c>
      <c r="C4" s="1418"/>
      <c r="D4" s="170" t="s">
        <v>261</v>
      </c>
      <c r="E4" s="165">
        <v>962028.97404</v>
      </c>
      <c r="F4" s="165">
        <f>SUM(F5:F10)</f>
        <v>966810.24235000007</v>
      </c>
      <c r="G4" s="165">
        <f t="shared" ref="G4:G15" si="0">F4-E4</f>
        <v>4781.2683100000722</v>
      </c>
      <c r="H4" s="158">
        <f t="shared" ref="H4:H15" si="1">G4/E4</f>
        <v>4.9699836897025441E-3</v>
      </c>
    </row>
    <row r="5" spans="1:9" s="171" customFormat="1" ht="21.75" customHeight="1" x14ac:dyDescent="0.2">
      <c r="A5" s="169"/>
      <c r="B5" s="172" t="s">
        <v>73</v>
      </c>
      <c r="C5" s="173" t="s">
        <v>1081</v>
      </c>
      <c r="D5" s="174" t="s">
        <v>262</v>
      </c>
      <c r="E5" s="140">
        <v>684798</v>
      </c>
      <c r="F5" s="140">
        <f>'3_Levels 1&amp;2'!C76</f>
        <v>684539</v>
      </c>
      <c r="G5" s="150">
        <f t="shared" si="0"/>
        <v>-259</v>
      </c>
      <c r="H5" s="158">
        <f t="shared" si="1"/>
        <v>-3.7821372141857892E-4</v>
      </c>
    </row>
    <row r="6" spans="1:9" s="171" customFormat="1" ht="21.75" customHeight="1" x14ac:dyDescent="0.2">
      <c r="A6" s="169"/>
      <c r="B6" s="175" t="s">
        <v>74</v>
      </c>
      <c r="C6" s="176" t="s">
        <v>927</v>
      </c>
      <c r="D6" s="177" t="s">
        <v>263</v>
      </c>
      <c r="E6" s="141">
        <v>103981.23999999999</v>
      </c>
      <c r="F6" s="141">
        <f>'3_Levels 1&amp;2'!E76</f>
        <v>103829</v>
      </c>
      <c r="G6" s="151">
        <f t="shared" si="0"/>
        <v>-152.23999999999069</v>
      </c>
      <c r="H6" s="158">
        <f t="shared" si="1"/>
        <v>-1.4641102568116202E-3</v>
      </c>
    </row>
    <row r="7" spans="1:9" s="171" customFormat="1" ht="21.75" customHeight="1" x14ac:dyDescent="0.2">
      <c r="A7" s="169"/>
      <c r="B7" s="175" t="s">
        <v>75</v>
      </c>
      <c r="C7" s="176" t="s">
        <v>340</v>
      </c>
      <c r="D7" s="177" t="s">
        <v>264</v>
      </c>
      <c r="E7" s="141">
        <v>15476.46</v>
      </c>
      <c r="F7" s="141">
        <f>'3_Levels 1&amp;2'!G76</f>
        <v>17762.43</v>
      </c>
      <c r="G7" s="151">
        <f t="shared" si="0"/>
        <v>2285.9700000000012</v>
      </c>
      <c r="H7" s="158">
        <f t="shared" si="1"/>
        <v>0.14770625840793059</v>
      </c>
    </row>
    <row r="8" spans="1:9" s="171" customFormat="1" ht="21.75" customHeight="1" x14ac:dyDescent="0.2">
      <c r="A8" s="169"/>
      <c r="B8" s="178" t="s">
        <v>76</v>
      </c>
      <c r="C8" s="176" t="s">
        <v>444</v>
      </c>
      <c r="D8" s="177" t="s">
        <v>265</v>
      </c>
      <c r="E8" s="141">
        <v>126988.5</v>
      </c>
      <c r="F8" s="141">
        <f>'3_Levels 1&amp;2'!I76</f>
        <v>129967.5</v>
      </c>
      <c r="G8" s="151">
        <f t="shared" si="0"/>
        <v>2979</v>
      </c>
      <c r="H8" s="158">
        <f t="shared" si="1"/>
        <v>2.3458817136984843E-2</v>
      </c>
    </row>
    <row r="9" spans="1:9" s="171" customFormat="1" ht="21.75" customHeight="1" x14ac:dyDescent="0.2">
      <c r="A9" s="169"/>
      <c r="B9" s="175" t="s">
        <v>78</v>
      </c>
      <c r="C9" s="176" t="s">
        <v>312</v>
      </c>
      <c r="D9" s="177" t="s">
        <v>556</v>
      </c>
      <c r="E9" s="141">
        <v>17647.8</v>
      </c>
      <c r="F9" s="141">
        <f>'3_Levels 1&amp;2'!K76</f>
        <v>17532.599999999995</v>
      </c>
      <c r="G9" s="151">
        <f t="shared" si="0"/>
        <v>-115.20000000000437</v>
      </c>
      <c r="H9" s="158">
        <f t="shared" si="1"/>
        <v>-6.527725835515156E-3</v>
      </c>
    </row>
    <row r="10" spans="1:9" s="171" customFormat="1" ht="21.75" customHeight="1" thickBot="1" x14ac:dyDescent="0.25">
      <c r="A10" s="179"/>
      <c r="B10" s="180" t="s">
        <v>89</v>
      </c>
      <c r="C10" s="181" t="s">
        <v>313</v>
      </c>
      <c r="D10" s="182" t="s">
        <v>266</v>
      </c>
      <c r="E10" s="142">
        <v>13136.974040000001</v>
      </c>
      <c r="F10" s="142">
        <f>'3_Levels 1&amp;2'!N76</f>
        <v>13179.712350000002</v>
      </c>
      <c r="G10" s="152">
        <f t="shared" si="0"/>
        <v>42.738310000000638</v>
      </c>
      <c r="H10" s="159">
        <f t="shared" si="1"/>
        <v>3.2532841938995439E-3</v>
      </c>
    </row>
    <row r="11" spans="1:9" s="171" customFormat="1" ht="24.75" customHeight="1" thickBot="1" x14ac:dyDescent="0.25">
      <c r="A11" s="179" t="s">
        <v>81</v>
      </c>
      <c r="B11" s="183" t="s">
        <v>320</v>
      </c>
      <c r="C11" s="181"/>
      <c r="D11" s="139" t="s">
        <v>260</v>
      </c>
      <c r="E11" s="143">
        <v>3961</v>
      </c>
      <c r="F11" s="143">
        <f>'3_Levels 1&amp;2'!Q1</f>
        <v>3961</v>
      </c>
      <c r="G11" s="143">
        <f t="shared" si="0"/>
        <v>0</v>
      </c>
      <c r="H11" s="160">
        <f t="shared" si="1"/>
        <v>0</v>
      </c>
    </row>
    <row r="12" spans="1:9" s="171" customFormat="1" ht="18.75" customHeight="1" x14ac:dyDescent="0.2">
      <c r="A12" s="169" t="s">
        <v>82</v>
      </c>
      <c r="B12" s="184" t="s">
        <v>315</v>
      </c>
      <c r="C12" s="185"/>
      <c r="D12" s="186" t="s">
        <v>336</v>
      </c>
      <c r="E12" s="144">
        <v>3810596765</v>
      </c>
      <c r="F12" s="144">
        <f>'3_Levels 1&amp;2'!R76</f>
        <v>3829535367</v>
      </c>
      <c r="G12" s="153">
        <f t="shared" si="0"/>
        <v>18938602</v>
      </c>
      <c r="H12" s="158">
        <f t="shared" si="1"/>
        <v>4.9699832251865151E-3</v>
      </c>
    </row>
    <row r="13" spans="1:9" s="171" customFormat="1" ht="21.75" customHeight="1" x14ac:dyDescent="0.2">
      <c r="A13" s="1133"/>
      <c r="B13" s="1134" t="s">
        <v>73</v>
      </c>
      <c r="C13" s="1135" t="s">
        <v>316</v>
      </c>
      <c r="D13" s="1136" t="s">
        <v>366</v>
      </c>
      <c r="E13" s="1137">
        <v>2476924866</v>
      </c>
      <c r="F13" s="1137">
        <f>'3_Levels 1&amp;2'!U76</f>
        <v>2489240293.5</v>
      </c>
      <c r="G13" s="1138">
        <f t="shared" si="0"/>
        <v>12315427.5</v>
      </c>
      <c r="H13" s="1139">
        <f t="shared" si="1"/>
        <v>4.9720634117934523E-3</v>
      </c>
    </row>
    <row r="14" spans="1:9" s="171" customFormat="1" ht="21" customHeight="1" thickBot="1" x14ac:dyDescent="0.25">
      <c r="A14" s="179"/>
      <c r="B14" s="187" t="s">
        <v>74</v>
      </c>
      <c r="C14" s="181" t="s">
        <v>317</v>
      </c>
      <c r="D14" s="182" t="s">
        <v>367</v>
      </c>
      <c r="E14" s="143">
        <v>1333671899</v>
      </c>
      <c r="F14" s="143">
        <f>'3_Levels 1&amp;2'!T76</f>
        <v>1340295073.5</v>
      </c>
      <c r="G14" s="143">
        <f t="shared" si="0"/>
        <v>6623174.5</v>
      </c>
      <c r="H14" s="160">
        <f t="shared" si="1"/>
        <v>4.9661198567399669E-3</v>
      </c>
    </row>
    <row r="15" spans="1:9" s="171" customFormat="1" ht="21" customHeight="1" x14ac:dyDescent="0.2">
      <c r="A15" s="188" t="s">
        <v>83</v>
      </c>
      <c r="B15" s="189" t="s">
        <v>1002</v>
      </c>
      <c r="C15" s="190"/>
      <c r="D15" s="186" t="s">
        <v>268</v>
      </c>
      <c r="E15" s="145">
        <v>3459117876</v>
      </c>
      <c r="F15" s="145">
        <f>'7_Local Revenue'!AQ76</f>
        <v>3504975326</v>
      </c>
      <c r="G15" s="153">
        <f t="shared" si="0"/>
        <v>45857450</v>
      </c>
      <c r="H15" s="158">
        <f t="shared" si="1"/>
        <v>1.3256978120973406E-2</v>
      </c>
    </row>
    <row r="16" spans="1:9" s="171" customFormat="1" ht="21" customHeight="1" x14ac:dyDescent="0.2">
      <c r="A16" s="169"/>
      <c r="B16" s="191" t="s">
        <v>332</v>
      </c>
      <c r="C16" s="192"/>
      <c r="D16" s="177"/>
      <c r="E16" s="146"/>
      <c r="F16" s="146"/>
      <c r="G16" s="153"/>
      <c r="H16" s="158"/>
    </row>
    <row r="17" spans="1:8" s="171" customFormat="1" ht="21" customHeight="1" x14ac:dyDescent="0.2">
      <c r="A17" s="169"/>
      <c r="B17" s="178" t="s">
        <v>328</v>
      </c>
      <c r="C17" s="176" t="s">
        <v>318</v>
      </c>
      <c r="D17" s="177" t="s">
        <v>269</v>
      </c>
      <c r="E17" s="146">
        <v>38888956784.300003</v>
      </c>
      <c r="F17" s="146">
        <f>'7_Local Revenue'!H76</f>
        <v>39818593134.199997</v>
      </c>
      <c r="G17" s="153">
        <f>F17-E17</f>
        <v>929636349.8999939</v>
      </c>
      <c r="H17" s="158">
        <f>G17/E17</f>
        <v>2.3904892976591766E-2</v>
      </c>
    </row>
    <row r="18" spans="1:8" s="171" customFormat="1" ht="21" customHeight="1" x14ac:dyDescent="0.2">
      <c r="A18" s="169"/>
      <c r="B18" s="178" t="s">
        <v>329</v>
      </c>
      <c r="C18" s="193" t="s">
        <v>333</v>
      </c>
      <c r="D18" s="177" t="s">
        <v>363</v>
      </c>
      <c r="E18" s="147">
        <v>15.616691999999999</v>
      </c>
      <c r="F18" s="147">
        <f>'6_Local Deduct Calc'!E3</f>
        <v>15.432822</v>
      </c>
      <c r="G18" s="154">
        <f>F18-E18</f>
        <v>-0.18386999999999887</v>
      </c>
      <c r="H18" s="158">
        <f>G18/E18</f>
        <v>-1.1773940345368845E-2</v>
      </c>
    </row>
    <row r="19" spans="1:8" s="171" customFormat="1" ht="21" customHeight="1" x14ac:dyDescent="0.2">
      <c r="A19" s="169"/>
      <c r="B19" s="178" t="s">
        <v>330</v>
      </c>
      <c r="C19" s="176" t="s">
        <v>326</v>
      </c>
      <c r="D19" s="177" t="s">
        <v>271</v>
      </c>
      <c r="E19" s="146">
        <v>1590732025</v>
      </c>
      <c r="F19" s="146">
        <f>'7_Local Revenue'!AE76</f>
        <v>1627827599</v>
      </c>
      <c r="G19" s="153">
        <f>F19-E19</f>
        <v>37095574</v>
      </c>
      <c r="H19" s="158">
        <f>G19/E19</f>
        <v>2.3319813404775076E-2</v>
      </c>
    </row>
    <row r="20" spans="1:8" s="171" customFormat="1" ht="21" customHeight="1" x14ac:dyDescent="0.2">
      <c r="A20" s="169"/>
      <c r="B20" s="191" t="s">
        <v>331</v>
      </c>
      <c r="C20" s="176"/>
      <c r="D20" s="177"/>
      <c r="E20" s="146"/>
      <c r="F20" s="146"/>
      <c r="G20" s="153"/>
      <c r="H20" s="158"/>
    </row>
    <row r="21" spans="1:8" s="171" customFormat="1" ht="21" customHeight="1" x14ac:dyDescent="0.2">
      <c r="A21" s="169"/>
      <c r="B21" s="178" t="s">
        <v>328</v>
      </c>
      <c r="C21" s="176" t="s">
        <v>319</v>
      </c>
      <c r="D21" s="177" t="s">
        <v>270</v>
      </c>
      <c r="E21" s="146">
        <v>92540255465.050003</v>
      </c>
      <c r="F21" s="146">
        <f>'7_Local Revenue'!AM76</f>
        <v>91312707950.800003</v>
      </c>
      <c r="G21" s="153">
        <f t="shared" ref="G21:G33" si="2">F21-E21</f>
        <v>-1227547514.25</v>
      </c>
      <c r="H21" s="158">
        <f t="shared" ref="H21:H33" si="3">G21/E21</f>
        <v>-1.3265011081729854E-2</v>
      </c>
    </row>
    <row r="22" spans="1:8" s="171" customFormat="1" ht="21" customHeight="1" x14ac:dyDescent="0.2">
      <c r="A22" s="169"/>
      <c r="B22" s="178" t="s">
        <v>329</v>
      </c>
      <c r="C22" s="193" t="s">
        <v>334</v>
      </c>
      <c r="D22" s="177" t="s">
        <v>364</v>
      </c>
      <c r="E22" s="148">
        <v>7.529339999999999E-3</v>
      </c>
      <c r="F22" s="148">
        <f>'6_Local Deduct Calc'!H3</f>
        <v>7.6295399999999989E-3</v>
      </c>
      <c r="G22" s="155">
        <f t="shared" si="2"/>
        <v>1.0019999999999994E-4</v>
      </c>
      <c r="H22" s="158">
        <f t="shared" si="3"/>
        <v>1.3307939341296841E-2</v>
      </c>
    </row>
    <row r="23" spans="1:8" s="171" customFormat="1" ht="21" customHeight="1" x14ac:dyDescent="0.2">
      <c r="A23" s="169"/>
      <c r="B23" s="178" t="s">
        <v>330</v>
      </c>
      <c r="C23" s="176" t="s">
        <v>327</v>
      </c>
      <c r="D23" s="177" t="s">
        <v>272</v>
      </c>
      <c r="E23" s="146">
        <v>1830617269</v>
      </c>
      <c r="F23" s="146">
        <f>'7_Local Revenue'!AI76</f>
        <v>1842988177</v>
      </c>
      <c r="G23" s="153">
        <f t="shared" si="2"/>
        <v>12370908</v>
      </c>
      <c r="H23" s="158">
        <f t="shared" si="3"/>
        <v>6.7577795804132116E-3</v>
      </c>
    </row>
    <row r="24" spans="1:8" s="171" customFormat="1" ht="21" customHeight="1" thickBot="1" x14ac:dyDescent="0.25">
      <c r="A24" s="179"/>
      <c r="B24" s="183" t="s">
        <v>335</v>
      </c>
      <c r="C24" s="181"/>
      <c r="D24" s="182" t="s">
        <v>273</v>
      </c>
      <c r="E24" s="143">
        <v>37768582</v>
      </c>
      <c r="F24" s="143">
        <f>'7_Local Revenue'!AP76</f>
        <v>34159550</v>
      </c>
      <c r="G24" s="156">
        <f t="shared" si="2"/>
        <v>-3609032</v>
      </c>
      <c r="H24" s="159">
        <f t="shared" si="3"/>
        <v>-9.5556460128685794E-2</v>
      </c>
    </row>
    <row r="25" spans="1:8" s="171" customFormat="1" ht="21" customHeight="1" x14ac:dyDescent="0.2">
      <c r="A25" s="169" t="s">
        <v>84</v>
      </c>
      <c r="B25" s="194" t="s">
        <v>79</v>
      </c>
      <c r="C25" s="195"/>
      <c r="D25" s="196" t="s">
        <v>368</v>
      </c>
      <c r="E25" s="149">
        <v>1223248837.9600003</v>
      </c>
      <c r="F25" s="149">
        <f>'3_Levels 1&amp;2'!AC76</f>
        <v>1232458380.96</v>
      </c>
      <c r="G25" s="153">
        <f t="shared" si="2"/>
        <v>9209542.9999997616</v>
      </c>
      <c r="H25" s="158">
        <f t="shared" si="3"/>
        <v>7.5287567943726182E-3</v>
      </c>
    </row>
    <row r="26" spans="1:8" s="171" customFormat="1" ht="23.25" customHeight="1" thickBot="1" x14ac:dyDescent="0.25">
      <c r="A26" s="1140"/>
      <c r="B26" s="1141" t="s">
        <v>73</v>
      </c>
      <c r="C26" s="1142" t="s">
        <v>321</v>
      </c>
      <c r="D26" s="1143" t="s">
        <v>267</v>
      </c>
      <c r="E26" s="1144">
        <v>477077353</v>
      </c>
      <c r="F26" s="1144">
        <f>'3_Levels 1&amp;2'!AE76</f>
        <v>480433520</v>
      </c>
      <c r="G26" s="1138">
        <f t="shared" si="2"/>
        <v>3356167</v>
      </c>
      <c r="H26" s="1139">
        <f t="shared" si="3"/>
        <v>7.0348487072284058E-3</v>
      </c>
    </row>
    <row r="27" spans="1:8" s="171" customFormat="1" ht="21.75" customHeight="1" thickBot="1" x14ac:dyDescent="0.25">
      <c r="A27" s="1145" t="s">
        <v>92</v>
      </c>
      <c r="B27" s="1146" t="s">
        <v>353</v>
      </c>
      <c r="C27" s="1147"/>
      <c r="D27" s="1143" t="s">
        <v>625</v>
      </c>
      <c r="E27" s="1148">
        <v>2954002219</v>
      </c>
      <c r="F27" s="1148">
        <f>F13+F26</f>
        <v>2969673813.5</v>
      </c>
      <c r="G27" s="1148">
        <f t="shared" si="2"/>
        <v>15671594.5</v>
      </c>
      <c r="H27" s="1149">
        <f t="shared" si="3"/>
        <v>5.305207423068628E-3</v>
      </c>
    </row>
    <row r="28" spans="1:8" s="171" customFormat="1" ht="30" customHeight="1" x14ac:dyDescent="0.2">
      <c r="A28" s="1150" t="s">
        <v>85</v>
      </c>
      <c r="B28" s="1419" t="s">
        <v>416</v>
      </c>
      <c r="C28" s="1420"/>
      <c r="D28" s="1151" t="s">
        <v>626</v>
      </c>
      <c r="E28" s="1152">
        <v>628318150</v>
      </c>
      <c r="F28" s="1152">
        <f>SUM(F29:F31)</f>
        <v>628515286</v>
      </c>
      <c r="G28" s="1153">
        <f t="shared" si="2"/>
        <v>197136</v>
      </c>
      <c r="H28" s="1154">
        <f t="shared" si="3"/>
        <v>3.1375187872576975E-4</v>
      </c>
    </row>
    <row r="29" spans="1:8" s="171" customFormat="1" ht="21" customHeight="1" x14ac:dyDescent="0.2">
      <c r="A29" s="169"/>
      <c r="B29" s="197" t="s">
        <v>73</v>
      </c>
      <c r="C29" s="198" t="s">
        <v>322</v>
      </c>
      <c r="D29" s="177" t="s">
        <v>627</v>
      </c>
      <c r="E29" s="146">
        <v>483045413</v>
      </c>
      <c r="F29" s="146">
        <f>+'3A_Level 3'!D76</f>
        <v>483268449</v>
      </c>
      <c r="G29" s="157">
        <f t="shared" si="2"/>
        <v>223036</v>
      </c>
      <c r="H29" s="158">
        <f t="shared" si="3"/>
        <v>4.6172884370190674E-4</v>
      </c>
    </row>
    <row r="30" spans="1:8" s="171" customFormat="1" ht="21" customHeight="1" x14ac:dyDescent="0.2">
      <c r="A30" s="169"/>
      <c r="B30" s="197" t="s">
        <v>74</v>
      </c>
      <c r="C30" s="198" t="s">
        <v>323</v>
      </c>
      <c r="D30" s="177" t="s">
        <v>628</v>
      </c>
      <c r="E30" s="146">
        <v>76792937</v>
      </c>
      <c r="F30" s="146">
        <f>'3A_Level 3'!I76+'3A_Level 3'!F76</f>
        <v>76792937</v>
      </c>
      <c r="G30" s="157">
        <f t="shared" si="2"/>
        <v>0</v>
      </c>
      <c r="H30" s="158">
        <f t="shared" si="3"/>
        <v>0</v>
      </c>
    </row>
    <row r="31" spans="1:8" s="171" customFormat="1" ht="21" customHeight="1" thickBot="1" x14ac:dyDescent="0.25">
      <c r="A31" s="169"/>
      <c r="B31" s="197" t="s">
        <v>75</v>
      </c>
      <c r="C31" s="198" t="s">
        <v>324</v>
      </c>
      <c r="D31" s="182" t="s">
        <v>629</v>
      </c>
      <c r="E31" s="146">
        <v>68479800</v>
      </c>
      <c r="F31" s="146">
        <f>'3A_Level 3'!K76</f>
        <v>68453900</v>
      </c>
      <c r="G31" s="157">
        <f t="shared" si="2"/>
        <v>-25900</v>
      </c>
      <c r="H31" s="158">
        <f t="shared" si="3"/>
        <v>-3.7821372141857892E-4</v>
      </c>
    </row>
    <row r="32" spans="1:8" s="171" customFormat="1" ht="17.25" customHeight="1" x14ac:dyDescent="0.2">
      <c r="A32" s="1155" t="s">
        <v>161</v>
      </c>
      <c r="B32" s="1407" t="s">
        <v>959</v>
      </c>
      <c r="C32" s="1408"/>
      <c r="D32" s="1156" t="s">
        <v>337</v>
      </c>
      <c r="E32" s="1157">
        <v>3582320369</v>
      </c>
      <c r="F32" s="1157">
        <f>F27+F28</f>
        <v>3598189099.5</v>
      </c>
      <c r="G32" s="1157">
        <f t="shared" si="2"/>
        <v>15868730.5</v>
      </c>
      <c r="H32" s="1158">
        <f t="shared" si="3"/>
        <v>4.4297351619698201E-3</v>
      </c>
    </row>
    <row r="33" spans="1:10" s="171" customFormat="1" ht="16.5" thickBot="1" x14ac:dyDescent="0.25">
      <c r="A33" s="1159"/>
      <c r="B33" s="1409"/>
      <c r="C33" s="1410"/>
      <c r="D33" s="1160" t="s">
        <v>624</v>
      </c>
      <c r="E33" s="1161">
        <v>5231.2074056875163</v>
      </c>
      <c r="F33" s="1161">
        <f>'3_Levels 1&amp;2'!AQ76</f>
        <v>5256.3682996878188</v>
      </c>
      <c r="G33" s="1161">
        <f t="shared" si="2"/>
        <v>25.160894000302505</v>
      </c>
      <c r="H33" s="1162">
        <f t="shared" si="3"/>
        <v>4.8097680036442202E-3</v>
      </c>
    </row>
    <row r="34" spans="1:10" s="202" customFormat="1" ht="25.5" customHeight="1" thickTop="1" thickBot="1" x14ac:dyDescent="0.25">
      <c r="A34" s="199"/>
      <c r="B34" s="200"/>
      <c r="C34" s="200"/>
      <c r="D34" s="201"/>
      <c r="E34" s="24"/>
      <c r="F34" s="24"/>
      <c r="G34" s="24"/>
      <c r="H34" s="131"/>
      <c r="J34" s="171"/>
    </row>
    <row r="35" spans="1:10" s="171" customFormat="1" ht="30" customHeight="1" thickTop="1" x14ac:dyDescent="0.2">
      <c r="A35" s="1163" t="s">
        <v>258</v>
      </c>
      <c r="B35" s="1399" t="s">
        <v>352</v>
      </c>
      <c r="C35" s="1400"/>
      <c r="D35" s="1164" t="s">
        <v>623</v>
      </c>
      <c r="E35" s="1165">
        <v>23908892</v>
      </c>
      <c r="F35" s="1165" t="e">
        <f>SUM(F36:F41)</f>
        <v>#REF!</v>
      </c>
      <c r="G35" s="1166" t="e">
        <f t="shared" ref="G35:G53" si="4">F35-E35</f>
        <v>#REF!</v>
      </c>
      <c r="H35" s="1167" t="e">
        <f t="shared" ref="H35:H53" si="5">G35/E35</f>
        <v>#REF!</v>
      </c>
    </row>
    <row r="36" spans="1:10" s="171" customFormat="1" ht="19.350000000000001" customHeight="1" x14ac:dyDescent="0.2">
      <c r="A36" s="203"/>
      <c r="B36" s="197" t="s">
        <v>371</v>
      </c>
      <c r="C36" s="198" t="s">
        <v>1897</v>
      </c>
      <c r="D36" s="177" t="s">
        <v>274</v>
      </c>
      <c r="E36" s="146">
        <v>5502000</v>
      </c>
      <c r="F36" s="146">
        <f>'4_Level 4'!E215</f>
        <v>5649000</v>
      </c>
      <c r="G36" s="146">
        <f t="shared" si="4"/>
        <v>147000</v>
      </c>
      <c r="H36" s="819">
        <f t="shared" si="5"/>
        <v>2.6717557251908396E-2</v>
      </c>
      <c r="J36" s="1199"/>
    </row>
    <row r="37" spans="1:10" s="171" customFormat="1" ht="19.350000000000001" customHeight="1" x14ac:dyDescent="0.2">
      <c r="A37" s="203"/>
      <c r="B37" s="197" t="s">
        <v>372</v>
      </c>
      <c r="C37" s="176" t="s">
        <v>906</v>
      </c>
      <c r="D37" s="177" t="s">
        <v>338</v>
      </c>
      <c r="E37" s="146">
        <v>758000</v>
      </c>
      <c r="F37" s="161">
        <v>782000</v>
      </c>
      <c r="G37" s="146">
        <f>F37-E37</f>
        <v>24000</v>
      </c>
      <c r="H37" s="819">
        <f t="shared" si="5"/>
        <v>3.1662269129287601E-2</v>
      </c>
      <c r="I37" s="146">
        <v>782000</v>
      </c>
    </row>
    <row r="38" spans="1:10" s="171" customFormat="1" ht="19.5" customHeight="1" x14ac:dyDescent="0.2">
      <c r="A38" s="203"/>
      <c r="B38" s="197" t="s">
        <v>74</v>
      </c>
      <c r="C38" s="176" t="s">
        <v>907</v>
      </c>
      <c r="D38" s="177" t="s">
        <v>369</v>
      </c>
      <c r="E38" s="146">
        <v>5888308</v>
      </c>
      <c r="F38" s="161">
        <v>6545540</v>
      </c>
      <c r="G38" s="146">
        <f t="shared" si="4"/>
        <v>657232</v>
      </c>
      <c r="H38" s="819">
        <f t="shared" si="5"/>
        <v>0.11161644397677567</v>
      </c>
      <c r="I38" s="146">
        <v>6545540</v>
      </c>
    </row>
    <row r="39" spans="1:10" s="171" customFormat="1" ht="19.5" customHeight="1" x14ac:dyDescent="0.2">
      <c r="A39" s="203"/>
      <c r="B39" s="197" t="s">
        <v>75</v>
      </c>
      <c r="C39" s="176" t="s">
        <v>908</v>
      </c>
      <c r="D39" s="177" t="s">
        <v>558</v>
      </c>
      <c r="E39" s="146">
        <v>4000000</v>
      </c>
      <c r="F39" s="161">
        <v>12000000</v>
      </c>
      <c r="G39" s="146">
        <f t="shared" si="4"/>
        <v>8000000</v>
      </c>
      <c r="H39" s="819">
        <f t="shared" si="5"/>
        <v>2</v>
      </c>
      <c r="I39" s="146">
        <v>12000000</v>
      </c>
    </row>
    <row r="40" spans="1:10" s="171" customFormat="1" ht="19.350000000000001" customHeight="1" x14ac:dyDescent="0.2">
      <c r="A40" s="203"/>
      <c r="B40" s="197" t="s">
        <v>76</v>
      </c>
      <c r="C40" s="176" t="s">
        <v>285</v>
      </c>
      <c r="D40" s="177" t="s">
        <v>622</v>
      </c>
      <c r="E40" s="146">
        <v>7760584</v>
      </c>
      <c r="F40" s="161" t="e">
        <f>'4_Level 4'!#REF!</f>
        <v>#REF!</v>
      </c>
      <c r="G40" s="146" t="e">
        <f t="shared" ref="G40" si="6">F40-E40</f>
        <v>#REF!</v>
      </c>
      <c r="H40" s="819" t="e">
        <f t="shared" ref="H40" si="7">G40/E40</f>
        <v>#REF!</v>
      </c>
      <c r="I40" s="146"/>
    </row>
    <row r="41" spans="1:10" s="171" customFormat="1" ht="19.5" customHeight="1" thickBot="1" x14ac:dyDescent="0.25">
      <c r="A41" s="204"/>
      <c r="B41" s="205" t="s">
        <v>77</v>
      </c>
      <c r="C41" s="181" t="s">
        <v>1930</v>
      </c>
      <c r="D41" s="182" t="s">
        <v>623</v>
      </c>
      <c r="E41" s="143">
        <v>0</v>
      </c>
      <c r="F41" s="143">
        <f>'4_Level 4'!R215</f>
        <v>7338191</v>
      </c>
      <c r="G41" s="143">
        <f t="shared" si="4"/>
        <v>7338191</v>
      </c>
      <c r="H41" s="820" t="e">
        <f t="shared" si="5"/>
        <v>#DIV/0!</v>
      </c>
    </row>
    <row r="42" spans="1:10" s="171" customFormat="1" ht="36.75" customHeight="1" x14ac:dyDescent="0.2">
      <c r="A42" s="1168" t="s">
        <v>413</v>
      </c>
      <c r="B42" s="1401" t="s">
        <v>415</v>
      </c>
      <c r="C42" s="1402"/>
      <c r="D42" s="1156"/>
      <c r="E42" s="1169">
        <v>59572234</v>
      </c>
      <c r="F42" s="1169">
        <f>SUM(F43:F51)</f>
        <v>60931674.380000003</v>
      </c>
      <c r="G42" s="1138">
        <f t="shared" si="4"/>
        <v>1359440.3800000027</v>
      </c>
      <c r="H42" s="1139">
        <f t="shared" si="5"/>
        <v>2.2820033574701977E-2</v>
      </c>
    </row>
    <row r="43" spans="1:10" s="171" customFormat="1" ht="18.75" customHeight="1" x14ac:dyDescent="0.2">
      <c r="A43" s="206"/>
      <c r="B43" s="175" t="s">
        <v>371</v>
      </c>
      <c r="C43" s="176" t="s">
        <v>156</v>
      </c>
      <c r="D43" s="177" t="s">
        <v>275</v>
      </c>
      <c r="E43" s="146">
        <v>7282268</v>
      </c>
      <c r="F43" s="146">
        <f>'5A1_Labs'!H7</f>
        <v>7455535</v>
      </c>
      <c r="G43" s="162">
        <f t="shared" si="4"/>
        <v>173267</v>
      </c>
      <c r="H43" s="163">
        <f t="shared" si="5"/>
        <v>2.379299965340468E-2</v>
      </c>
    </row>
    <row r="44" spans="1:10" s="171" customFormat="1" ht="18.75" customHeight="1" x14ac:dyDescent="0.2">
      <c r="A44" s="206"/>
      <c r="B44" s="175" t="s">
        <v>372</v>
      </c>
      <c r="C44" s="176" t="s">
        <v>157</v>
      </c>
      <c r="D44" s="177" t="s">
        <v>275</v>
      </c>
      <c r="E44" s="146">
        <v>3527481</v>
      </c>
      <c r="F44" s="146">
        <f>'5A1_Labs'!H8</f>
        <v>3627680</v>
      </c>
      <c r="G44" s="162">
        <f t="shared" si="4"/>
        <v>100199</v>
      </c>
      <c r="H44" s="163">
        <f t="shared" si="5"/>
        <v>2.8405255761831175E-2</v>
      </c>
    </row>
    <row r="45" spans="1:10" s="135" customFormat="1" ht="18.75" customHeight="1" x14ac:dyDescent="0.2">
      <c r="A45" s="206"/>
      <c r="B45" s="175" t="s">
        <v>74</v>
      </c>
      <c r="C45" s="176" t="s">
        <v>259</v>
      </c>
      <c r="D45" s="177" t="s">
        <v>630</v>
      </c>
      <c r="E45" s="146">
        <v>42939412</v>
      </c>
      <c r="F45" s="146">
        <f>'5A2_Legacy Type 2'!T14</f>
        <v>41934957</v>
      </c>
      <c r="G45" s="162">
        <f t="shared" si="4"/>
        <v>-1004455</v>
      </c>
      <c r="H45" s="163">
        <f t="shared" si="5"/>
        <v>-2.3392379010686033E-2</v>
      </c>
    </row>
    <row r="46" spans="1:10" s="171" customFormat="1" ht="18.75" customHeight="1" x14ac:dyDescent="0.2">
      <c r="A46" s="206"/>
      <c r="B46" s="175" t="s">
        <v>75</v>
      </c>
      <c r="C46" s="176" t="s">
        <v>151</v>
      </c>
      <c r="D46" s="177" t="s">
        <v>370</v>
      </c>
      <c r="E46" s="146">
        <v>2337745</v>
      </c>
      <c r="F46" s="146">
        <f>'5A3_OJJ'!G76</f>
        <v>1933196</v>
      </c>
      <c r="G46" s="162">
        <f t="shared" si="4"/>
        <v>-404549</v>
      </c>
      <c r="H46" s="163">
        <f t="shared" si="5"/>
        <v>-0.17305095294824713</v>
      </c>
    </row>
    <row r="47" spans="1:10" s="135" customFormat="1" ht="18.75" customHeight="1" x14ac:dyDescent="0.2">
      <c r="A47" s="206"/>
      <c r="B47" s="175" t="s">
        <v>76</v>
      </c>
      <c r="C47" s="176" t="s">
        <v>310</v>
      </c>
      <c r="D47" s="177" t="s">
        <v>410</v>
      </c>
      <c r="E47" s="146">
        <v>2709005</v>
      </c>
      <c r="F47" s="146">
        <f>+'5A5_LSMSA'!H76</f>
        <v>2742889</v>
      </c>
      <c r="G47" s="162">
        <f t="shared" si="4"/>
        <v>33884</v>
      </c>
      <c r="H47" s="163">
        <f t="shared" si="5"/>
        <v>1.2507913422086707E-2</v>
      </c>
    </row>
    <row r="48" spans="1:10" s="135" customFormat="1" ht="18.75" customHeight="1" x14ac:dyDescent="0.2">
      <c r="A48" s="206"/>
      <c r="B48" s="175" t="s">
        <v>77</v>
      </c>
      <c r="C48" s="176" t="s">
        <v>311</v>
      </c>
      <c r="D48" s="177" t="s">
        <v>411</v>
      </c>
      <c r="E48" s="146">
        <v>2077568</v>
      </c>
      <c r="F48" s="146">
        <f>+'5A4_NOCCA'!H76</f>
        <v>2136078</v>
      </c>
      <c r="G48" s="162">
        <f t="shared" si="4"/>
        <v>58510</v>
      </c>
      <c r="H48" s="163">
        <f t="shared" si="5"/>
        <v>2.8162736430287719E-2</v>
      </c>
    </row>
    <row r="49" spans="1:9" s="135" customFormat="1" ht="18.75" customHeight="1" x14ac:dyDescent="0.2">
      <c r="A49" s="206"/>
      <c r="B49" s="175" t="s">
        <v>78</v>
      </c>
      <c r="C49" s="176" t="s">
        <v>1042</v>
      </c>
      <c r="D49" s="177" t="s">
        <v>1044</v>
      </c>
      <c r="E49" s="146">
        <v>0</v>
      </c>
      <c r="F49" s="146">
        <f>+'5A6_Thrive'!H76</f>
        <v>1404978</v>
      </c>
      <c r="G49" s="162">
        <f>F49-E49</f>
        <v>1404978</v>
      </c>
      <c r="H49" s="163"/>
    </row>
    <row r="50" spans="1:9" s="135" customFormat="1" ht="18.75" customHeight="1" x14ac:dyDescent="0.2">
      <c r="A50" s="206"/>
      <c r="B50" s="175" t="s">
        <v>89</v>
      </c>
      <c r="C50" s="176" t="s">
        <v>1003</v>
      </c>
      <c r="D50" s="177" t="s">
        <v>339</v>
      </c>
      <c r="E50" s="146">
        <v>-2067219</v>
      </c>
      <c r="F50" s="146">
        <f>-'5C2_LAVCA'!S76-'5C3_UnvView'!S76</f>
        <v>-2108363</v>
      </c>
      <c r="G50" s="162">
        <f t="shared" si="4"/>
        <v>-41144</v>
      </c>
      <c r="H50" s="163">
        <f t="shared" si="5"/>
        <v>1.9903067841384972E-2</v>
      </c>
    </row>
    <row r="51" spans="1:9" s="135" customFormat="1" ht="18.75" customHeight="1" thickBot="1" x14ac:dyDescent="0.25">
      <c r="A51" s="207"/>
      <c r="B51" s="175" t="s">
        <v>1043</v>
      </c>
      <c r="C51" s="176" t="s">
        <v>552</v>
      </c>
      <c r="D51" s="177" t="s">
        <v>1958</v>
      </c>
      <c r="E51" s="161">
        <v>765974</v>
      </c>
      <c r="F51" s="146">
        <f>0.14*('5C1AE_Noble Minds'!R76+'5C1AF_JCFA-Laf'!R76+'5C1AG_Collegiate'!R76)+D61</f>
        <v>1804724.38</v>
      </c>
      <c r="G51" s="153">
        <f t="shared" si="4"/>
        <v>1038750.3799999999</v>
      </c>
      <c r="H51" s="164">
        <f t="shared" si="5"/>
        <v>1.3561170222487968</v>
      </c>
    </row>
    <row r="52" spans="1:9" s="171" customFormat="1" ht="56.25" customHeight="1" thickBot="1" x14ac:dyDescent="0.25">
      <c r="A52" s="1170" t="s">
        <v>412</v>
      </c>
      <c r="B52" s="1403" t="s">
        <v>960</v>
      </c>
      <c r="C52" s="1404"/>
      <c r="D52" s="1171"/>
      <c r="E52" s="1148">
        <v>3665801495</v>
      </c>
      <c r="F52" s="1148" t="e">
        <f>F32+F35+F42</f>
        <v>#REF!</v>
      </c>
      <c r="G52" s="1148" t="e">
        <f t="shared" si="4"/>
        <v>#REF!</v>
      </c>
      <c r="H52" s="1172" t="e">
        <f t="shared" si="5"/>
        <v>#REF!</v>
      </c>
    </row>
    <row r="53" spans="1:9" s="171" customFormat="1" ht="20.25" customHeight="1" x14ac:dyDescent="0.2">
      <c r="A53" s="169" t="s">
        <v>150</v>
      </c>
      <c r="B53" s="208" t="s">
        <v>73</v>
      </c>
      <c r="C53" s="209" t="s">
        <v>1966</v>
      </c>
      <c r="D53" s="210"/>
      <c r="E53" s="145">
        <v>-8577163</v>
      </c>
      <c r="F53" s="145">
        <f>'2_State Distrib and Adjs'!AP76+'5A1_Labs'!M9+'5A2_Legacy Type 2'!AA14+'5A4_NOCCA'!M83+'5A5_LSMSA'!M83+'5A6_Thrive'!M83+'5B1_RSD Orleans'!N47+'5B1A_Type 3B'!Z37+'5B2_RSD LA'!R20+'5C1_New Type 2'!Z42</f>
        <v>-6414884.3533980073</v>
      </c>
      <c r="G53" s="162">
        <f t="shared" si="4"/>
        <v>2162278.6466019927</v>
      </c>
      <c r="H53" s="163">
        <f t="shared" si="5"/>
        <v>-0.25209718488525784</v>
      </c>
      <c r="I53" s="145">
        <v>-7500000</v>
      </c>
    </row>
    <row r="54" spans="1:9" s="171" customFormat="1" ht="20.25" customHeight="1" x14ac:dyDescent="0.2">
      <c r="A54" s="169" t="s">
        <v>86</v>
      </c>
      <c r="B54" s="211" t="s">
        <v>325</v>
      </c>
      <c r="C54" s="212"/>
      <c r="D54" s="177"/>
      <c r="E54" s="161"/>
      <c r="F54" s="161"/>
      <c r="G54" s="162">
        <f>F54-E54</f>
        <v>0</v>
      </c>
      <c r="H54" s="163"/>
    </row>
    <row r="55" spans="1:9" s="171" customFormat="1" ht="20.25" customHeight="1" x14ac:dyDescent="0.2">
      <c r="A55" s="169"/>
      <c r="B55" s="175" t="s">
        <v>73</v>
      </c>
      <c r="C55" s="213" t="s">
        <v>840</v>
      </c>
      <c r="D55" s="177"/>
      <c r="E55" s="327" t="s">
        <v>839</v>
      </c>
      <c r="F55" s="327" t="s">
        <v>839</v>
      </c>
      <c r="G55" s="162"/>
      <c r="H55" s="163"/>
    </row>
    <row r="56" spans="1:9" s="171" customFormat="1" ht="20.25" customHeight="1" thickBot="1" x14ac:dyDescent="0.25">
      <c r="A56" s="179"/>
      <c r="B56" s="180" t="s">
        <v>74</v>
      </c>
      <c r="C56" s="214" t="s">
        <v>841</v>
      </c>
      <c r="D56" s="182"/>
      <c r="E56" s="328" t="s">
        <v>839</v>
      </c>
      <c r="F56" s="328" t="s">
        <v>839</v>
      </c>
      <c r="G56" s="153"/>
      <c r="H56" s="164"/>
    </row>
    <row r="57" spans="1:9" s="171" customFormat="1" ht="33" customHeight="1" thickBot="1" x14ac:dyDescent="0.25">
      <c r="A57" s="1173" t="s">
        <v>414</v>
      </c>
      <c r="B57" s="1405" t="s">
        <v>961</v>
      </c>
      <c r="C57" s="1406"/>
      <c r="D57" s="1174"/>
      <c r="E57" s="1174">
        <v>3657224332</v>
      </c>
      <c r="F57" s="1174" t="e">
        <f>+F52+F53+F54</f>
        <v>#REF!</v>
      </c>
      <c r="G57" s="1174" t="e">
        <f>F57-E57</f>
        <v>#REF!</v>
      </c>
      <c r="H57" s="1175" t="e">
        <f>G57/E57</f>
        <v>#REF!</v>
      </c>
    </row>
    <row r="58" spans="1:9" s="171" customFormat="1" ht="17.25" thickTop="1" thickBot="1" x14ac:dyDescent="0.25">
      <c r="A58" s="1170" t="s">
        <v>1971</v>
      </c>
      <c r="B58" s="1397" t="s">
        <v>1972</v>
      </c>
      <c r="C58" s="1398"/>
      <c r="D58" s="1171"/>
      <c r="E58" s="1148">
        <v>3665801495</v>
      </c>
      <c r="F58" s="1148">
        <v>3717667944</v>
      </c>
      <c r="G58" s="1148">
        <f t="shared" ref="G58:G59" si="8">F58-E58</f>
        <v>51866449</v>
      </c>
      <c r="H58" s="1172">
        <f t="shared" ref="H58:H59" si="9">G58/E58</f>
        <v>1.4148733659131208E-2</v>
      </c>
    </row>
    <row r="59" spans="1:9" s="171" customFormat="1" ht="17.25" thickTop="1" thickBot="1" x14ac:dyDescent="0.25">
      <c r="A59" s="1170" t="s">
        <v>1973</v>
      </c>
      <c r="B59" s="1397" t="s">
        <v>1974</v>
      </c>
      <c r="C59" s="1398"/>
      <c r="D59" s="1171"/>
      <c r="E59" s="1148"/>
      <c r="F59" s="1148" t="e">
        <f>F58-F57</f>
        <v>#REF!</v>
      </c>
      <c r="G59" s="1148" t="e">
        <f t="shared" si="8"/>
        <v>#REF!</v>
      </c>
      <c r="H59" s="1172" t="e">
        <f t="shared" si="9"/>
        <v>#REF!</v>
      </c>
    </row>
    <row r="60" spans="1:9" ht="15.75" x14ac:dyDescent="0.2">
      <c r="B60" s="1193"/>
      <c r="C60" s="1193"/>
      <c r="D60" s="1194"/>
      <c r="E60" s="1194"/>
      <c r="F60" s="1194"/>
      <c r="G60" s="1194"/>
      <c r="H60" s="1195"/>
      <c r="I60" s="171"/>
    </row>
    <row r="61" spans="1:9" ht="15.75" x14ac:dyDescent="0.2">
      <c r="B61" s="1193"/>
      <c r="C61" s="223" t="s">
        <v>1903</v>
      </c>
      <c r="D61" s="1327">
        <v>1616261</v>
      </c>
      <c r="E61" s="1194"/>
      <c r="F61" s="171"/>
      <c r="G61" s="1194"/>
      <c r="H61" s="1195"/>
      <c r="I61" s="1194">
        <v>3717667944</v>
      </c>
    </row>
    <row r="62" spans="1:9" ht="15.75" x14ac:dyDescent="0.2">
      <c r="B62" s="1193"/>
      <c r="C62" s="1193"/>
      <c r="D62" s="1194"/>
      <c r="E62" s="1194"/>
      <c r="F62" s="171"/>
      <c r="G62" s="1194"/>
      <c r="H62" s="1195"/>
      <c r="I62" s="1194" t="e">
        <f>I61-F57</f>
        <v>#REF!</v>
      </c>
    </row>
    <row r="64" spans="1:9" x14ac:dyDescent="0.2">
      <c r="I64" s="1183" t="e">
        <f>'6_Local Deduct Calc'!#REF!</f>
        <v>#REF!</v>
      </c>
    </row>
  </sheetData>
  <sheetProtection formatCells="0" formatColumns="0" formatRows="0" sort="0"/>
  <mergeCells count="12">
    <mergeCell ref="B58:C58"/>
    <mergeCell ref="B59:C59"/>
    <mergeCell ref="A1:H1"/>
    <mergeCell ref="A2:H2"/>
    <mergeCell ref="A3:C3"/>
    <mergeCell ref="B57:C57"/>
    <mergeCell ref="B52:C52"/>
    <mergeCell ref="B4:C4"/>
    <mergeCell ref="B28:C28"/>
    <mergeCell ref="B32:C33"/>
    <mergeCell ref="B35:C35"/>
    <mergeCell ref="B42:C42"/>
  </mergeCells>
  <printOptions horizontalCentered="1"/>
  <pageMargins left="0.25" right="0.25" top="0.5" bottom="0.16" header="0.38" footer="0.16"/>
  <pageSetup paperSize="5" scale="73" orientation="portrait" r:id="rId1"/>
  <headerFooter alignWithMargins="0">
    <oddFooter>&amp;R&amp;12&amp;P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828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1765</v>
      </c>
      <c r="D5" s="326" t="s">
        <v>1688</v>
      </c>
      <c r="E5" s="326" t="s">
        <v>1488</v>
      </c>
      <c r="F5" s="326" t="s">
        <v>1766</v>
      </c>
      <c r="G5" s="326" t="s">
        <v>1537</v>
      </c>
      <c r="H5" s="326" t="s">
        <v>1690</v>
      </c>
      <c r="I5" s="326" t="s">
        <v>1767</v>
      </c>
      <c r="J5" s="326" t="s">
        <v>1540</v>
      </c>
      <c r="K5" s="326" t="s">
        <v>1692</v>
      </c>
      <c r="L5" s="326" t="s">
        <v>1768</v>
      </c>
      <c r="M5" s="326" t="s">
        <v>1543</v>
      </c>
      <c r="N5" s="326" t="s">
        <v>1694</v>
      </c>
      <c r="O5" s="326" t="s">
        <v>1769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83</v>
      </c>
      <c r="D19" s="76">
        <v>5479.9133536920572</v>
      </c>
      <c r="E19" s="103">
        <v>454832.80835644074</v>
      </c>
      <c r="F19" s="512">
        <v>32</v>
      </c>
      <c r="G19" s="76">
        <v>728.11387784136446</v>
      </c>
      <c r="H19" s="103">
        <v>23299.644090923663</v>
      </c>
      <c r="I19" s="512">
        <v>13</v>
      </c>
      <c r="J19" s="76">
        <v>198.57651213855397</v>
      </c>
      <c r="K19" s="103">
        <v>2581.4946578012014</v>
      </c>
      <c r="L19" s="512">
        <v>5</v>
      </c>
      <c r="M19" s="76">
        <v>4964.4128034638488</v>
      </c>
      <c r="N19" s="103">
        <v>24822.064017319244</v>
      </c>
      <c r="O19" s="512">
        <v>1</v>
      </c>
      <c r="P19" s="76">
        <v>1985.7651213855393</v>
      </c>
      <c r="Q19" s="103">
        <v>1985.7651213855393</v>
      </c>
      <c r="R19" s="115">
        <v>507522</v>
      </c>
      <c r="S19" s="76">
        <v>-1561</v>
      </c>
      <c r="T19" s="76">
        <v>172</v>
      </c>
      <c r="U19" s="77">
        <v>-1389</v>
      </c>
      <c r="V19" s="115">
        <v>506133</v>
      </c>
      <c r="W19" s="103">
        <v>-1265</v>
      </c>
      <c r="X19" s="115">
        <v>504868</v>
      </c>
      <c r="Y19" s="76">
        <v>37458</v>
      </c>
      <c r="Z19" s="115">
        <v>542326</v>
      </c>
      <c r="AA19" s="76">
        <v>362474</v>
      </c>
      <c r="AB19" s="76">
        <v>179852</v>
      </c>
      <c r="AC19" s="115">
        <v>44963</v>
      </c>
      <c r="AD19" s="119">
        <v>542326</v>
      </c>
      <c r="AE19" s="104">
        <v>2826</v>
      </c>
      <c r="AF19" s="112">
        <v>234558</v>
      </c>
      <c r="AG19" s="476">
        <v>-2</v>
      </c>
      <c r="AH19" s="104">
        <v>-5652</v>
      </c>
      <c r="AI19" s="476">
        <v>-1</v>
      </c>
      <c r="AJ19" s="106">
        <v>-1413</v>
      </c>
      <c r="AK19" s="105">
        <v>-7065</v>
      </c>
      <c r="AL19" s="112">
        <v>227493</v>
      </c>
      <c r="AM19" s="107">
        <v>-569</v>
      </c>
      <c r="AN19" s="112">
        <v>226924</v>
      </c>
      <c r="AO19" s="76"/>
      <c r="AP19" s="112">
        <v>226924</v>
      </c>
      <c r="AQ19" s="106">
        <v>154435</v>
      </c>
      <c r="AR19" s="106">
        <v>72489</v>
      </c>
      <c r="AS19" s="112">
        <v>18122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399</v>
      </c>
      <c r="D21" s="71">
        <v>5033.7224736951712</v>
      </c>
      <c r="E21" s="108">
        <v>2008455.2670043733</v>
      </c>
      <c r="F21" s="513">
        <v>179</v>
      </c>
      <c r="G21" s="71">
        <v>700.90294421293754</v>
      </c>
      <c r="H21" s="108">
        <v>125461.62701411582</v>
      </c>
      <c r="I21" s="513">
        <v>97</v>
      </c>
      <c r="J21" s="71">
        <v>191.15534842171024</v>
      </c>
      <c r="K21" s="108">
        <v>18542.068796905893</v>
      </c>
      <c r="L21" s="513">
        <v>33</v>
      </c>
      <c r="M21" s="71">
        <v>4778.8837105427565</v>
      </c>
      <c r="N21" s="108">
        <v>157703.16244791096</v>
      </c>
      <c r="O21" s="513">
        <v>8</v>
      </c>
      <c r="P21" s="71">
        <v>1911.5534842171023</v>
      </c>
      <c r="Q21" s="108">
        <v>15292.427873736819</v>
      </c>
      <c r="R21" s="116">
        <v>2325455</v>
      </c>
      <c r="S21" s="71">
        <v>-230213</v>
      </c>
      <c r="T21" s="71">
        <v>-13636</v>
      </c>
      <c r="U21" s="72">
        <v>-243849</v>
      </c>
      <c r="V21" s="116">
        <v>2081606</v>
      </c>
      <c r="W21" s="108">
        <v>-5204</v>
      </c>
      <c r="X21" s="116">
        <v>2076402</v>
      </c>
      <c r="Y21" s="71">
        <v>26498</v>
      </c>
      <c r="Z21" s="116">
        <v>2102900</v>
      </c>
      <c r="AA21" s="73">
        <v>1564093</v>
      </c>
      <c r="AB21" s="71">
        <v>538807</v>
      </c>
      <c r="AC21" s="117">
        <v>134702</v>
      </c>
      <c r="AD21" s="117">
        <v>2102900</v>
      </c>
      <c r="AE21" s="100">
        <v>2960</v>
      </c>
      <c r="AF21" s="113">
        <v>1181040</v>
      </c>
      <c r="AG21" s="477">
        <v>-42</v>
      </c>
      <c r="AH21" s="100">
        <v>-124320</v>
      </c>
      <c r="AI21" s="477">
        <v>-5</v>
      </c>
      <c r="AJ21" s="101">
        <v>-7400</v>
      </c>
      <c r="AK21" s="102">
        <v>-131720</v>
      </c>
      <c r="AL21" s="113">
        <v>1049320</v>
      </c>
      <c r="AM21" s="109">
        <v>-2623</v>
      </c>
      <c r="AN21" s="113">
        <v>1046697</v>
      </c>
      <c r="AO21" s="71"/>
      <c r="AP21" s="113">
        <v>1046697</v>
      </c>
      <c r="AQ21" s="101">
        <v>775575</v>
      </c>
      <c r="AR21" s="101">
        <v>271122</v>
      </c>
      <c r="AS21" s="113">
        <v>67781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2</v>
      </c>
      <c r="D23" s="76">
        <v>3393.9093565801013</v>
      </c>
      <c r="E23" s="103">
        <v>6787.8187131602026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1</v>
      </c>
      <c r="M23" s="76">
        <v>2920.1168451233348</v>
      </c>
      <c r="N23" s="103">
        <v>2920.1168451233348</v>
      </c>
      <c r="O23" s="512">
        <v>0</v>
      </c>
      <c r="P23" s="76">
        <v>1168.046738049334</v>
      </c>
      <c r="Q23" s="103">
        <v>0</v>
      </c>
      <c r="R23" s="115">
        <v>9708</v>
      </c>
      <c r="S23" s="76">
        <v>857</v>
      </c>
      <c r="T23" s="76">
        <v>-2125</v>
      </c>
      <c r="U23" s="77">
        <v>-1268</v>
      </c>
      <c r="V23" s="115">
        <v>8440</v>
      </c>
      <c r="W23" s="103">
        <v>-21</v>
      </c>
      <c r="X23" s="115">
        <v>8419</v>
      </c>
      <c r="Y23" s="76">
        <v>3391</v>
      </c>
      <c r="Z23" s="115">
        <v>11810</v>
      </c>
      <c r="AA23" s="76">
        <v>8717</v>
      </c>
      <c r="AB23" s="76">
        <v>3093</v>
      </c>
      <c r="AC23" s="115">
        <v>773</v>
      </c>
      <c r="AD23" s="119">
        <v>11810</v>
      </c>
      <c r="AE23" s="104">
        <v>7791</v>
      </c>
      <c r="AF23" s="112">
        <v>15582</v>
      </c>
      <c r="AG23" s="476">
        <v>0</v>
      </c>
      <c r="AH23" s="104">
        <v>0</v>
      </c>
      <c r="AI23" s="476">
        <v>-1</v>
      </c>
      <c r="AJ23" s="106">
        <v>-3895.5</v>
      </c>
      <c r="AK23" s="105">
        <v>-3895.5</v>
      </c>
      <c r="AL23" s="112">
        <v>11686.5</v>
      </c>
      <c r="AM23" s="107">
        <v>-29</v>
      </c>
      <c r="AN23" s="112">
        <v>11657.5</v>
      </c>
      <c r="AO23" s="76"/>
      <c r="AP23" s="112">
        <v>11658</v>
      </c>
      <c r="AQ23" s="106">
        <v>10052</v>
      </c>
      <c r="AR23" s="106">
        <v>1606</v>
      </c>
      <c r="AS23" s="112">
        <v>402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3</v>
      </c>
      <c r="D27" s="80">
        <v>4919.2457135694622</v>
      </c>
      <c r="E27" s="95">
        <v>14757.737140708387</v>
      </c>
      <c r="F27" s="511">
        <v>3</v>
      </c>
      <c r="G27" s="80">
        <v>715.00455698528151</v>
      </c>
      <c r="H27" s="95">
        <v>2145.0136709558446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16903</v>
      </c>
      <c r="S27" s="80">
        <v>-5634</v>
      </c>
      <c r="T27" s="80">
        <v>0</v>
      </c>
      <c r="U27" s="81">
        <v>-5634</v>
      </c>
      <c r="V27" s="114">
        <v>11269</v>
      </c>
      <c r="W27" s="95">
        <v>-28</v>
      </c>
      <c r="X27" s="114">
        <v>11241</v>
      </c>
      <c r="Y27" s="80">
        <v>4807</v>
      </c>
      <c r="Z27" s="114">
        <v>16048</v>
      </c>
      <c r="AA27" s="80">
        <v>14446</v>
      </c>
      <c r="AB27" s="80">
        <v>1602</v>
      </c>
      <c r="AC27" s="114">
        <v>401</v>
      </c>
      <c r="AD27" s="118">
        <v>16048</v>
      </c>
      <c r="AE27" s="96">
        <v>2603</v>
      </c>
      <c r="AF27" s="111">
        <v>7809</v>
      </c>
      <c r="AG27" s="475">
        <v>-1</v>
      </c>
      <c r="AH27" s="96">
        <v>-2603</v>
      </c>
      <c r="AI27" s="475">
        <v>0</v>
      </c>
      <c r="AJ27" s="98">
        <v>0</v>
      </c>
      <c r="AK27" s="97">
        <v>-2603</v>
      </c>
      <c r="AL27" s="111">
        <v>5206</v>
      </c>
      <c r="AM27" s="99">
        <v>-13</v>
      </c>
      <c r="AN27" s="111">
        <v>5193</v>
      </c>
      <c r="AO27" s="80"/>
      <c r="AP27" s="111">
        <v>5193</v>
      </c>
      <c r="AQ27" s="98">
        <v>4896</v>
      </c>
      <c r="AR27" s="98">
        <v>297</v>
      </c>
      <c r="AS27" s="111">
        <v>74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2354</v>
      </c>
      <c r="U29" s="77">
        <v>2354</v>
      </c>
      <c r="V29" s="115">
        <v>2354</v>
      </c>
      <c r="W29" s="103">
        <v>-6</v>
      </c>
      <c r="X29" s="115">
        <v>2348</v>
      </c>
      <c r="Y29" s="76"/>
      <c r="Z29" s="115">
        <v>2348</v>
      </c>
      <c r="AA29" s="76">
        <v>0</v>
      </c>
      <c r="AB29" s="76">
        <v>2348</v>
      </c>
      <c r="AC29" s="115">
        <v>587</v>
      </c>
      <c r="AD29" s="119">
        <v>2348</v>
      </c>
      <c r="AE29" s="104">
        <v>3356</v>
      </c>
      <c r="AF29" s="112">
        <v>0</v>
      </c>
      <c r="AG29" s="476">
        <v>0</v>
      </c>
      <c r="AH29" s="104">
        <v>0</v>
      </c>
      <c r="AI29" s="476">
        <v>1</v>
      </c>
      <c r="AJ29" s="106">
        <v>1678</v>
      </c>
      <c r="AK29" s="105">
        <v>1678</v>
      </c>
      <c r="AL29" s="112">
        <v>1678</v>
      </c>
      <c r="AM29" s="107">
        <v>-4</v>
      </c>
      <c r="AN29" s="112">
        <v>1674</v>
      </c>
      <c r="AO29" s="76"/>
      <c r="AP29" s="112">
        <v>1674</v>
      </c>
      <c r="AQ29" s="106">
        <v>0</v>
      </c>
      <c r="AR29" s="106">
        <v>1674</v>
      </c>
      <c r="AS29" s="112">
        <v>419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2537</v>
      </c>
      <c r="U43" s="77">
        <v>2537</v>
      </c>
      <c r="V43" s="115">
        <v>2537</v>
      </c>
      <c r="W43" s="103">
        <v>-6</v>
      </c>
      <c r="X43" s="115">
        <v>2531</v>
      </c>
      <c r="Y43" s="76"/>
      <c r="Z43" s="115">
        <v>2531</v>
      </c>
      <c r="AA43" s="76">
        <v>0</v>
      </c>
      <c r="AB43" s="76">
        <v>2531</v>
      </c>
      <c r="AC43" s="115">
        <v>633</v>
      </c>
      <c r="AD43" s="119">
        <v>2531</v>
      </c>
      <c r="AE43" s="104">
        <v>3863</v>
      </c>
      <c r="AF43" s="112">
        <v>0</v>
      </c>
      <c r="AG43" s="476">
        <v>0</v>
      </c>
      <c r="AH43" s="104">
        <v>0</v>
      </c>
      <c r="AI43" s="476">
        <v>1</v>
      </c>
      <c r="AJ43" s="106">
        <v>1931.5</v>
      </c>
      <c r="AK43" s="105">
        <v>1931.5</v>
      </c>
      <c r="AL43" s="112">
        <v>1931.5</v>
      </c>
      <c r="AM43" s="107">
        <v>-5</v>
      </c>
      <c r="AN43" s="112">
        <v>1926.5</v>
      </c>
      <c r="AO43" s="76"/>
      <c r="AP43" s="112">
        <v>1927</v>
      </c>
      <c r="AQ43" s="106">
        <v>0</v>
      </c>
      <c r="AR43" s="106">
        <v>1927</v>
      </c>
      <c r="AS43" s="112">
        <v>482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1121</v>
      </c>
      <c r="U44" s="77">
        <v>1121</v>
      </c>
      <c r="V44" s="115">
        <v>1121</v>
      </c>
      <c r="W44" s="103">
        <v>-3</v>
      </c>
      <c r="X44" s="115">
        <v>1118</v>
      </c>
      <c r="Y44" s="76"/>
      <c r="Z44" s="115">
        <v>1118</v>
      </c>
      <c r="AA44" s="76">
        <v>0</v>
      </c>
      <c r="AB44" s="76">
        <v>1118</v>
      </c>
      <c r="AC44" s="115">
        <v>280</v>
      </c>
      <c r="AD44" s="119">
        <v>1118</v>
      </c>
      <c r="AE44" s="104">
        <v>10997</v>
      </c>
      <c r="AF44" s="112">
        <v>0</v>
      </c>
      <c r="AG44" s="476">
        <v>0</v>
      </c>
      <c r="AH44" s="104">
        <v>0</v>
      </c>
      <c r="AI44" s="476">
        <v>1</v>
      </c>
      <c r="AJ44" s="106">
        <v>5498.5</v>
      </c>
      <c r="AK44" s="105">
        <v>5498.5</v>
      </c>
      <c r="AL44" s="112">
        <v>5498.5</v>
      </c>
      <c r="AM44" s="107">
        <v>-14</v>
      </c>
      <c r="AN44" s="112">
        <v>5484.5</v>
      </c>
      <c r="AO44" s="76"/>
      <c r="AP44" s="112">
        <v>5485</v>
      </c>
      <c r="AQ44" s="106">
        <v>0</v>
      </c>
      <c r="AR44" s="106">
        <v>5485</v>
      </c>
      <c r="AS44" s="112">
        <v>1371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13</v>
      </c>
      <c r="D60" s="76">
        <v>5108.4685464422264</v>
      </c>
      <c r="E60" s="103">
        <v>66410.091103748942</v>
      </c>
      <c r="F60" s="512">
        <v>10</v>
      </c>
      <c r="G60" s="76">
        <v>620.65158021728973</v>
      </c>
      <c r="H60" s="103">
        <v>6206.5158021728976</v>
      </c>
      <c r="I60" s="512">
        <v>3</v>
      </c>
      <c r="J60" s="76">
        <v>169.26861278653357</v>
      </c>
      <c r="K60" s="103">
        <v>507.80583835960067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73124</v>
      </c>
      <c r="S60" s="76">
        <v>58103</v>
      </c>
      <c r="T60" s="76">
        <v>16439</v>
      </c>
      <c r="U60" s="77">
        <v>74542</v>
      </c>
      <c r="V60" s="115">
        <v>147666</v>
      </c>
      <c r="W60" s="103">
        <v>-369</v>
      </c>
      <c r="X60" s="115">
        <v>147297</v>
      </c>
      <c r="Y60" s="76">
        <v>1203</v>
      </c>
      <c r="Z60" s="115">
        <v>148500</v>
      </c>
      <c r="AA60" s="76">
        <v>49431</v>
      </c>
      <c r="AB60" s="76">
        <v>99069</v>
      </c>
      <c r="AC60" s="115">
        <v>24767</v>
      </c>
      <c r="AD60" s="119">
        <v>148500</v>
      </c>
      <c r="AE60" s="104">
        <v>5160</v>
      </c>
      <c r="AF60" s="112">
        <v>67080</v>
      </c>
      <c r="AG60" s="476">
        <v>8</v>
      </c>
      <c r="AH60" s="104">
        <v>41280</v>
      </c>
      <c r="AI60" s="476">
        <v>5</v>
      </c>
      <c r="AJ60" s="106">
        <v>12900</v>
      </c>
      <c r="AK60" s="105">
        <v>54180</v>
      </c>
      <c r="AL60" s="112">
        <v>121260</v>
      </c>
      <c r="AM60" s="107">
        <v>-303</v>
      </c>
      <c r="AN60" s="112">
        <v>120957</v>
      </c>
      <c r="AO60" s="76"/>
      <c r="AP60" s="112">
        <v>120957</v>
      </c>
      <c r="AQ60" s="106">
        <v>10564</v>
      </c>
      <c r="AR60" s="106">
        <v>110393</v>
      </c>
      <c r="AS60" s="112">
        <v>27598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500</v>
      </c>
      <c r="D76" s="455"/>
      <c r="E76" s="506">
        <v>2551243.7223184318</v>
      </c>
      <c r="F76" s="514">
        <v>224</v>
      </c>
      <c r="G76" s="455"/>
      <c r="H76" s="506">
        <v>157112.80057816821</v>
      </c>
      <c r="I76" s="514">
        <v>113</v>
      </c>
      <c r="J76" s="455"/>
      <c r="K76" s="506">
        <v>21631.369293066695</v>
      </c>
      <c r="L76" s="514">
        <v>39</v>
      </c>
      <c r="M76" s="455"/>
      <c r="N76" s="506">
        <v>185445.34331035352</v>
      </c>
      <c r="O76" s="514">
        <v>9</v>
      </c>
      <c r="P76" s="455"/>
      <c r="Q76" s="506">
        <v>17278.192995122357</v>
      </c>
      <c r="R76" s="515">
        <v>2932712</v>
      </c>
      <c r="S76" s="455">
        <v>-178448</v>
      </c>
      <c r="T76" s="455">
        <v>6862</v>
      </c>
      <c r="U76" s="516">
        <v>-171586</v>
      </c>
      <c r="V76" s="515">
        <v>2761126</v>
      </c>
      <c r="W76" s="506">
        <v>-6902</v>
      </c>
      <c r="X76" s="515">
        <v>2754224</v>
      </c>
      <c r="Y76" s="506">
        <v>73357</v>
      </c>
      <c r="Z76" s="515">
        <v>2827581</v>
      </c>
      <c r="AA76" s="455">
        <v>1999161</v>
      </c>
      <c r="AB76" s="455">
        <v>828420</v>
      </c>
      <c r="AC76" s="515">
        <v>207106</v>
      </c>
      <c r="AD76" s="452">
        <v>2827581</v>
      </c>
      <c r="AE76" s="517">
        <v>5144</v>
      </c>
      <c r="AF76" s="518">
        <v>1506069</v>
      </c>
      <c r="AG76" s="514">
        <v>-37</v>
      </c>
      <c r="AH76" s="517">
        <v>-91295</v>
      </c>
      <c r="AI76" s="514">
        <v>1</v>
      </c>
      <c r="AJ76" s="519">
        <v>9299.5</v>
      </c>
      <c r="AK76" s="520">
        <v>-81995.5</v>
      </c>
      <c r="AL76" s="518">
        <v>1424073.5</v>
      </c>
      <c r="AM76" s="521">
        <v>-3560</v>
      </c>
      <c r="AN76" s="518">
        <v>1420513.5</v>
      </c>
      <c r="AO76" s="506">
        <v>0</v>
      </c>
      <c r="AP76" s="518">
        <v>1420515</v>
      </c>
      <c r="AQ76" s="519">
        <v>955522</v>
      </c>
      <c r="AR76" s="519">
        <v>464993</v>
      </c>
      <c r="AS76" s="518">
        <v>116249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12862</v>
      </c>
      <c r="AA82" s="73">
        <v>8576</v>
      </c>
      <c r="AB82" s="337">
        <v>4286</v>
      </c>
      <c r="AC82" s="117">
        <v>1072</v>
      </c>
      <c r="AD82" s="117">
        <v>12862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500</v>
      </c>
      <c r="D83" s="450"/>
      <c r="E83" s="478">
        <v>2551243.7223184318</v>
      </c>
      <c r="F83" s="451">
        <v>224</v>
      </c>
      <c r="G83" s="450"/>
      <c r="H83" s="478">
        <v>157112.80057816821</v>
      </c>
      <c r="I83" s="451">
        <v>113</v>
      </c>
      <c r="J83" s="450"/>
      <c r="K83" s="478">
        <v>21631.369293066695</v>
      </c>
      <c r="L83" s="451">
        <v>39</v>
      </c>
      <c r="M83" s="450"/>
      <c r="N83" s="478">
        <v>185445.34331035352</v>
      </c>
      <c r="O83" s="451">
        <v>9</v>
      </c>
      <c r="P83" s="450"/>
      <c r="Q83" s="478">
        <v>17278.192995122357</v>
      </c>
      <c r="R83" s="450">
        <v>2932712</v>
      </c>
      <c r="S83" s="450">
        <v>-178448</v>
      </c>
      <c r="T83" s="450">
        <v>6862</v>
      </c>
      <c r="U83" s="450">
        <v>-171586</v>
      </c>
      <c r="V83" s="450">
        <v>2761126</v>
      </c>
      <c r="W83" s="450">
        <v>-6902</v>
      </c>
      <c r="X83" s="450">
        <v>2754224</v>
      </c>
      <c r="Y83" s="478">
        <v>73357</v>
      </c>
      <c r="Z83" s="452">
        <v>2840443</v>
      </c>
      <c r="AA83" s="450">
        <v>2007737</v>
      </c>
      <c r="AB83" s="450">
        <v>832706</v>
      </c>
      <c r="AC83" s="452">
        <v>208178</v>
      </c>
      <c r="AD83" s="452">
        <v>2850443</v>
      </c>
      <c r="AE83" s="342"/>
      <c r="AF83" s="450">
        <v>1506069</v>
      </c>
      <c r="AG83" s="451">
        <v>-37</v>
      </c>
      <c r="AH83" s="342">
        <v>-91295</v>
      </c>
      <c r="AI83" s="451">
        <v>1</v>
      </c>
      <c r="AJ83" s="450">
        <v>9299.5</v>
      </c>
      <c r="AK83" s="450">
        <v>-81995.5</v>
      </c>
      <c r="AL83" s="450">
        <v>1424073.5</v>
      </c>
      <c r="AM83" s="450">
        <v>-3560</v>
      </c>
      <c r="AN83" s="450">
        <v>1420513.5</v>
      </c>
      <c r="AO83" s="450">
        <v>0</v>
      </c>
      <c r="AP83" s="450">
        <v>1420515</v>
      </c>
      <c r="AQ83" s="450">
        <v>955522</v>
      </c>
      <c r="AR83" s="450">
        <v>464993</v>
      </c>
      <c r="AS83" s="450">
        <v>116249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748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4.42578125" style="133" bestFit="1" customWidth="1"/>
    <col min="35" max="36" width="13.7109375" style="133" customWidth="1"/>
    <col min="37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829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1770</v>
      </c>
      <c r="D5" s="326" t="s">
        <v>1688</v>
      </c>
      <c r="E5" s="326" t="s">
        <v>1488</v>
      </c>
      <c r="F5" s="326" t="s">
        <v>1771</v>
      </c>
      <c r="G5" s="326" t="s">
        <v>1537</v>
      </c>
      <c r="H5" s="326" t="s">
        <v>1690</v>
      </c>
      <c r="I5" s="326" t="s">
        <v>1772</v>
      </c>
      <c r="J5" s="326" t="s">
        <v>1540</v>
      </c>
      <c r="K5" s="326" t="s">
        <v>1692</v>
      </c>
      <c r="L5" s="326" t="s">
        <v>1773</v>
      </c>
      <c r="M5" s="326" t="s">
        <v>1543</v>
      </c>
      <c r="N5" s="326" t="s">
        <v>1694</v>
      </c>
      <c r="O5" s="326" t="s">
        <v>1774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161</v>
      </c>
      <c r="D23" s="76">
        <v>3393.9093565801013</v>
      </c>
      <c r="E23" s="103">
        <v>546419.40640939632</v>
      </c>
      <c r="F23" s="512">
        <v>135</v>
      </c>
      <c r="G23" s="76">
        <v>428.28380395142239</v>
      </c>
      <c r="H23" s="103">
        <v>57818.313533442022</v>
      </c>
      <c r="I23" s="512">
        <v>0</v>
      </c>
      <c r="J23" s="76">
        <v>116.80467380493337</v>
      </c>
      <c r="K23" s="103">
        <v>0</v>
      </c>
      <c r="L23" s="512">
        <v>9</v>
      </c>
      <c r="M23" s="76">
        <v>2920.1168451233348</v>
      </c>
      <c r="N23" s="103">
        <v>26281.051606110013</v>
      </c>
      <c r="O23" s="512">
        <v>0</v>
      </c>
      <c r="P23" s="76">
        <v>1168.046738049334</v>
      </c>
      <c r="Q23" s="103">
        <v>0</v>
      </c>
      <c r="R23" s="115">
        <v>630519</v>
      </c>
      <c r="S23" s="76">
        <v>170117</v>
      </c>
      <c r="T23" s="76">
        <v>4604</v>
      </c>
      <c r="U23" s="77">
        <v>174721</v>
      </c>
      <c r="V23" s="115">
        <v>805240</v>
      </c>
      <c r="W23" s="103">
        <v>-2013</v>
      </c>
      <c r="X23" s="115">
        <v>803227</v>
      </c>
      <c r="Y23" s="76">
        <v>7063</v>
      </c>
      <c r="Z23" s="115">
        <v>810290</v>
      </c>
      <c r="AA23" s="76">
        <v>424004</v>
      </c>
      <c r="AB23" s="76">
        <v>386286</v>
      </c>
      <c r="AC23" s="115">
        <v>96572</v>
      </c>
      <c r="AD23" s="119">
        <v>810290</v>
      </c>
      <c r="AE23" s="104">
        <v>7791</v>
      </c>
      <c r="AF23" s="112">
        <v>1254351</v>
      </c>
      <c r="AG23" s="476">
        <v>46</v>
      </c>
      <c r="AH23" s="104">
        <v>358386</v>
      </c>
      <c r="AI23" s="476">
        <v>-3</v>
      </c>
      <c r="AJ23" s="106">
        <v>-11686.5</v>
      </c>
      <c r="AK23" s="105">
        <v>346699.5</v>
      </c>
      <c r="AL23" s="112">
        <v>1601050.5</v>
      </c>
      <c r="AM23" s="107">
        <v>-4003</v>
      </c>
      <c r="AN23" s="112">
        <v>1597047.5</v>
      </c>
      <c r="AO23" s="76"/>
      <c r="AP23" s="112">
        <v>1597048</v>
      </c>
      <c r="AQ23" s="106">
        <v>809198</v>
      </c>
      <c r="AR23" s="106">
        <v>787850</v>
      </c>
      <c r="AS23" s="112">
        <v>196963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1</v>
      </c>
      <c r="D25" s="76">
        <v>4443.8355730398216</v>
      </c>
      <c r="E25" s="103">
        <v>4443.8355730398216</v>
      </c>
      <c r="F25" s="512">
        <v>1</v>
      </c>
      <c r="G25" s="76">
        <v>605.33669792137073</v>
      </c>
      <c r="H25" s="103">
        <v>605.33669792137073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5049</v>
      </c>
      <c r="S25" s="76">
        <v>0</v>
      </c>
      <c r="T25" s="76">
        <v>0</v>
      </c>
      <c r="U25" s="77">
        <v>0</v>
      </c>
      <c r="V25" s="115">
        <v>5049</v>
      </c>
      <c r="W25" s="103">
        <v>-13</v>
      </c>
      <c r="X25" s="115">
        <v>5036</v>
      </c>
      <c r="Y25" s="76"/>
      <c r="Z25" s="115">
        <v>5036</v>
      </c>
      <c r="AA25" s="76">
        <v>3358</v>
      </c>
      <c r="AB25" s="76">
        <v>1678</v>
      </c>
      <c r="AC25" s="115">
        <v>420</v>
      </c>
      <c r="AD25" s="119">
        <v>5036</v>
      </c>
      <c r="AE25" s="104">
        <v>3329</v>
      </c>
      <c r="AF25" s="112">
        <v>3329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3329</v>
      </c>
      <c r="AM25" s="107">
        <v>-8</v>
      </c>
      <c r="AN25" s="112">
        <v>3321</v>
      </c>
      <c r="AO25" s="76"/>
      <c r="AP25" s="112">
        <v>3321</v>
      </c>
      <c r="AQ25" s="106">
        <v>1561</v>
      </c>
      <c r="AR25" s="106">
        <v>1760</v>
      </c>
      <c r="AS25" s="112">
        <v>440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2738</v>
      </c>
      <c r="U46" s="72">
        <v>2738</v>
      </c>
      <c r="V46" s="116">
        <v>2738</v>
      </c>
      <c r="W46" s="108">
        <v>-7</v>
      </c>
      <c r="X46" s="116">
        <v>2731</v>
      </c>
      <c r="Y46" s="71"/>
      <c r="Z46" s="116">
        <v>2731</v>
      </c>
      <c r="AA46" s="73">
        <v>0</v>
      </c>
      <c r="AB46" s="71">
        <v>2731</v>
      </c>
      <c r="AC46" s="117">
        <v>683</v>
      </c>
      <c r="AD46" s="117">
        <v>2731</v>
      </c>
      <c r="AE46" s="100">
        <v>4018</v>
      </c>
      <c r="AF46" s="113">
        <v>0</v>
      </c>
      <c r="AG46" s="477">
        <v>0</v>
      </c>
      <c r="AH46" s="100">
        <v>0</v>
      </c>
      <c r="AI46" s="477">
        <v>1</v>
      </c>
      <c r="AJ46" s="101">
        <v>2009</v>
      </c>
      <c r="AK46" s="102">
        <v>2009</v>
      </c>
      <c r="AL46" s="113">
        <v>2009</v>
      </c>
      <c r="AM46" s="109">
        <v>-5</v>
      </c>
      <c r="AN46" s="113">
        <v>2004</v>
      </c>
      <c r="AO46" s="71"/>
      <c r="AP46" s="113">
        <v>2004</v>
      </c>
      <c r="AQ46" s="101">
        <v>0</v>
      </c>
      <c r="AR46" s="101">
        <v>2004</v>
      </c>
      <c r="AS46" s="113">
        <v>501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5</v>
      </c>
      <c r="D73" s="76">
        <v>4863.9263154174596</v>
      </c>
      <c r="E73" s="103">
        <v>24319.631577087297</v>
      </c>
      <c r="F73" s="512">
        <v>2</v>
      </c>
      <c r="G73" s="76">
        <v>646.45707391632061</v>
      </c>
      <c r="H73" s="103">
        <v>1292.9141478326412</v>
      </c>
      <c r="I73" s="512">
        <v>0</v>
      </c>
      <c r="J73" s="76">
        <v>176.30647470445109</v>
      </c>
      <c r="K73" s="103">
        <v>0</v>
      </c>
      <c r="L73" s="512">
        <v>2</v>
      </c>
      <c r="M73" s="76">
        <v>4407.6618676112766</v>
      </c>
      <c r="N73" s="103">
        <v>8815.3237352225533</v>
      </c>
      <c r="O73" s="512">
        <v>0</v>
      </c>
      <c r="P73" s="76">
        <v>1763.0647470445106</v>
      </c>
      <c r="Q73" s="103">
        <v>0</v>
      </c>
      <c r="R73" s="115">
        <v>34428</v>
      </c>
      <c r="S73" s="76">
        <v>30020</v>
      </c>
      <c r="T73" s="76">
        <v>-588</v>
      </c>
      <c r="U73" s="77">
        <v>29432</v>
      </c>
      <c r="V73" s="115">
        <v>63860</v>
      </c>
      <c r="W73" s="103">
        <v>-160</v>
      </c>
      <c r="X73" s="115">
        <v>63700</v>
      </c>
      <c r="Y73" s="76"/>
      <c r="Z73" s="115">
        <v>63700</v>
      </c>
      <c r="AA73" s="76">
        <v>22896</v>
      </c>
      <c r="AB73" s="76">
        <v>40804</v>
      </c>
      <c r="AC73" s="115">
        <v>10201</v>
      </c>
      <c r="AD73" s="119">
        <v>63700</v>
      </c>
      <c r="AE73" s="104">
        <v>5568</v>
      </c>
      <c r="AF73" s="112">
        <v>27840</v>
      </c>
      <c r="AG73" s="476">
        <v>6</v>
      </c>
      <c r="AH73" s="104">
        <v>33408</v>
      </c>
      <c r="AI73" s="476">
        <v>0</v>
      </c>
      <c r="AJ73" s="106">
        <v>0</v>
      </c>
      <c r="AK73" s="105">
        <v>33408</v>
      </c>
      <c r="AL73" s="112">
        <v>61248</v>
      </c>
      <c r="AM73" s="107">
        <v>-153</v>
      </c>
      <c r="AN73" s="112">
        <v>61095</v>
      </c>
      <c r="AO73" s="76"/>
      <c r="AP73" s="112">
        <v>61095</v>
      </c>
      <c r="AQ73" s="106">
        <v>18381</v>
      </c>
      <c r="AR73" s="106">
        <v>42714</v>
      </c>
      <c r="AS73" s="112">
        <v>10679</v>
      </c>
    </row>
    <row r="74" spans="1:45" ht="16.350000000000001" customHeight="1" x14ac:dyDescent="0.2">
      <c r="A74" s="74">
        <v>68</v>
      </c>
      <c r="B74" s="75" t="s">
        <v>3</v>
      </c>
      <c r="C74" s="476">
        <v>146</v>
      </c>
      <c r="D74" s="76">
        <v>5480.1141003097428</v>
      </c>
      <c r="E74" s="103">
        <v>800096.65864522243</v>
      </c>
      <c r="F74" s="512">
        <v>121</v>
      </c>
      <c r="G74" s="76">
        <v>720.39861651901072</v>
      </c>
      <c r="H74" s="103">
        <v>87168.232598800299</v>
      </c>
      <c r="I74" s="512">
        <v>0</v>
      </c>
      <c r="J74" s="76">
        <v>196.47234995973014</v>
      </c>
      <c r="K74" s="103">
        <v>0</v>
      </c>
      <c r="L74" s="512">
        <v>11</v>
      </c>
      <c r="M74" s="76">
        <v>4911.8087489932541</v>
      </c>
      <c r="N74" s="103">
        <v>54029.896238925794</v>
      </c>
      <c r="O74" s="512">
        <v>0</v>
      </c>
      <c r="P74" s="76">
        <v>1964.7234995973015</v>
      </c>
      <c r="Q74" s="103">
        <v>0</v>
      </c>
      <c r="R74" s="115">
        <v>941295</v>
      </c>
      <c r="S74" s="76">
        <v>104059</v>
      </c>
      <c r="T74" s="76">
        <v>-23407</v>
      </c>
      <c r="U74" s="77">
        <v>80652</v>
      </c>
      <c r="V74" s="115">
        <v>1021947</v>
      </c>
      <c r="W74" s="103">
        <v>-2555</v>
      </c>
      <c r="X74" s="115">
        <v>1019392</v>
      </c>
      <c r="Y74" s="76">
        <v>-20705</v>
      </c>
      <c r="Z74" s="115">
        <v>998687</v>
      </c>
      <c r="AA74" s="76">
        <v>612160</v>
      </c>
      <c r="AB74" s="76">
        <v>386527</v>
      </c>
      <c r="AC74" s="115">
        <v>96632</v>
      </c>
      <c r="AD74" s="119">
        <v>998687</v>
      </c>
      <c r="AE74" s="104">
        <v>2937</v>
      </c>
      <c r="AF74" s="112">
        <v>428802</v>
      </c>
      <c r="AG74" s="476">
        <v>24</v>
      </c>
      <c r="AH74" s="104">
        <v>70488</v>
      </c>
      <c r="AI74" s="476">
        <v>-13</v>
      </c>
      <c r="AJ74" s="106">
        <v>-19090.5</v>
      </c>
      <c r="AK74" s="105">
        <v>51397.5</v>
      </c>
      <c r="AL74" s="112">
        <v>480199.5</v>
      </c>
      <c r="AM74" s="107">
        <v>-1200</v>
      </c>
      <c r="AN74" s="112">
        <v>478999.5</v>
      </c>
      <c r="AO74" s="76"/>
      <c r="AP74" s="112">
        <v>479000</v>
      </c>
      <c r="AQ74" s="106">
        <v>259424</v>
      </c>
      <c r="AR74" s="106">
        <v>219576</v>
      </c>
      <c r="AS74" s="112">
        <v>54894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6184</v>
      </c>
      <c r="T75" s="76">
        <v>0</v>
      </c>
      <c r="U75" s="77">
        <v>6184</v>
      </c>
      <c r="V75" s="115">
        <v>6184</v>
      </c>
      <c r="W75" s="103">
        <v>-15</v>
      </c>
      <c r="X75" s="115">
        <v>6169</v>
      </c>
      <c r="Y75" s="76"/>
      <c r="Z75" s="115">
        <v>6169</v>
      </c>
      <c r="AA75" s="76">
        <v>0</v>
      </c>
      <c r="AB75" s="76">
        <v>6169</v>
      </c>
      <c r="AC75" s="115">
        <v>1542</v>
      </c>
      <c r="AD75" s="119">
        <v>6169</v>
      </c>
      <c r="AE75" s="104">
        <v>4011</v>
      </c>
      <c r="AF75" s="112">
        <v>0</v>
      </c>
      <c r="AG75" s="476">
        <v>1</v>
      </c>
      <c r="AH75" s="104">
        <v>4011</v>
      </c>
      <c r="AI75" s="476">
        <v>0</v>
      </c>
      <c r="AJ75" s="106">
        <v>0</v>
      </c>
      <c r="AK75" s="105">
        <v>4011</v>
      </c>
      <c r="AL75" s="112">
        <v>4011</v>
      </c>
      <c r="AM75" s="107">
        <v>-10</v>
      </c>
      <c r="AN75" s="112">
        <v>4001</v>
      </c>
      <c r="AO75" s="76"/>
      <c r="AP75" s="112">
        <v>4001</v>
      </c>
      <c r="AQ75" s="106">
        <v>0</v>
      </c>
      <c r="AR75" s="106">
        <v>4001</v>
      </c>
      <c r="AS75" s="112">
        <v>1000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313</v>
      </c>
      <c r="D76" s="455"/>
      <c r="E76" s="506">
        <v>1375279.5322047458</v>
      </c>
      <c r="F76" s="514">
        <v>259</v>
      </c>
      <c r="G76" s="455"/>
      <c r="H76" s="506">
        <v>146884.79697799633</v>
      </c>
      <c r="I76" s="514">
        <v>0</v>
      </c>
      <c r="J76" s="455"/>
      <c r="K76" s="506">
        <v>0</v>
      </c>
      <c r="L76" s="514">
        <v>22</v>
      </c>
      <c r="M76" s="455"/>
      <c r="N76" s="506">
        <v>89126.271580258355</v>
      </c>
      <c r="O76" s="514">
        <v>0</v>
      </c>
      <c r="P76" s="455"/>
      <c r="Q76" s="506">
        <v>0</v>
      </c>
      <c r="R76" s="515">
        <v>1611291</v>
      </c>
      <c r="S76" s="455">
        <v>310380</v>
      </c>
      <c r="T76" s="455">
        <v>-16653</v>
      </c>
      <c r="U76" s="516">
        <v>293727</v>
      </c>
      <c r="V76" s="515">
        <v>1905018</v>
      </c>
      <c r="W76" s="506">
        <v>-4763</v>
      </c>
      <c r="X76" s="515">
        <v>1900255</v>
      </c>
      <c r="Y76" s="506">
        <v>-13642</v>
      </c>
      <c r="Z76" s="515">
        <v>1886613</v>
      </c>
      <c r="AA76" s="455">
        <v>1062418</v>
      </c>
      <c r="AB76" s="455">
        <v>824195</v>
      </c>
      <c r="AC76" s="515">
        <v>206050</v>
      </c>
      <c r="AD76" s="452">
        <v>1886613</v>
      </c>
      <c r="AE76" s="517">
        <v>5144</v>
      </c>
      <c r="AF76" s="518">
        <v>1714322</v>
      </c>
      <c r="AG76" s="514">
        <v>77</v>
      </c>
      <c r="AH76" s="517">
        <v>466293</v>
      </c>
      <c r="AI76" s="514">
        <v>-15</v>
      </c>
      <c r="AJ76" s="519">
        <v>-28768</v>
      </c>
      <c r="AK76" s="520">
        <v>437525</v>
      </c>
      <c r="AL76" s="518">
        <v>2151847</v>
      </c>
      <c r="AM76" s="521">
        <v>-5379</v>
      </c>
      <c r="AN76" s="518">
        <v>2146468</v>
      </c>
      <c r="AO76" s="506">
        <v>0</v>
      </c>
      <c r="AP76" s="518">
        <v>2146469</v>
      </c>
      <c r="AQ76" s="519">
        <v>1088564</v>
      </c>
      <c r="AR76" s="519">
        <v>1057905</v>
      </c>
      <c r="AS76" s="518">
        <v>264477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313</v>
      </c>
      <c r="D83" s="450"/>
      <c r="E83" s="478">
        <v>1375279.5322047458</v>
      </c>
      <c r="F83" s="451">
        <v>259</v>
      </c>
      <c r="G83" s="450"/>
      <c r="H83" s="478">
        <v>146884.79697799633</v>
      </c>
      <c r="I83" s="451">
        <v>0</v>
      </c>
      <c r="J83" s="450"/>
      <c r="K83" s="478">
        <v>0</v>
      </c>
      <c r="L83" s="451">
        <v>22</v>
      </c>
      <c r="M83" s="450"/>
      <c r="N83" s="478">
        <v>89126.271580258355</v>
      </c>
      <c r="O83" s="451">
        <v>0</v>
      </c>
      <c r="P83" s="450"/>
      <c r="Q83" s="478">
        <v>0</v>
      </c>
      <c r="R83" s="450">
        <v>1611291</v>
      </c>
      <c r="S83" s="450">
        <v>310380</v>
      </c>
      <c r="T83" s="450">
        <v>-16653</v>
      </c>
      <c r="U83" s="450">
        <v>293727</v>
      </c>
      <c r="V83" s="450">
        <v>1905018</v>
      </c>
      <c r="W83" s="450">
        <v>-4763</v>
      </c>
      <c r="X83" s="450">
        <v>1900255</v>
      </c>
      <c r="Y83" s="478">
        <v>-13642</v>
      </c>
      <c r="Z83" s="452">
        <v>1886613</v>
      </c>
      <c r="AA83" s="450">
        <v>1062418</v>
      </c>
      <c r="AB83" s="450">
        <v>824195</v>
      </c>
      <c r="AC83" s="452">
        <v>206050</v>
      </c>
      <c r="AD83" s="452">
        <v>1886613</v>
      </c>
      <c r="AE83" s="342"/>
      <c r="AF83" s="450">
        <v>1714322</v>
      </c>
      <c r="AG83" s="451">
        <v>77</v>
      </c>
      <c r="AH83" s="342">
        <v>466293</v>
      </c>
      <c r="AI83" s="451">
        <v>-15</v>
      </c>
      <c r="AJ83" s="450">
        <v>-28768</v>
      </c>
      <c r="AK83" s="450">
        <v>437525</v>
      </c>
      <c r="AL83" s="450">
        <v>2151847</v>
      </c>
      <c r="AM83" s="450">
        <v>-5379</v>
      </c>
      <c r="AN83" s="450">
        <v>2146468</v>
      </c>
      <c r="AO83" s="450">
        <v>0</v>
      </c>
      <c r="AP83" s="450">
        <v>2146469</v>
      </c>
      <c r="AQ83" s="450">
        <v>1088564</v>
      </c>
      <c r="AR83" s="450">
        <v>1057905</v>
      </c>
      <c r="AS83" s="450">
        <v>264477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755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830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1775</v>
      </c>
      <c r="D5" s="326" t="s">
        <v>1688</v>
      </c>
      <c r="E5" s="326" t="s">
        <v>1488</v>
      </c>
      <c r="F5" s="326" t="s">
        <v>1776</v>
      </c>
      <c r="G5" s="326" t="s">
        <v>1537</v>
      </c>
      <c r="H5" s="326" t="s">
        <v>1690</v>
      </c>
      <c r="I5" s="326" t="s">
        <v>1777</v>
      </c>
      <c r="J5" s="326" t="s">
        <v>1540</v>
      </c>
      <c r="K5" s="326" t="s">
        <v>1692</v>
      </c>
      <c r="L5" s="326" t="s">
        <v>1778</v>
      </c>
      <c r="M5" s="326" t="s">
        <v>1543</v>
      </c>
      <c r="N5" s="326" t="s">
        <v>1694</v>
      </c>
      <c r="O5" s="326" t="s">
        <v>1779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>
        <v>-5012</v>
      </c>
      <c r="Z15" s="115">
        <v>-5012</v>
      </c>
      <c r="AA15" s="76">
        <v>-3342</v>
      </c>
      <c r="AB15" s="76">
        <v>-1670</v>
      </c>
      <c r="AC15" s="115">
        <v>-418</v>
      </c>
      <c r="AD15" s="119">
        <v>-5012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1</v>
      </c>
      <c r="D40" s="76">
        <v>5169.2525039312113</v>
      </c>
      <c r="E40" s="103">
        <v>5169.2525039312113</v>
      </c>
      <c r="F40" s="512">
        <v>1</v>
      </c>
      <c r="G40" s="76">
        <v>699.87887150534686</v>
      </c>
      <c r="H40" s="103">
        <v>699.87887150534686</v>
      </c>
      <c r="I40" s="512">
        <v>3</v>
      </c>
      <c r="J40" s="76">
        <v>190.87605586509457</v>
      </c>
      <c r="K40" s="103">
        <v>572.62816759528368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6442</v>
      </c>
      <c r="S40" s="76">
        <v>11738</v>
      </c>
      <c r="T40" s="76">
        <v>-2935</v>
      </c>
      <c r="U40" s="77">
        <v>8803</v>
      </c>
      <c r="V40" s="115">
        <v>15245</v>
      </c>
      <c r="W40" s="103">
        <v>-38</v>
      </c>
      <c r="X40" s="115">
        <v>15207</v>
      </c>
      <c r="Y40" s="76"/>
      <c r="Z40" s="115">
        <v>15207</v>
      </c>
      <c r="AA40" s="76">
        <v>4284</v>
      </c>
      <c r="AB40" s="76">
        <v>10923</v>
      </c>
      <c r="AC40" s="115">
        <v>2731</v>
      </c>
      <c r="AD40" s="119">
        <v>15207</v>
      </c>
      <c r="AE40" s="104">
        <v>3159</v>
      </c>
      <c r="AF40" s="112">
        <v>3159</v>
      </c>
      <c r="AG40" s="476">
        <v>2</v>
      </c>
      <c r="AH40" s="104">
        <v>6318</v>
      </c>
      <c r="AI40" s="476">
        <v>-1</v>
      </c>
      <c r="AJ40" s="106">
        <v>-1579.5</v>
      </c>
      <c r="AK40" s="105">
        <v>4738.5</v>
      </c>
      <c r="AL40" s="112">
        <v>7897.5</v>
      </c>
      <c r="AM40" s="107">
        <v>-20</v>
      </c>
      <c r="AN40" s="112">
        <v>7877.5</v>
      </c>
      <c r="AO40" s="76"/>
      <c r="AP40" s="112">
        <v>7878</v>
      </c>
      <c r="AQ40" s="106">
        <v>2090</v>
      </c>
      <c r="AR40" s="106">
        <v>5788</v>
      </c>
      <c r="AS40" s="112">
        <v>1447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46</v>
      </c>
      <c r="D43" s="76">
        <v>5074.646247510922</v>
      </c>
      <c r="E43" s="103">
        <v>233433.72738550243</v>
      </c>
      <c r="F43" s="512">
        <v>31</v>
      </c>
      <c r="G43" s="76">
        <v>680.49546870767756</v>
      </c>
      <c r="H43" s="103">
        <v>21095.359529938003</v>
      </c>
      <c r="I43" s="512">
        <v>155</v>
      </c>
      <c r="J43" s="76">
        <v>185.58967328391205</v>
      </c>
      <c r="K43" s="103">
        <v>28766.399359006369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283295</v>
      </c>
      <c r="S43" s="76">
        <v>-48459</v>
      </c>
      <c r="T43" s="76">
        <v>25218</v>
      </c>
      <c r="U43" s="77">
        <v>-23241</v>
      </c>
      <c r="V43" s="115">
        <v>260054</v>
      </c>
      <c r="W43" s="103">
        <v>-650</v>
      </c>
      <c r="X43" s="115">
        <v>259404</v>
      </c>
      <c r="Y43" s="76">
        <v>131777</v>
      </c>
      <c r="Z43" s="115">
        <v>391181</v>
      </c>
      <c r="AA43" s="76">
        <v>276243</v>
      </c>
      <c r="AB43" s="76">
        <v>114938</v>
      </c>
      <c r="AC43" s="115">
        <v>28735</v>
      </c>
      <c r="AD43" s="119">
        <v>391181</v>
      </c>
      <c r="AE43" s="104">
        <v>3863</v>
      </c>
      <c r="AF43" s="112">
        <v>177698</v>
      </c>
      <c r="AG43" s="476">
        <v>-11</v>
      </c>
      <c r="AH43" s="104">
        <v>-42493</v>
      </c>
      <c r="AI43" s="476">
        <v>9</v>
      </c>
      <c r="AJ43" s="106">
        <v>17383.5</v>
      </c>
      <c r="AK43" s="105">
        <v>-25109.5</v>
      </c>
      <c r="AL43" s="112">
        <v>152588.5</v>
      </c>
      <c r="AM43" s="107">
        <v>-381</v>
      </c>
      <c r="AN43" s="112">
        <v>152207.5</v>
      </c>
      <c r="AO43" s="76"/>
      <c r="AP43" s="112">
        <v>152208</v>
      </c>
      <c r="AQ43" s="106">
        <v>103792</v>
      </c>
      <c r="AR43" s="106">
        <v>48416</v>
      </c>
      <c r="AS43" s="112">
        <v>12104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1</v>
      </c>
      <c r="D66" s="71">
        <v>4832.9011233874289</v>
      </c>
      <c r="E66" s="108">
        <v>4832.9011233874289</v>
      </c>
      <c r="F66" s="513">
        <v>0</v>
      </c>
      <c r="G66" s="71">
        <v>650.75695606511772</v>
      </c>
      <c r="H66" s="108">
        <v>0</v>
      </c>
      <c r="I66" s="513">
        <v>1</v>
      </c>
      <c r="J66" s="71">
        <v>177.47916983594118</v>
      </c>
      <c r="K66" s="108">
        <v>177.47916983594118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5010</v>
      </c>
      <c r="S66" s="71">
        <v>-4833</v>
      </c>
      <c r="T66" s="71">
        <v>0</v>
      </c>
      <c r="U66" s="72">
        <v>-4833</v>
      </c>
      <c r="V66" s="116">
        <v>177</v>
      </c>
      <c r="W66" s="108">
        <v>0</v>
      </c>
      <c r="X66" s="116">
        <v>177</v>
      </c>
      <c r="Y66" s="71"/>
      <c r="Z66" s="116">
        <v>177</v>
      </c>
      <c r="AA66" s="73">
        <v>3331</v>
      </c>
      <c r="AB66" s="71">
        <v>-3154</v>
      </c>
      <c r="AC66" s="117">
        <v>-789</v>
      </c>
      <c r="AD66" s="117">
        <v>177</v>
      </c>
      <c r="AE66" s="100">
        <v>3980</v>
      </c>
      <c r="AF66" s="113">
        <v>3980</v>
      </c>
      <c r="AG66" s="477">
        <v>-1</v>
      </c>
      <c r="AH66" s="100">
        <v>-3980</v>
      </c>
      <c r="AI66" s="477">
        <v>0</v>
      </c>
      <c r="AJ66" s="101">
        <v>0</v>
      </c>
      <c r="AK66" s="102">
        <v>-3980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2344</v>
      </c>
      <c r="AR66" s="101">
        <v>-2344</v>
      </c>
      <c r="AS66" s="113">
        <v>-586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112</v>
      </c>
      <c r="D71" s="71">
        <v>4360.3428118607717</v>
      </c>
      <c r="E71" s="108">
        <v>488358.39492840646</v>
      </c>
      <c r="F71" s="513">
        <v>90</v>
      </c>
      <c r="G71" s="71">
        <v>563.93652537111063</v>
      </c>
      <c r="H71" s="108">
        <v>50754.287283399957</v>
      </c>
      <c r="I71" s="513">
        <v>107</v>
      </c>
      <c r="J71" s="71">
        <v>153.80087055575746</v>
      </c>
      <c r="K71" s="108">
        <v>16456.693149466049</v>
      </c>
      <c r="L71" s="513">
        <v>0</v>
      </c>
      <c r="M71" s="71">
        <v>3845.0217638939362</v>
      </c>
      <c r="N71" s="108">
        <v>0</v>
      </c>
      <c r="O71" s="513">
        <v>1</v>
      </c>
      <c r="P71" s="71">
        <v>1538.0087055575743</v>
      </c>
      <c r="Q71" s="108">
        <v>1538.0087055575743</v>
      </c>
      <c r="R71" s="116">
        <v>557107</v>
      </c>
      <c r="S71" s="71">
        <v>-101175</v>
      </c>
      <c r="T71" s="71">
        <v>8131</v>
      </c>
      <c r="U71" s="72">
        <v>-93044</v>
      </c>
      <c r="V71" s="116">
        <v>464063</v>
      </c>
      <c r="W71" s="108">
        <v>-1160</v>
      </c>
      <c r="X71" s="116">
        <v>462903</v>
      </c>
      <c r="Y71" s="71">
        <v>-19303</v>
      </c>
      <c r="Z71" s="116">
        <v>443600</v>
      </c>
      <c r="AA71" s="73">
        <v>357608</v>
      </c>
      <c r="AB71" s="71">
        <v>85992</v>
      </c>
      <c r="AC71" s="117">
        <v>21498</v>
      </c>
      <c r="AD71" s="117">
        <v>443600</v>
      </c>
      <c r="AE71" s="100">
        <v>5487</v>
      </c>
      <c r="AF71" s="113">
        <v>614544</v>
      </c>
      <c r="AG71" s="477">
        <v>-29</v>
      </c>
      <c r="AH71" s="100">
        <v>-159123</v>
      </c>
      <c r="AI71" s="477">
        <v>4</v>
      </c>
      <c r="AJ71" s="101">
        <v>10974</v>
      </c>
      <c r="AK71" s="102">
        <v>-148149</v>
      </c>
      <c r="AL71" s="113">
        <v>466395</v>
      </c>
      <c r="AM71" s="109">
        <v>-1166</v>
      </c>
      <c r="AN71" s="113">
        <v>465229</v>
      </c>
      <c r="AO71" s="71"/>
      <c r="AP71" s="113">
        <v>465229</v>
      </c>
      <c r="AQ71" s="101">
        <v>401819</v>
      </c>
      <c r="AR71" s="101">
        <v>63410</v>
      </c>
      <c r="AS71" s="113">
        <v>15853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160</v>
      </c>
      <c r="D76" s="455"/>
      <c r="E76" s="506">
        <v>731794.27594122756</v>
      </c>
      <c r="F76" s="514">
        <v>122</v>
      </c>
      <c r="G76" s="455"/>
      <c r="H76" s="506">
        <v>72549.525684843305</v>
      </c>
      <c r="I76" s="514">
        <v>266</v>
      </c>
      <c r="J76" s="455"/>
      <c r="K76" s="506">
        <v>45973.19984590364</v>
      </c>
      <c r="L76" s="514">
        <v>0</v>
      </c>
      <c r="M76" s="455"/>
      <c r="N76" s="506">
        <v>0</v>
      </c>
      <c r="O76" s="514">
        <v>1</v>
      </c>
      <c r="P76" s="455"/>
      <c r="Q76" s="506">
        <v>1538.0087055575743</v>
      </c>
      <c r="R76" s="515">
        <v>851854</v>
      </c>
      <c r="S76" s="455">
        <v>-142729</v>
      </c>
      <c r="T76" s="455">
        <v>30414</v>
      </c>
      <c r="U76" s="516">
        <v>-112315</v>
      </c>
      <c r="V76" s="515">
        <v>739539</v>
      </c>
      <c r="W76" s="506">
        <v>-1848</v>
      </c>
      <c r="X76" s="515">
        <v>737691</v>
      </c>
      <c r="Y76" s="506">
        <v>107462</v>
      </c>
      <c r="Z76" s="515">
        <v>845153</v>
      </c>
      <c r="AA76" s="455">
        <v>638124</v>
      </c>
      <c r="AB76" s="455">
        <v>207029</v>
      </c>
      <c r="AC76" s="515">
        <v>51757</v>
      </c>
      <c r="AD76" s="452">
        <v>845153</v>
      </c>
      <c r="AE76" s="517">
        <v>5144</v>
      </c>
      <c r="AF76" s="518">
        <v>799381</v>
      </c>
      <c r="AG76" s="514">
        <v>-39</v>
      </c>
      <c r="AH76" s="517">
        <v>-199278</v>
      </c>
      <c r="AI76" s="514">
        <v>12</v>
      </c>
      <c r="AJ76" s="519">
        <v>26778</v>
      </c>
      <c r="AK76" s="520">
        <v>-172500</v>
      </c>
      <c r="AL76" s="518">
        <v>626881</v>
      </c>
      <c r="AM76" s="521">
        <v>-1567</v>
      </c>
      <c r="AN76" s="518">
        <v>625314</v>
      </c>
      <c r="AO76" s="506">
        <v>0</v>
      </c>
      <c r="AP76" s="518">
        <v>625315</v>
      </c>
      <c r="AQ76" s="519">
        <v>510045</v>
      </c>
      <c r="AR76" s="519">
        <v>115270</v>
      </c>
      <c r="AS76" s="518">
        <v>28818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9440</v>
      </c>
      <c r="AA82" s="73">
        <v>6294</v>
      </c>
      <c r="AB82" s="337">
        <v>3146</v>
      </c>
      <c r="AC82" s="117">
        <v>787</v>
      </c>
      <c r="AD82" s="117">
        <v>9440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160</v>
      </c>
      <c r="D83" s="450"/>
      <c r="E83" s="478">
        <v>731794.27594122756</v>
      </c>
      <c r="F83" s="451">
        <v>122</v>
      </c>
      <c r="G83" s="450"/>
      <c r="H83" s="478">
        <v>72549.525684843305</v>
      </c>
      <c r="I83" s="451">
        <v>266</v>
      </c>
      <c r="J83" s="450"/>
      <c r="K83" s="478">
        <v>45973.19984590364</v>
      </c>
      <c r="L83" s="451">
        <v>0</v>
      </c>
      <c r="M83" s="450"/>
      <c r="N83" s="478">
        <v>0</v>
      </c>
      <c r="O83" s="451">
        <v>1</v>
      </c>
      <c r="P83" s="450"/>
      <c r="Q83" s="478">
        <v>1538.0087055575743</v>
      </c>
      <c r="R83" s="450">
        <v>851854</v>
      </c>
      <c r="S83" s="450">
        <v>-142729</v>
      </c>
      <c r="T83" s="450">
        <v>30414</v>
      </c>
      <c r="U83" s="450">
        <v>-112315</v>
      </c>
      <c r="V83" s="450">
        <v>739539</v>
      </c>
      <c r="W83" s="450">
        <v>-1848</v>
      </c>
      <c r="X83" s="450">
        <v>737691</v>
      </c>
      <c r="Y83" s="478">
        <v>107462</v>
      </c>
      <c r="Z83" s="452">
        <v>854593</v>
      </c>
      <c r="AA83" s="450">
        <v>644418</v>
      </c>
      <c r="AB83" s="450">
        <v>210175</v>
      </c>
      <c r="AC83" s="452">
        <v>52544</v>
      </c>
      <c r="AD83" s="452">
        <v>864593</v>
      </c>
      <c r="AE83" s="342"/>
      <c r="AF83" s="450">
        <v>799381</v>
      </c>
      <c r="AG83" s="451">
        <v>-39</v>
      </c>
      <c r="AH83" s="342">
        <v>-199278</v>
      </c>
      <c r="AI83" s="451">
        <v>12</v>
      </c>
      <c r="AJ83" s="450">
        <v>26778</v>
      </c>
      <c r="AK83" s="450">
        <v>-172500</v>
      </c>
      <c r="AL83" s="450">
        <v>626881</v>
      </c>
      <c r="AM83" s="450">
        <v>-1567</v>
      </c>
      <c r="AN83" s="450">
        <v>625314</v>
      </c>
      <c r="AO83" s="450">
        <v>0</v>
      </c>
      <c r="AP83" s="450">
        <v>625315</v>
      </c>
      <c r="AQ83" s="450">
        <v>510045</v>
      </c>
      <c r="AR83" s="450">
        <v>115270</v>
      </c>
      <c r="AS83" s="450">
        <v>28818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756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831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1780</v>
      </c>
      <c r="D5" s="326" t="s">
        <v>1688</v>
      </c>
      <c r="E5" s="326" t="s">
        <v>1488</v>
      </c>
      <c r="F5" s="326" t="s">
        <v>1781</v>
      </c>
      <c r="G5" s="326" t="s">
        <v>1537</v>
      </c>
      <c r="H5" s="326" t="s">
        <v>1690</v>
      </c>
      <c r="I5" s="326" t="s">
        <v>1782</v>
      </c>
      <c r="J5" s="326" t="s">
        <v>1540</v>
      </c>
      <c r="K5" s="326" t="s">
        <v>1692</v>
      </c>
      <c r="L5" s="326" t="s">
        <v>1783</v>
      </c>
      <c r="M5" s="326" t="s">
        <v>1543</v>
      </c>
      <c r="N5" s="326" t="s">
        <v>1694</v>
      </c>
      <c r="O5" s="326" t="s">
        <v>1784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>
        <v>-1614</v>
      </c>
      <c r="Z9" s="115">
        <v>-1614</v>
      </c>
      <c r="AA9" s="76">
        <v>-1076</v>
      </c>
      <c r="AB9" s="76">
        <v>-538</v>
      </c>
      <c r="AC9" s="115">
        <v>-135</v>
      </c>
      <c r="AD9" s="119">
        <v>-1614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196</v>
      </c>
      <c r="D23" s="76">
        <v>3393.9093565801013</v>
      </c>
      <c r="E23" s="103">
        <v>665206.23388969991</v>
      </c>
      <c r="F23" s="512">
        <v>164</v>
      </c>
      <c r="G23" s="76">
        <v>428.28380395142239</v>
      </c>
      <c r="H23" s="103">
        <v>70238.543848033267</v>
      </c>
      <c r="I23" s="512">
        <v>207</v>
      </c>
      <c r="J23" s="76">
        <v>116.80467380493337</v>
      </c>
      <c r="K23" s="103">
        <v>24178.567477621207</v>
      </c>
      <c r="L23" s="512">
        <v>15</v>
      </c>
      <c r="M23" s="76">
        <v>2920.1168451233348</v>
      </c>
      <c r="N23" s="103">
        <v>43801.752676850025</v>
      </c>
      <c r="O23" s="512">
        <v>0</v>
      </c>
      <c r="P23" s="76">
        <v>1168.046738049334</v>
      </c>
      <c r="Q23" s="103">
        <v>0</v>
      </c>
      <c r="R23" s="115">
        <v>803425</v>
      </c>
      <c r="S23" s="76">
        <v>141985</v>
      </c>
      <c r="T23" s="76">
        <v>-12038</v>
      </c>
      <c r="U23" s="77">
        <v>129947</v>
      </c>
      <c r="V23" s="115">
        <v>933372</v>
      </c>
      <c r="W23" s="103">
        <v>-2333</v>
      </c>
      <c r="X23" s="115">
        <v>931039</v>
      </c>
      <c r="Y23" s="76">
        <v>-8325</v>
      </c>
      <c r="Z23" s="115">
        <v>922714</v>
      </c>
      <c r="AA23" s="76">
        <v>528728</v>
      </c>
      <c r="AB23" s="76">
        <v>393986</v>
      </c>
      <c r="AC23" s="115">
        <v>98497</v>
      </c>
      <c r="AD23" s="119">
        <v>922714</v>
      </c>
      <c r="AE23" s="104">
        <v>7791</v>
      </c>
      <c r="AF23" s="112">
        <v>1527036</v>
      </c>
      <c r="AG23" s="476">
        <v>34</v>
      </c>
      <c r="AH23" s="104">
        <v>264894</v>
      </c>
      <c r="AI23" s="476">
        <v>-8</v>
      </c>
      <c r="AJ23" s="106">
        <v>-31164</v>
      </c>
      <c r="AK23" s="105">
        <v>233730</v>
      </c>
      <c r="AL23" s="112">
        <v>1760766</v>
      </c>
      <c r="AM23" s="107">
        <v>-4402</v>
      </c>
      <c r="AN23" s="112">
        <v>1756364</v>
      </c>
      <c r="AO23" s="76"/>
      <c r="AP23" s="112">
        <v>1756364</v>
      </c>
      <c r="AQ23" s="106">
        <v>985111</v>
      </c>
      <c r="AR23" s="106">
        <v>771253</v>
      </c>
      <c r="AS23" s="112">
        <v>192813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30</v>
      </c>
      <c r="D25" s="76">
        <v>4443.8355730398216</v>
      </c>
      <c r="E25" s="103">
        <v>133315.06719119466</v>
      </c>
      <c r="F25" s="512">
        <v>25</v>
      </c>
      <c r="G25" s="76">
        <v>605.33669792137073</v>
      </c>
      <c r="H25" s="103">
        <v>15133.417448034268</v>
      </c>
      <c r="I25" s="512">
        <v>30</v>
      </c>
      <c r="J25" s="76">
        <v>165.0918267058284</v>
      </c>
      <c r="K25" s="103">
        <v>4952.7548011748522</v>
      </c>
      <c r="L25" s="512">
        <v>1</v>
      </c>
      <c r="M25" s="76">
        <v>4127.2956676457097</v>
      </c>
      <c r="N25" s="103">
        <v>4127.2956676457097</v>
      </c>
      <c r="O25" s="512">
        <v>0</v>
      </c>
      <c r="P25" s="76">
        <v>1650.9182670582838</v>
      </c>
      <c r="Q25" s="103">
        <v>0</v>
      </c>
      <c r="R25" s="115">
        <v>157529</v>
      </c>
      <c r="S25" s="76">
        <v>14226</v>
      </c>
      <c r="T25" s="76">
        <v>-2222</v>
      </c>
      <c r="U25" s="77">
        <v>12004</v>
      </c>
      <c r="V25" s="115">
        <v>169533</v>
      </c>
      <c r="W25" s="103">
        <v>-424</v>
      </c>
      <c r="X25" s="115">
        <v>169109</v>
      </c>
      <c r="Y25" s="76">
        <v>5258</v>
      </c>
      <c r="Z25" s="115">
        <v>174367</v>
      </c>
      <c r="AA25" s="76">
        <v>108263</v>
      </c>
      <c r="AB25" s="76">
        <v>66104</v>
      </c>
      <c r="AC25" s="115">
        <v>16526</v>
      </c>
      <c r="AD25" s="119">
        <v>174367</v>
      </c>
      <c r="AE25" s="104">
        <v>3329</v>
      </c>
      <c r="AF25" s="112">
        <v>99870</v>
      </c>
      <c r="AG25" s="476">
        <v>2</v>
      </c>
      <c r="AH25" s="104">
        <v>6658</v>
      </c>
      <c r="AI25" s="476">
        <v>-1</v>
      </c>
      <c r="AJ25" s="106">
        <v>-1664.5</v>
      </c>
      <c r="AK25" s="105">
        <v>4993.5</v>
      </c>
      <c r="AL25" s="112">
        <v>104863.5</v>
      </c>
      <c r="AM25" s="107">
        <v>-262</v>
      </c>
      <c r="AN25" s="112">
        <v>104601.5</v>
      </c>
      <c r="AO25" s="76"/>
      <c r="AP25" s="112">
        <v>104602</v>
      </c>
      <c r="AQ25" s="106">
        <v>46864</v>
      </c>
      <c r="AR25" s="106">
        <v>57738</v>
      </c>
      <c r="AS25" s="112">
        <v>14435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2669</v>
      </c>
      <c r="U29" s="77">
        <v>2669</v>
      </c>
      <c r="V29" s="115">
        <v>2669</v>
      </c>
      <c r="W29" s="103">
        <v>-7</v>
      </c>
      <c r="X29" s="115">
        <v>2662</v>
      </c>
      <c r="Y29" s="76"/>
      <c r="Z29" s="115">
        <v>2662</v>
      </c>
      <c r="AA29" s="76">
        <v>0</v>
      </c>
      <c r="AB29" s="76">
        <v>2662</v>
      </c>
      <c r="AC29" s="115">
        <v>666</v>
      </c>
      <c r="AD29" s="119">
        <v>2662</v>
      </c>
      <c r="AE29" s="104">
        <v>3356</v>
      </c>
      <c r="AF29" s="112">
        <v>0</v>
      </c>
      <c r="AG29" s="476">
        <v>0</v>
      </c>
      <c r="AH29" s="104">
        <v>0</v>
      </c>
      <c r="AI29" s="476">
        <v>1</v>
      </c>
      <c r="AJ29" s="106">
        <v>1678</v>
      </c>
      <c r="AK29" s="105">
        <v>1678</v>
      </c>
      <c r="AL29" s="112">
        <v>1678</v>
      </c>
      <c r="AM29" s="107">
        <v>-4</v>
      </c>
      <c r="AN29" s="112">
        <v>1674</v>
      </c>
      <c r="AO29" s="76"/>
      <c r="AP29" s="112">
        <v>1674</v>
      </c>
      <c r="AQ29" s="106">
        <v>0</v>
      </c>
      <c r="AR29" s="106">
        <v>1674</v>
      </c>
      <c r="AS29" s="112">
        <v>419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2844</v>
      </c>
      <c r="T30" s="76">
        <v>0</v>
      </c>
      <c r="U30" s="77">
        <v>2844</v>
      </c>
      <c r="V30" s="115">
        <v>2844</v>
      </c>
      <c r="W30" s="103">
        <v>-7</v>
      </c>
      <c r="X30" s="115">
        <v>2837</v>
      </c>
      <c r="Y30" s="76"/>
      <c r="Z30" s="115">
        <v>2837</v>
      </c>
      <c r="AA30" s="76">
        <v>0</v>
      </c>
      <c r="AB30" s="76">
        <v>2837</v>
      </c>
      <c r="AC30" s="115">
        <v>709</v>
      </c>
      <c r="AD30" s="119">
        <v>2837</v>
      </c>
      <c r="AE30" s="104">
        <v>13593</v>
      </c>
      <c r="AF30" s="112">
        <v>0</v>
      </c>
      <c r="AG30" s="476">
        <v>1</v>
      </c>
      <c r="AH30" s="104">
        <v>13593</v>
      </c>
      <c r="AI30" s="476">
        <v>0</v>
      </c>
      <c r="AJ30" s="106">
        <v>0</v>
      </c>
      <c r="AK30" s="105">
        <v>13593</v>
      </c>
      <c r="AL30" s="112">
        <v>13593</v>
      </c>
      <c r="AM30" s="107">
        <v>-34</v>
      </c>
      <c r="AN30" s="112">
        <v>13559</v>
      </c>
      <c r="AO30" s="76"/>
      <c r="AP30" s="112">
        <v>13559</v>
      </c>
      <c r="AQ30" s="106">
        <v>0</v>
      </c>
      <c r="AR30" s="106">
        <v>13559</v>
      </c>
      <c r="AS30" s="112">
        <v>3390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3</v>
      </c>
      <c r="D38" s="76">
        <v>5180.6812609377903</v>
      </c>
      <c r="E38" s="103">
        <v>15542.043782813371</v>
      </c>
      <c r="F38" s="512">
        <v>2</v>
      </c>
      <c r="G38" s="76">
        <v>724.24797850671018</v>
      </c>
      <c r="H38" s="103">
        <v>1448.4959570134204</v>
      </c>
      <c r="I38" s="512">
        <v>3</v>
      </c>
      <c r="J38" s="76">
        <v>197.52217595637546</v>
      </c>
      <c r="K38" s="103">
        <v>592.56652786912639</v>
      </c>
      <c r="L38" s="512">
        <v>2</v>
      </c>
      <c r="M38" s="76">
        <v>4938.0543989093867</v>
      </c>
      <c r="N38" s="103">
        <v>9876.1087978187734</v>
      </c>
      <c r="O38" s="512">
        <v>0</v>
      </c>
      <c r="P38" s="76">
        <v>1975.2217595637549</v>
      </c>
      <c r="Q38" s="103">
        <v>0</v>
      </c>
      <c r="R38" s="115">
        <v>27459</v>
      </c>
      <c r="S38" s="76">
        <v>0</v>
      </c>
      <c r="T38" s="76">
        <v>3315</v>
      </c>
      <c r="U38" s="77">
        <v>3315</v>
      </c>
      <c r="V38" s="115">
        <v>30774</v>
      </c>
      <c r="W38" s="103">
        <v>-77</v>
      </c>
      <c r="X38" s="115">
        <v>30697</v>
      </c>
      <c r="Y38" s="76"/>
      <c r="Z38" s="115">
        <v>30697</v>
      </c>
      <c r="AA38" s="76">
        <v>18260</v>
      </c>
      <c r="AB38" s="76">
        <v>12437</v>
      </c>
      <c r="AC38" s="115">
        <v>3109</v>
      </c>
      <c r="AD38" s="119">
        <v>30697</v>
      </c>
      <c r="AE38" s="104">
        <v>2970</v>
      </c>
      <c r="AF38" s="112">
        <v>8910</v>
      </c>
      <c r="AG38" s="476">
        <v>0</v>
      </c>
      <c r="AH38" s="104">
        <v>0</v>
      </c>
      <c r="AI38" s="476">
        <v>1</v>
      </c>
      <c r="AJ38" s="106">
        <v>1485</v>
      </c>
      <c r="AK38" s="105">
        <v>1485</v>
      </c>
      <c r="AL38" s="112">
        <v>10395</v>
      </c>
      <c r="AM38" s="107">
        <v>-26</v>
      </c>
      <c r="AN38" s="112">
        <v>10369</v>
      </c>
      <c r="AO38" s="76"/>
      <c r="AP38" s="112">
        <v>10369</v>
      </c>
      <c r="AQ38" s="106">
        <v>5790</v>
      </c>
      <c r="AR38" s="106">
        <v>4579</v>
      </c>
      <c r="AS38" s="112">
        <v>1145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2</v>
      </c>
      <c r="D45" s="76">
        <v>3092.086829265771</v>
      </c>
      <c r="E45" s="103">
        <v>6184.1736585315421</v>
      </c>
      <c r="F45" s="512">
        <v>2</v>
      </c>
      <c r="G45" s="76">
        <v>410.18277539023251</v>
      </c>
      <c r="H45" s="103">
        <v>820.36555078046501</v>
      </c>
      <c r="I45" s="512">
        <v>2</v>
      </c>
      <c r="J45" s="76">
        <v>111.86802965188157</v>
      </c>
      <c r="K45" s="103">
        <v>223.73605930376314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7228</v>
      </c>
      <c r="S45" s="76">
        <v>2797</v>
      </c>
      <c r="T45" s="76">
        <v>-3149</v>
      </c>
      <c r="U45" s="77">
        <v>-352</v>
      </c>
      <c r="V45" s="115">
        <v>6876</v>
      </c>
      <c r="W45" s="103">
        <v>-17</v>
      </c>
      <c r="X45" s="115">
        <v>6859</v>
      </c>
      <c r="Y45" s="76"/>
      <c r="Z45" s="115">
        <v>6859</v>
      </c>
      <c r="AA45" s="76">
        <v>4808</v>
      </c>
      <c r="AB45" s="76">
        <v>2051</v>
      </c>
      <c r="AC45" s="115">
        <v>513</v>
      </c>
      <c r="AD45" s="119">
        <v>6859</v>
      </c>
      <c r="AE45" s="104">
        <v>5397</v>
      </c>
      <c r="AF45" s="112">
        <v>10794</v>
      </c>
      <c r="AG45" s="476">
        <v>0</v>
      </c>
      <c r="AH45" s="104">
        <v>0</v>
      </c>
      <c r="AI45" s="476">
        <v>-1</v>
      </c>
      <c r="AJ45" s="106">
        <v>-2698.5</v>
      </c>
      <c r="AK45" s="105">
        <v>-2698.5</v>
      </c>
      <c r="AL45" s="112">
        <v>8095.5</v>
      </c>
      <c r="AM45" s="107">
        <v>-20</v>
      </c>
      <c r="AN45" s="112">
        <v>8075.5</v>
      </c>
      <c r="AO45" s="76"/>
      <c r="AP45" s="112">
        <v>8076</v>
      </c>
      <c r="AQ45" s="106">
        <v>7006</v>
      </c>
      <c r="AR45" s="106">
        <v>1070</v>
      </c>
      <c r="AS45" s="112">
        <v>268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2</v>
      </c>
      <c r="D52" s="80">
        <v>5511.4997985100017</v>
      </c>
      <c r="E52" s="95">
        <v>11022.999597020003</v>
      </c>
      <c r="F52" s="511">
        <v>2</v>
      </c>
      <c r="G52" s="80">
        <v>718.86423277461483</v>
      </c>
      <c r="H52" s="95">
        <v>1437.7284655492297</v>
      </c>
      <c r="I52" s="511">
        <v>2</v>
      </c>
      <c r="J52" s="80">
        <v>196.05388166580403</v>
      </c>
      <c r="K52" s="95">
        <v>392.10776333160806</v>
      </c>
      <c r="L52" s="511">
        <v>1</v>
      </c>
      <c r="M52" s="80">
        <v>4901.3470416451009</v>
      </c>
      <c r="N52" s="95">
        <v>4901.3470416451009</v>
      </c>
      <c r="O52" s="511">
        <v>0</v>
      </c>
      <c r="P52" s="80">
        <v>1960.5388166580406</v>
      </c>
      <c r="Q52" s="95">
        <v>0</v>
      </c>
      <c r="R52" s="114">
        <v>17754</v>
      </c>
      <c r="S52" s="80">
        <v>4901</v>
      </c>
      <c r="T52" s="80">
        <v>0</v>
      </c>
      <c r="U52" s="81">
        <v>4901</v>
      </c>
      <c r="V52" s="114">
        <v>22655</v>
      </c>
      <c r="W52" s="95">
        <v>-57</v>
      </c>
      <c r="X52" s="114">
        <v>22598</v>
      </c>
      <c r="Y52" s="80"/>
      <c r="Z52" s="114">
        <v>22598</v>
      </c>
      <c r="AA52" s="80">
        <v>11808</v>
      </c>
      <c r="AB52" s="80">
        <v>10790</v>
      </c>
      <c r="AC52" s="114">
        <v>2698</v>
      </c>
      <c r="AD52" s="118">
        <v>22598</v>
      </c>
      <c r="AE52" s="96">
        <v>3119</v>
      </c>
      <c r="AF52" s="111">
        <v>6238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6238</v>
      </c>
      <c r="AM52" s="99">
        <v>-16</v>
      </c>
      <c r="AN52" s="111">
        <v>6222</v>
      </c>
      <c r="AO52" s="80"/>
      <c r="AP52" s="111">
        <v>6222</v>
      </c>
      <c r="AQ52" s="98">
        <v>3887</v>
      </c>
      <c r="AR52" s="98">
        <v>2335</v>
      </c>
      <c r="AS52" s="111">
        <v>584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3</v>
      </c>
      <c r="D67" s="80">
        <v>2637.7004491560438</v>
      </c>
      <c r="E67" s="95">
        <v>7913.1013474681313</v>
      </c>
      <c r="F67" s="511">
        <v>2</v>
      </c>
      <c r="G67" s="80">
        <v>359.72537631637493</v>
      </c>
      <c r="H67" s="95">
        <v>719.45075263274987</v>
      </c>
      <c r="I67" s="511">
        <v>2</v>
      </c>
      <c r="J67" s="80">
        <v>98.106920813556769</v>
      </c>
      <c r="K67" s="95">
        <v>196.21384162711354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8829</v>
      </c>
      <c r="S67" s="80">
        <v>8633</v>
      </c>
      <c r="T67" s="80">
        <v>0</v>
      </c>
      <c r="U67" s="81">
        <v>8633</v>
      </c>
      <c r="V67" s="114">
        <v>17462</v>
      </c>
      <c r="W67" s="95">
        <v>-44</v>
      </c>
      <c r="X67" s="114">
        <v>17418</v>
      </c>
      <c r="Y67" s="80"/>
      <c r="Z67" s="114">
        <v>17418</v>
      </c>
      <c r="AA67" s="80">
        <v>5872</v>
      </c>
      <c r="AB67" s="80">
        <v>11546</v>
      </c>
      <c r="AC67" s="114">
        <v>2887</v>
      </c>
      <c r="AD67" s="118">
        <v>17418</v>
      </c>
      <c r="AE67" s="96">
        <v>7664</v>
      </c>
      <c r="AF67" s="111">
        <v>22992</v>
      </c>
      <c r="AG67" s="475">
        <v>3</v>
      </c>
      <c r="AH67" s="96">
        <v>22992</v>
      </c>
      <c r="AI67" s="475">
        <v>0</v>
      </c>
      <c r="AJ67" s="98">
        <v>0</v>
      </c>
      <c r="AK67" s="97">
        <v>22992</v>
      </c>
      <c r="AL67" s="111">
        <v>45984</v>
      </c>
      <c r="AM67" s="99">
        <v>-115</v>
      </c>
      <c r="AN67" s="111">
        <v>45869</v>
      </c>
      <c r="AO67" s="80"/>
      <c r="AP67" s="111">
        <v>45869</v>
      </c>
      <c r="AQ67" s="98">
        <v>14976</v>
      </c>
      <c r="AR67" s="98">
        <v>30893</v>
      </c>
      <c r="AS67" s="111">
        <v>7723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7426</v>
      </c>
      <c r="T69" s="76">
        <v>0</v>
      </c>
      <c r="U69" s="77">
        <v>7426</v>
      </c>
      <c r="V69" s="115">
        <v>7426</v>
      </c>
      <c r="W69" s="103">
        <v>-19</v>
      </c>
      <c r="X69" s="115">
        <v>7407</v>
      </c>
      <c r="Y69" s="76"/>
      <c r="Z69" s="115">
        <v>7407</v>
      </c>
      <c r="AA69" s="76">
        <v>0</v>
      </c>
      <c r="AB69" s="76">
        <v>7407</v>
      </c>
      <c r="AC69" s="115">
        <v>1852</v>
      </c>
      <c r="AD69" s="119">
        <v>7407</v>
      </c>
      <c r="AE69" s="104">
        <v>8169</v>
      </c>
      <c r="AF69" s="112">
        <v>0</v>
      </c>
      <c r="AG69" s="476">
        <v>1</v>
      </c>
      <c r="AH69" s="104">
        <v>8169</v>
      </c>
      <c r="AI69" s="476">
        <v>0</v>
      </c>
      <c r="AJ69" s="106">
        <v>0</v>
      </c>
      <c r="AK69" s="105">
        <v>8169</v>
      </c>
      <c r="AL69" s="112">
        <v>8169</v>
      </c>
      <c r="AM69" s="107">
        <v>-20</v>
      </c>
      <c r="AN69" s="112">
        <v>8149</v>
      </c>
      <c r="AO69" s="76"/>
      <c r="AP69" s="112">
        <v>8149</v>
      </c>
      <c r="AQ69" s="106">
        <v>0</v>
      </c>
      <c r="AR69" s="106">
        <v>8149</v>
      </c>
      <c r="AS69" s="112">
        <v>2037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16</v>
      </c>
      <c r="D73" s="76">
        <v>4863.9263154174596</v>
      </c>
      <c r="E73" s="103">
        <v>77822.821046679353</v>
      </c>
      <c r="F73" s="512">
        <v>7</v>
      </c>
      <c r="G73" s="76">
        <v>646.45707391632061</v>
      </c>
      <c r="H73" s="103">
        <v>4525.1995174142439</v>
      </c>
      <c r="I73" s="512">
        <v>16</v>
      </c>
      <c r="J73" s="76">
        <v>176.30647470445109</v>
      </c>
      <c r="K73" s="103">
        <v>2820.9035952712175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85169</v>
      </c>
      <c r="S73" s="76">
        <v>20292</v>
      </c>
      <c r="T73" s="76">
        <v>-7237</v>
      </c>
      <c r="U73" s="77">
        <v>13055</v>
      </c>
      <c r="V73" s="115">
        <v>98224</v>
      </c>
      <c r="W73" s="103">
        <v>-246</v>
      </c>
      <c r="X73" s="115">
        <v>97978</v>
      </c>
      <c r="Y73" s="76">
        <v>32194</v>
      </c>
      <c r="Z73" s="115">
        <v>130172</v>
      </c>
      <c r="AA73" s="76">
        <v>78100</v>
      </c>
      <c r="AB73" s="76">
        <v>52072</v>
      </c>
      <c r="AC73" s="115">
        <v>13018</v>
      </c>
      <c r="AD73" s="119">
        <v>130172</v>
      </c>
      <c r="AE73" s="104">
        <v>5568</v>
      </c>
      <c r="AF73" s="112">
        <v>89088</v>
      </c>
      <c r="AG73" s="476">
        <v>3</v>
      </c>
      <c r="AH73" s="104">
        <v>16704</v>
      </c>
      <c r="AI73" s="476">
        <v>-3</v>
      </c>
      <c r="AJ73" s="106">
        <v>-8352</v>
      </c>
      <c r="AK73" s="105">
        <v>8352</v>
      </c>
      <c r="AL73" s="112">
        <v>97440</v>
      </c>
      <c r="AM73" s="107">
        <v>-244</v>
      </c>
      <c r="AN73" s="112">
        <v>97196</v>
      </c>
      <c r="AO73" s="76"/>
      <c r="AP73" s="112">
        <v>97196</v>
      </c>
      <c r="AQ73" s="106">
        <v>58817</v>
      </c>
      <c r="AR73" s="106">
        <v>38379</v>
      </c>
      <c r="AS73" s="112">
        <v>9595</v>
      </c>
    </row>
    <row r="74" spans="1:45" ht="16.350000000000001" customHeight="1" x14ac:dyDescent="0.2">
      <c r="A74" s="74">
        <v>68</v>
      </c>
      <c r="B74" s="75" t="s">
        <v>3</v>
      </c>
      <c r="C74" s="476">
        <v>286</v>
      </c>
      <c r="D74" s="76">
        <v>5480.1141003097428</v>
      </c>
      <c r="E74" s="103">
        <v>1567312.6326885864</v>
      </c>
      <c r="F74" s="512">
        <v>234</v>
      </c>
      <c r="G74" s="76">
        <v>720.39861651901072</v>
      </c>
      <c r="H74" s="103">
        <v>168573.27626544851</v>
      </c>
      <c r="I74" s="512">
        <v>290</v>
      </c>
      <c r="J74" s="76">
        <v>196.47234995973014</v>
      </c>
      <c r="K74" s="103">
        <v>56976.98148832174</v>
      </c>
      <c r="L74" s="512">
        <v>19</v>
      </c>
      <c r="M74" s="76">
        <v>4911.8087489932541</v>
      </c>
      <c r="N74" s="103">
        <v>93324.366230871834</v>
      </c>
      <c r="O74" s="512">
        <v>0</v>
      </c>
      <c r="P74" s="76">
        <v>1964.7234995973015</v>
      </c>
      <c r="Q74" s="103">
        <v>0</v>
      </c>
      <c r="R74" s="115">
        <v>1886187</v>
      </c>
      <c r="S74" s="76">
        <v>213741</v>
      </c>
      <c r="T74" s="76">
        <v>51491</v>
      </c>
      <c r="U74" s="77">
        <v>265232</v>
      </c>
      <c r="V74" s="115">
        <v>2151419</v>
      </c>
      <c r="W74" s="103">
        <v>-5379</v>
      </c>
      <c r="X74" s="115">
        <v>2146040</v>
      </c>
      <c r="Y74" s="76">
        <v>28778</v>
      </c>
      <c r="Z74" s="115">
        <v>2174818</v>
      </c>
      <c r="AA74" s="76">
        <v>1273504</v>
      </c>
      <c r="AB74" s="76">
        <v>901314</v>
      </c>
      <c r="AC74" s="115">
        <v>225329</v>
      </c>
      <c r="AD74" s="119">
        <v>2174818</v>
      </c>
      <c r="AE74" s="104">
        <v>2937</v>
      </c>
      <c r="AF74" s="112">
        <v>839982</v>
      </c>
      <c r="AG74" s="476">
        <v>32</v>
      </c>
      <c r="AH74" s="104">
        <v>93984</v>
      </c>
      <c r="AI74" s="476">
        <v>11</v>
      </c>
      <c r="AJ74" s="106">
        <v>16153.5</v>
      </c>
      <c r="AK74" s="105">
        <v>110137.5</v>
      </c>
      <c r="AL74" s="112">
        <v>950119.5</v>
      </c>
      <c r="AM74" s="107">
        <v>-2375</v>
      </c>
      <c r="AN74" s="112">
        <v>947744.5</v>
      </c>
      <c r="AO74" s="76"/>
      <c r="AP74" s="112">
        <v>947745</v>
      </c>
      <c r="AQ74" s="106">
        <v>508188</v>
      </c>
      <c r="AR74" s="106">
        <v>439557</v>
      </c>
      <c r="AS74" s="112">
        <v>109889</v>
      </c>
    </row>
    <row r="75" spans="1:45" ht="16.350000000000001" customHeight="1" x14ac:dyDescent="0.2">
      <c r="A75" s="74">
        <v>69</v>
      </c>
      <c r="B75" s="75" t="s">
        <v>93</v>
      </c>
      <c r="C75" s="476">
        <v>1</v>
      </c>
      <c r="D75" s="76">
        <v>5465.508597703717</v>
      </c>
      <c r="E75" s="103">
        <v>5465.508597703717</v>
      </c>
      <c r="F75" s="512">
        <v>0</v>
      </c>
      <c r="G75" s="76">
        <v>718.29200349830955</v>
      </c>
      <c r="H75" s="103">
        <v>0</v>
      </c>
      <c r="I75" s="512">
        <v>1</v>
      </c>
      <c r="J75" s="76">
        <v>195.89781913590261</v>
      </c>
      <c r="K75" s="103">
        <v>195.89781913590261</v>
      </c>
      <c r="L75" s="512">
        <v>1</v>
      </c>
      <c r="M75" s="76">
        <v>4897.4454783975652</v>
      </c>
      <c r="N75" s="103">
        <v>4897.4454783975652</v>
      </c>
      <c r="O75" s="512">
        <v>0</v>
      </c>
      <c r="P75" s="76">
        <v>1958.9781913590259</v>
      </c>
      <c r="Q75" s="103">
        <v>0</v>
      </c>
      <c r="R75" s="115">
        <v>10559</v>
      </c>
      <c r="S75" s="76">
        <v>0</v>
      </c>
      <c r="T75" s="76">
        <v>0</v>
      </c>
      <c r="U75" s="77">
        <v>0</v>
      </c>
      <c r="V75" s="115">
        <v>10559</v>
      </c>
      <c r="W75" s="103">
        <v>-26</v>
      </c>
      <c r="X75" s="115">
        <v>10533</v>
      </c>
      <c r="Y75" s="76">
        <v>6084</v>
      </c>
      <c r="Z75" s="115">
        <v>16617</v>
      </c>
      <c r="AA75" s="76">
        <v>11079</v>
      </c>
      <c r="AB75" s="76">
        <v>5538</v>
      </c>
      <c r="AC75" s="115">
        <v>1385</v>
      </c>
      <c r="AD75" s="119">
        <v>16617</v>
      </c>
      <c r="AE75" s="104">
        <v>4011</v>
      </c>
      <c r="AF75" s="112">
        <v>4011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4011</v>
      </c>
      <c r="AM75" s="107">
        <v>-10</v>
      </c>
      <c r="AN75" s="112">
        <v>4001</v>
      </c>
      <c r="AO75" s="76"/>
      <c r="AP75" s="112">
        <v>4001</v>
      </c>
      <c r="AQ75" s="106">
        <v>2445</v>
      </c>
      <c r="AR75" s="106">
        <v>1556</v>
      </c>
      <c r="AS75" s="112">
        <v>389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539</v>
      </c>
      <c r="D76" s="455"/>
      <c r="E76" s="506">
        <v>2489784.5817996971</v>
      </c>
      <c r="F76" s="514">
        <v>438</v>
      </c>
      <c r="G76" s="455"/>
      <c r="H76" s="506">
        <v>262896.47780490614</v>
      </c>
      <c r="I76" s="514">
        <v>553</v>
      </c>
      <c r="J76" s="455"/>
      <c r="K76" s="506">
        <v>90529.729373656533</v>
      </c>
      <c r="L76" s="514">
        <v>39</v>
      </c>
      <c r="M76" s="455"/>
      <c r="N76" s="506">
        <v>160928.31589322901</v>
      </c>
      <c r="O76" s="514">
        <v>0</v>
      </c>
      <c r="P76" s="455"/>
      <c r="Q76" s="506">
        <v>0</v>
      </c>
      <c r="R76" s="515">
        <v>3004139</v>
      </c>
      <c r="S76" s="455">
        <v>416845</v>
      </c>
      <c r="T76" s="455">
        <v>32829</v>
      </c>
      <c r="U76" s="516">
        <v>449674</v>
      </c>
      <c r="V76" s="515">
        <v>3453813</v>
      </c>
      <c r="W76" s="506">
        <v>-8636</v>
      </c>
      <c r="X76" s="515">
        <v>3445177</v>
      </c>
      <c r="Y76" s="506">
        <v>62375</v>
      </c>
      <c r="Z76" s="515">
        <v>3507552</v>
      </c>
      <c r="AA76" s="455">
        <v>2039346</v>
      </c>
      <c r="AB76" s="455">
        <v>1468206</v>
      </c>
      <c r="AC76" s="515">
        <v>367054</v>
      </c>
      <c r="AD76" s="452">
        <v>3507552</v>
      </c>
      <c r="AE76" s="517">
        <v>5144</v>
      </c>
      <c r="AF76" s="518">
        <v>2608921</v>
      </c>
      <c r="AG76" s="514">
        <v>76</v>
      </c>
      <c r="AH76" s="517">
        <v>426994</v>
      </c>
      <c r="AI76" s="514">
        <v>0</v>
      </c>
      <c r="AJ76" s="519">
        <v>-24562.5</v>
      </c>
      <c r="AK76" s="520">
        <v>402431.5</v>
      </c>
      <c r="AL76" s="518">
        <v>3011352.5</v>
      </c>
      <c r="AM76" s="521">
        <v>-7528</v>
      </c>
      <c r="AN76" s="518">
        <v>3003824.5</v>
      </c>
      <c r="AO76" s="506">
        <v>0</v>
      </c>
      <c r="AP76" s="518">
        <v>3003826</v>
      </c>
      <c r="AQ76" s="519">
        <v>1633084</v>
      </c>
      <c r="AR76" s="519">
        <v>1370742</v>
      </c>
      <c r="AS76" s="518">
        <v>342687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3304</v>
      </c>
      <c r="AA82" s="73">
        <v>2202</v>
      </c>
      <c r="AB82" s="337">
        <v>1102</v>
      </c>
      <c r="AC82" s="117">
        <v>276</v>
      </c>
      <c r="AD82" s="117">
        <v>3304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539</v>
      </c>
      <c r="D83" s="450"/>
      <c r="E83" s="478">
        <v>2489784.5817996971</v>
      </c>
      <c r="F83" s="451">
        <v>438</v>
      </c>
      <c r="G83" s="450"/>
      <c r="H83" s="478">
        <v>262896.47780490614</v>
      </c>
      <c r="I83" s="451">
        <v>553</v>
      </c>
      <c r="J83" s="450"/>
      <c r="K83" s="478">
        <v>90529.729373656533</v>
      </c>
      <c r="L83" s="451">
        <v>39</v>
      </c>
      <c r="M83" s="450"/>
      <c r="N83" s="478">
        <v>160928.31589322901</v>
      </c>
      <c r="O83" s="451">
        <v>0</v>
      </c>
      <c r="P83" s="450"/>
      <c r="Q83" s="478">
        <v>0</v>
      </c>
      <c r="R83" s="450">
        <v>3004139</v>
      </c>
      <c r="S83" s="450">
        <v>416845</v>
      </c>
      <c r="T83" s="450">
        <v>32829</v>
      </c>
      <c r="U83" s="450">
        <v>449674</v>
      </c>
      <c r="V83" s="450">
        <v>3453813</v>
      </c>
      <c r="W83" s="450">
        <v>-8636</v>
      </c>
      <c r="X83" s="450">
        <v>3445177</v>
      </c>
      <c r="Y83" s="478">
        <v>62375</v>
      </c>
      <c r="Z83" s="452">
        <v>3510856</v>
      </c>
      <c r="AA83" s="450">
        <v>2041548</v>
      </c>
      <c r="AB83" s="450">
        <v>1469308</v>
      </c>
      <c r="AC83" s="452">
        <v>367330</v>
      </c>
      <c r="AD83" s="452">
        <v>3510856</v>
      </c>
      <c r="AE83" s="342"/>
      <c r="AF83" s="450">
        <v>2608921</v>
      </c>
      <c r="AG83" s="451">
        <v>76</v>
      </c>
      <c r="AH83" s="342">
        <v>426994</v>
      </c>
      <c r="AI83" s="451">
        <v>0</v>
      </c>
      <c r="AJ83" s="450">
        <v>-24562.5</v>
      </c>
      <c r="AK83" s="450">
        <v>402431.5</v>
      </c>
      <c r="AL83" s="450">
        <v>3011352.5</v>
      </c>
      <c r="AM83" s="450">
        <v>-7528</v>
      </c>
      <c r="AN83" s="450">
        <v>3003824.5</v>
      </c>
      <c r="AO83" s="450">
        <v>0</v>
      </c>
      <c r="AP83" s="450">
        <v>3003826</v>
      </c>
      <c r="AQ83" s="450">
        <v>1633084</v>
      </c>
      <c r="AR83" s="450">
        <v>1370742</v>
      </c>
      <c r="AS83" s="450">
        <v>342687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743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832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1785</v>
      </c>
      <c r="D5" s="326" t="s">
        <v>1688</v>
      </c>
      <c r="E5" s="326" t="s">
        <v>1488</v>
      </c>
      <c r="F5" s="326" t="s">
        <v>1786</v>
      </c>
      <c r="G5" s="326" t="s">
        <v>1537</v>
      </c>
      <c r="H5" s="326" t="s">
        <v>1690</v>
      </c>
      <c r="I5" s="326" t="s">
        <v>1787</v>
      </c>
      <c r="J5" s="326" t="s">
        <v>1540</v>
      </c>
      <c r="K5" s="326" t="s">
        <v>1692</v>
      </c>
      <c r="L5" s="326" t="s">
        <v>1788</v>
      </c>
      <c r="M5" s="326" t="s">
        <v>1543</v>
      </c>
      <c r="N5" s="326" t="s">
        <v>1694</v>
      </c>
      <c r="O5" s="326" t="s">
        <v>1789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6</v>
      </c>
      <c r="D9" s="76">
        <v>3672.7897155039423</v>
      </c>
      <c r="E9" s="103">
        <v>22036.738293023653</v>
      </c>
      <c r="F9" s="512">
        <v>3</v>
      </c>
      <c r="G9" s="76">
        <v>519.87643235293092</v>
      </c>
      <c r="H9" s="103">
        <v>1559.6292970587929</v>
      </c>
      <c r="I9" s="512">
        <v>4</v>
      </c>
      <c r="J9" s="76">
        <v>141.78448155079934</v>
      </c>
      <c r="K9" s="103">
        <v>567.13792620319737</v>
      </c>
      <c r="L9" s="512">
        <v>1</v>
      </c>
      <c r="M9" s="76">
        <v>3544.6120387699834</v>
      </c>
      <c r="N9" s="103">
        <v>3544.6120387699834</v>
      </c>
      <c r="O9" s="512">
        <v>0</v>
      </c>
      <c r="P9" s="76">
        <v>1417.8448155079934</v>
      </c>
      <c r="Q9" s="103">
        <v>0</v>
      </c>
      <c r="R9" s="115">
        <v>27708</v>
      </c>
      <c r="S9" s="76">
        <v>128</v>
      </c>
      <c r="T9" s="76">
        <v>2812</v>
      </c>
      <c r="U9" s="77">
        <v>2940</v>
      </c>
      <c r="V9" s="115">
        <v>30648</v>
      </c>
      <c r="W9" s="103">
        <v>-77</v>
      </c>
      <c r="X9" s="115">
        <v>30571</v>
      </c>
      <c r="Y9" s="76">
        <v>1155</v>
      </c>
      <c r="Z9" s="115">
        <v>31726</v>
      </c>
      <c r="AA9" s="76">
        <v>19196</v>
      </c>
      <c r="AB9" s="76">
        <v>12530</v>
      </c>
      <c r="AC9" s="115">
        <v>3133</v>
      </c>
      <c r="AD9" s="119">
        <v>31726</v>
      </c>
      <c r="AE9" s="104">
        <v>6412</v>
      </c>
      <c r="AF9" s="112">
        <v>38472</v>
      </c>
      <c r="AG9" s="476">
        <v>1</v>
      </c>
      <c r="AH9" s="104">
        <v>6412</v>
      </c>
      <c r="AI9" s="476">
        <v>0</v>
      </c>
      <c r="AJ9" s="106">
        <v>0</v>
      </c>
      <c r="AK9" s="105">
        <v>6412</v>
      </c>
      <c r="AL9" s="112">
        <v>44884</v>
      </c>
      <c r="AM9" s="107">
        <v>-112</v>
      </c>
      <c r="AN9" s="112">
        <v>44772</v>
      </c>
      <c r="AO9" s="76"/>
      <c r="AP9" s="112">
        <v>44772</v>
      </c>
      <c r="AQ9" s="106">
        <v>25944</v>
      </c>
      <c r="AR9" s="106">
        <v>18828</v>
      </c>
      <c r="AS9" s="112">
        <v>4707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5778</v>
      </c>
      <c r="T10" s="76">
        <v>-339</v>
      </c>
      <c r="U10" s="77">
        <v>5439</v>
      </c>
      <c r="V10" s="115">
        <v>5439</v>
      </c>
      <c r="W10" s="103">
        <v>-14</v>
      </c>
      <c r="X10" s="115">
        <v>5425</v>
      </c>
      <c r="Y10" s="76"/>
      <c r="Z10" s="115">
        <v>5425</v>
      </c>
      <c r="AA10" s="76">
        <v>0</v>
      </c>
      <c r="AB10" s="76">
        <v>5425</v>
      </c>
      <c r="AC10" s="115">
        <v>1356</v>
      </c>
      <c r="AD10" s="119">
        <v>5425</v>
      </c>
      <c r="AE10" s="104">
        <v>3854</v>
      </c>
      <c r="AF10" s="112">
        <v>0</v>
      </c>
      <c r="AG10" s="476">
        <v>1</v>
      </c>
      <c r="AH10" s="104">
        <v>3854</v>
      </c>
      <c r="AI10" s="476">
        <v>0</v>
      </c>
      <c r="AJ10" s="106">
        <v>0</v>
      </c>
      <c r="AK10" s="105">
        <v>3854</v>
      </c>
      <c r="AL10" s="112">
        <v>3854</v>
      </c>
      <c r="AM10" s="107">
        <v>-10</v>
      </c>
      <c r="AN10" s="112">
        <v>3844</v>
      </c>
      <c r="AO10" s="76"/>
      <c r="AP10" s="112">
        <v>3844</v>
      </c>
      <c r="AQ10" s="106">
        <v>0</v>
      </c>
      <c r="AR10" s="106">
        <v>3844</v>
      </c>
      <c r="AS10" s="112">
        <v>961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9</v>
      </c>
      <c r="D23" s="76">
        <v>3393.9093565801013</v>
      </c>
      <c r="E23" s="103">
        <v>30545.184209220912</v>
      </c>
      <c r="F23" s="512">
        <v>8</v>
      </c>
      <c r="G23" s="76">
        <v>428.28380395142239</v>
      </c>
      <c r="H23" s="103">
        <v>3426.2704316113791</v>
      </c>
      <c r="I23" s="512">
        <v>7</v>
      </c>
      <c r="J23" s="76">
        <v>116.80467380493337</v>
      </c>
      <c r="K23" s="103">
        <v>817.63271663453361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34789</v>
      </c>
      <c r="S23" s="76">
        <v>-26327</v>
      </c>
      <c r="T23" s="76">
        <v>-1911</v>
      </c>
      <c r="U23" s="77">
        <v>-28238</v>
      </c>
      <c r="V23" s="115">
        <v>6551</v>
      </c>
      <c r="W23" s="103">
        <v>-16</v>
      </c>
      <c r="X23" s="115">
        <v>6535</v>
      </c>
      <c r="Y23" s="76">
        <v>1956</v>
      </c>
      <c r="Z23" s="115">
        <v>8491</v>
      </c>
      <c r="AA23" s="76">
        <v>24440</v>
      </c>
      <c r="AB23" s="76">
        <v>-15949</v>
      </c>
      <c r="AC23" s="115">
        <v>-3987</v>
      </c>
      <c r="AD23" s="119">
        <v>8491</v>
      </c>
      <c r="AE23" s="104">
        <v>7791</v>
      </c>
      <c r="AF23" s="112">
        <v>70119</v>
      </c>
      <c r="AG23" s="476">
        <v>-7</v>
      </c>
      <c r="AH23" s="104">
        <v>-54537</v>
      </c>
      <c r="AI23" s="476">
        <v>-1</v>
      </c>
      <c r="AJ23" s="106">
        <v>-3895.5</v>
      </c>
      <c r="AK23" s="105">
        <v>-58432.5</v>
      </c>
      <c r="AL23" s="112">
        <v>11686.5</v>
      </c>
      <c r="AM23" s="107">
        <v>-29</v>
      </c>
      <c r="AN23" s="112">
        <v>11657.5</v>
      </c>
      <c r="AO23" s="76"/>
      <c r="AP23" s="112">
        <v>11658</v>
      </c>
      <c r="AQ23" s="106">
        <v>45234</v>
      </c>
      <c r="AR23" s="106">
        <v>-33576</v>
      </c>
      <c r="AS23" s="112">
        <v>-8394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218</v>
      </c>
      <c r="D30" s="76">
        <v>2565.5827804253522</v>
      </c>
      <c r="E30" s="103">
        <v>559297.04613272683</v>
      </c>
      <c r="F30" s="512">
        <v>182</v>
      </c>
      <c r="G30" s="76">
        <v>278.69860832068554</v>
      </c>
      <c r="H30" s="103">
        <v>50723.146714364768</v>
      </c>
      <c r="I30" s="512">
        <v>191</v>
      </c>
      <c r="J30" s="76">
        <v>76.008711360186965</v>
      </c>
      <c r="K30" s="103">
        <v>14517.66386979571</v>
      </c>
      <c r="L30" s="512">
        <v>23</v>
      </c>
      <c r="M30" s="76">
        <v>1900.2177840046741</v>
      </c>
      <c r="N30" s="103">
        <v>43705.009032107504</v>
      </c>
      <c r="O30" s="512">
        <v>1</v>
      </c>
      <c r="P30" s="76">
        <v>760.08711360186965</v>
      </c>
      <c r="Q30" s="103">
        <v>760.08711360186965</v>
      </c>
      <c r="R30" s="115">
        <v>669003</v>
      </c>
      <c r="S30" s="76">
        <v>-148345</v>
      </c>
      <c r="T30" s="76">
        <v>27251</v>
      </c>
      <c r="U30" s="77">
        <v>-121094</v>
      </c>
      <c r="V30" s="115">
        <v>547909</v>
      </c>
      <c r="W30" s="103">
        <v>-1370</v>
      </c>
      <c r="X30" s="115">
        <v>546539</v>
      </c>
      <c r="Y30" s="76">
        <v>-131427</v>
      </c>
      <c r="Z30" s="115">
        <v>415112</v>
      </c>
      <c r="AA30" s="76">
        <v>357269</v>
      </c>
      <c r="AB30" s="76">
        <v>57843</v>
      </c>
      <c r="AC30" s="115">
        <v>14461</v>
      </c>
      <c r="AD30" s="119">
        <v>415112</v>
      </c>
      <c r="AE30" s="104">
        <v>13593</v>
      </c>
      <c r="AF30" s="112">
        <v>2963274</v>
      </c>
      <c r="AG30" s="476">
        <v>-50</v>
      </c>
      <c r="AH30" s="104">
        <v>-679650</v>
      </c>
      <c r="AI30" s="476">
        <v>16</v>
      </c>
      <c r="AJ30" s="106">
        <v>108744</v>
      </c>
      <c r="AK30" s="105">
        <v>-570906</v>
      </c>
      <c r="AL30" s="112">
        <v>2392368</v>
      </c>
      <c r="AM30" s="107">
        <v>-5981</v>
      </c>
      <c r="AN30" s="112">
        <v>2386387</v>
      </c>
      <c r="AO30" s="76"/>
      <c r="AP30" s="112">
        <v>2386387</v>
      </c>
      <c r="AQ30" s="106">
        <v>1702528</v>
      </c>
      <c r="AR30" s="106">
        <v>683859</v>
      </c>
      <c r="AS30" s="112">
        <v>170965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>
        <v>-7101</v>
      </c>
      <c r="Z45" s="115">
        <v>-7101</v>
      </c>
      <c r="AA45" s="76">
        <v>-4735</v>
      </c>
      <c r="AB45" s="76">
        <v>-2366</v>
      </c>
      <c r="AC45" s="115">
        <v>-592</v>
      </c>
      <c r="AD45" s="119">
        <v>-7101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39</v>
      </c>
      <c r="D67" s="80">
        <v>2637.7004491560438</v>
      </c>
      <c r="E67" s="95">
        <v>102870.3175170857</v>
      </c>
      <c r="F67" s="511">
        <v>27</v>
      </c>
      <c r="G67" s="80">
        <v>359.72537631637493</v>
      </c>
      <c r="H67" s="95">
        <v>9712.585160542123</v>
      </c>
      <c r="I67" s="511">
        <v>38</v>
      </c>
      <c r="J67" s="80">
        <v>98.106920813556769</v>
      </c>
      <c r="K67" s="95">
        <v>3728.0629909151571</v>
      </c>
      <c r="L67" s="511">
        <v>6</v>
      </c>
      <c r="M67" s="80">
        <v>2452.6730203389193</v>
      </c>
      <c r="N67" s="95">
        <v>14716.038122033515</v>
      </c>
      <c r="O67" s="511">
        <v>0</v>
      </c>
      <c r="P67" s="80">
        <v>981.06920813556781</v>
      </c>
      <c r="Q67" s="95">
        <v>0</v>
      </c>
      <c r="R67" s="114">
        <v>131027</v>
      </c>
      <c r="S67" s="80">
        <v>36253</v>
      </c>
      <c r="T67" s="80">
        <v>-3657</v>
      </c>
      <c r="U67" s="81">
        <v>32596</v>
      </c>
      <c r="V67" s="114">
        <v>163623</v>
      </c>
      <c r="W67" s="95">
        <v>-409</v>
      </c>
      <c r="X67" s="114">
        <v>163214</v>
      </c>
      <c r="Y67" s="80">
        <v>7959</v>
      </c>
      <c r="Z67" s="114">
        <v>171173</v>
      </c>
      <c r="AA67" s="80">
        <v>92440</v>
      </c>
      <c r="AB67" s="80">
        <v>78733</v>
      </c>
      <c r="AC67" s="114">
        <v>19683</v>
      </c>
      <c r="AD67" s="118">
        <v>171173</v>
      </c>
      <c r="AE67" s="96">
        <v>7664</v>
      </c>
      <c r="AF67" s="111">
        <v>298896</v>
      </c>
      <c r="AG67" s="475">
        <v>10</v>
      </c>
      <c r="AH67" s="96">
        <v>76640</v>
      </c>
      <c r="AI67" s="475">
        <v>-4</v>
      </c>
      <c r="AJ67" s="98">
        <v>-15328</v>
      </c>
      <c r="AK67" s="97">
        <v>61312</v>
      </c>
      <c r="AL67" s="111">
        <v>360208</v>
      </c>
      <c r="AM67" s="99">
        <v>-901</v>
      </c>
      <c r="AN67" s="111">
        <v>359307</v>
      </c>
      <c r="AO67" s="80"/>
      <c r="AP67" s="111">
        <v>359307</v>
      </c>
      <c r="AQ67" s="98">
        <v>194668</v>
      </c>
      <c r="AR67" s="98">
        <v>164639</v>
      </c>
      <c r="AS67" s="111">
        <v>41160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272</v>
      </c>
      <c r="D76" s="455"/>
      <c r="E76" s="506">
        <v>714749.28615205712</v>
      </c>
      <c r="F76" s="514">
        <v>220</v>
      </c>
      <c r="G76" s="455"/>
      <c r="H76" s="506">
        <v>65421.631603577058</v>
      </c>
      <c r="I76" s="514">
        <v>240</v>
      </c>
      <c r="J76" s="455"/>
      <c r="K76" s="506">
        <v>19630.497503548599</v>
      </c>
      <c r="L76" s="514">
        <v>30</v>
      </c>
      <c r="M76" s="455"/>
      <c r="N76" s="506">
        <v>61965.659192911</v>
      </c>
      <c r="O76" s="514">
        <v>1</v>
      </c>
      <c r="P76" s="455"/>
      <c r="Q76" s="506">
        <v>760.08711360186965</v>
      </c>
      <c r="R76" s="515">
        <v>862527</v>
      </c>
      <c r="S76" s="455">
        <v>-132513</v>
      </c>
      <c r="T76" s="455">
        <v>24156</v>
      </c>
      <c r="U76" s="516">
        <v>-108357</v>
      </c>
      <c r="V76" s="515">
        <v>754170</v>
      </c>
      <c r="W76" s="506">
        <v>-1886</v>
      </c>
      <c r="X76" s="515">
        <v>752284</v>
      </c>
      <c r="Y76" s="506">
        <v>-115830</v>
      </c>
      <c r="Z76" s="515">
        <v>624826</v>
      </c>
      <c r="AA76" s="455">
        <v>488610</v>
      </c>
      <c r="AB76" s="455">
        <v>136216</v>
      </c>
      <c r="AC76" s="515">
        <v>34054</v>
      </c>
      <c r="AD76" s="452">
        <v>624826</v>
      </c>
      <c r="AE76" s="517">
        <v>5144</v>
      </c>
      <c r="AF76" s="518">
        <v>3370761</v>
      </c>
      <c r="AG76" s="514">
        <v>-45</v>
      </c>
      <c r="AH76" s="517">
        <v>-647281</v>
      </c>
      <c r="AI76" s="514">
        <v>11</v>
      </c>
      <c r="AJ76" s="519">
        <v>89520.5</v>
      </c>
      <c r="AK76" s="520">
        <v>-557760.5</v>
      </c>
      <c r="AL76" s="518">
        <v>2813000.5</v>
      </c>
      <c r="AM76" s="521">
        <v>-7033</v>
      </c>
      <c r="AN76" s="518">
        <v>2805967.5</v>
      </c>
      <c r="AO76" s="506">
        <v>0</v>
      </c>
      <c r="AP76" s="518">
        <v>2805968</v>
      </c>
      <c r="AQ76" s="519">
        <v>1968374</v>
      </c>
      <c r="AR76" s="519">
        <v>837594</v>
      </c>
      <c r="AS76" s="518">
        <v>209399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2714</v>
      </c>
      <c r="AA82" s="73">
        <v>1808</v>
      </c>
      <c r="AB82" s="337">
        <v>906</v>
      </c>
      <c r="AC82" s="117">
        <v>227</v>
      </c>
      <c r="AD82" s="117">
        <v>2714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272</v>
      </c>
      <c r="D83" s="450"/>
      <c r="E83" s="478">
        <v>714749.28615205712</v>
      </c>
      <c r="F83" s="451">
        <v>220</v>
      </c>
      <c r="G83" s="450"/>
      <c r="H83" s="478">
        <v>65421.631603577058</v>
      </c>
      <c r="I83" s="451">
        <v>240</v>
      </c>
      <c r="J83" s="450"/>
      <c r="K83" s="478">
        <v>19630.497503548599</v>
      </c>
      <c r="L83" s="451">
        <v>30</v>
      </c>
      <c r="M83" s="450"/>
      <c r="N83" s="478">
        <v>61965.659192911</v>
      </c>
      <c r="O83" s="451">
        <v>1</v>
      </c>
      <c r="P83" s="450"/>
      <c r="Q83" s="478">
        <v>760.08711360186965</v>
      </c>
      <c r="R83" s="450">
        <v>862527</v>
      </c>
      <c r="S83" s="450">
        <v>-132513</v>
      </c>
      <c r="T83" s="450">
        <v>24156</v>
      </c>
      <c r="U83" s="450">
        <v>-108357</v>
      </c>
      <c r="V83" s="450">
        <v>754170</v>
      </c>
      <c r="W83" s="450">
        <v>-1886</v>
      </c>
      <c r="X83" s="450">
        <v>752284</v>
      </c>
      <c r="Y83" s="478">
        <v>-115830</v>
      </c>
      <c r="Z83" s="452">
        <v>627540</v>
      </c>
      <c r="AA83" s="450">
        <v>490418</v>
      </c>
      <c r="AB83" s="450">
        <v>137122</v>
      </c>
      <c r="AC83" s="452">
        <v>34281</v>
      </c>
      <c r="AD83" s="452">
        <v>627540</v>
      </c>
      <c r="AE83" s="342"/>
      <c r="AF83" s="450">
        <v>3370761</v>
      </c>
      <c r="AG83" s="451">
        <v>-45</v>
      </c>
      <c r="AH83" s="342">
        <v>-647281</v>
      </c>
      <c r="AI83" s="451">
        <v>11</v>
      </c>
      <c r="AJ83" s="450">
        <v>89520.5</v>
      </c>
      <c r="AK83" s="450">
        <v>-557760.5</v>
      </c>
      <c r="AL83" s="450">
        <v>2813000.5</v>
      </c>
      <c r="AM83" s="450">
        <v>-7033</v>
      </c>
      <c r="AN83" s="450">
        <v>2805967.5</v>
      </c>
      <c r="AO83" s="450">
        <v>0</v>
      </c>
      <c r="AP83" s="450">
        <v>2805968</v>
      </c>
      <c r="AQ83" s="450">
        <v>1968374</v>
      </c>
      <c r="AR83" s="450">
        <v>837594</v>
      </c>
      <c r="AS83" s="450">
        <v>209399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747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833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1790</v>
      </c>
      <c r="D5" s="326" t="s">
        <v>1688</v>
      </c>
      <c r="E5" s="326" t="s">
        <v>1488</v>
      </c>
      <c r="F5" s="326" t="s">
        <v>1791</v>
      </c>
      <c r="G5" s="326" t="s">
        <v>1537</v>
      </c>
      <c r="H5" s="326" t="s">
        <v>1690</v>
      </c>
      <c r="I5" s="326" t="s">
        <v>1792</v>
      </c>
      <c r="J5" s="326" t="s">
        <v>1540</v>
      </c>
      <c r="K5" s="326" t="s">
        <v>1692</v>
      </c>
      <c r="L5" s="326" t="s">
        <v>1793</v>
      </c>
      <c r="M5" s="326" t="s">
        <v>1543</v>
      </c>
      <c r="N5" s="326" t="s">
        <v>1694</v>
      </c>
      <c r="O5" s="326" t="s">
        <v>1794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1</v>
      </c>
      <c r="D8" s="76">
        <v>5772.6225025883459</v>
      </c>
      <c r="E8" s="103">
        <v>5772.6225025883459</v>
      </c>
      <c r="F8" s="512">
        <v>1</v>
      </c>
      <c r="G8" s="76">
        <v>737.97405056943603</v>
      </c>
      <c r="H8" s="103">
        <v>737.97405056943603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6511</v>
      </c>
      <c r="S8" s="76">
        <v>-6511</v>
      </c>
      <c r="T8" s="76">
        <v>0</v>
      </c>
      <c r="U8" s="77">
        <v>-6511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4329</v>
      </c>
      <c r="AB8" s="76">
        <v>-4329</v>
      </c>
      <c r="AC8" s="115">
        <v>-1082</v>
      </c>
      <c r="AD8" s="119">
        <v>0</v>
      </c>
      <c r="AE8" s="104">
        <v>2923</v>
      </c>
      <c r="AF8" s="112">
        <v>2923</v>
      </c>
      <c r="AG8" s="476">
        <v>-1</v>
      </c>
      <c r="AH8" s="104">
        <v>-2923</v>
      </c>
      <c r="AI8" s="476">
        <v>0</v>
      </c>
      <c r="AJ8" s="106">
        <v>0</v>
      </c>
      <c r="AK8" s="105">
        <v>-2923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1875</v>
      </c>
      <c r="AR8" s="106">
        <v>-1875</v>
      </c>
      <c r="AS8" s="112">
        <v>-469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368</v>
      </c>
      <c r="D16" s="71">
        <v>3589.5605354621812</v>
      </c>
      <c r="E16" s="108">
        <v>1320958.2770500826</v>
      </c>
      <c r="F16" s="513">
        <v>213</v>
      </c>
      <c r="G16" s="71">
        <v>504.38201780167986</v>
      </c>
      <c r="H16" s="108">
        <v>107433.36979175781</v>
      </c>
      <c r="I16" s="513">
        <v>309</v>
      </c>
      <c r="J16" s="71">
        <v>137.55873212773088</v>
      </c>
      <c r="K16" s="108">
        <v>42505.648227468839</v>
      </c>
      <c r="L16" s="513">
        <v>48</v>
      </c>
      <c r="M16" s="71">
        <v>3438.9683031932718</v>
      </c>
      <c r="N16" s="108">
        <v>165070.47855327703</v>
      </c>
      <c r="O16" s="513">
        <v>0</v>
      </c>
      <c r="P16" s="71">
        <v>1375.5873212773085</v>
      </c>
      <c r="Q16" s="108">
        <v>0</v>
      </c>
      <c r="R16" s="116">
        <v>1635968</v>
      </c>
      <c r="S16" s="71">
        <v>281159</v>
      </c>
      <c r="T16" s="71">
        <v>1526</v>
      </c>
      <c r="U16" s="72">
        <v>282685</v>
      </c>
      <c r="V16" s="116">
        <v>1918653</v>
      </c>
      <c r="W16" s="108">
        <v>-4797</v>
      </c>
      <c r="X16" s="116">
        <v>1913856</v>
      </c>
      <c r="Y16" s="71">
        <v>5044</v>
      </c>
      <c r="Z16" s="116">
        <v>1918900</v>
      </c>
      <c r="AA16" s="73">
        <v>1091286</v>
      </c>
      <c r="AB16" s="71">
        <v>827614</v>
      </c>
      <c r="AC16" s="117">
        <v>206904</v>
      </c>
      <c r="AD16" s="117">
        <v>1918900</v>
      </c>
      <c r="AE16" s="100">
        <v>6716</v>
      </c>
      <c r="AF16" s="113">
        <v>2471488</v>
      </c>
      <c r="AG16" s="477">
        <v>75</v>
      </c>
      <c r="AH16" s="100">
        <v>503700</v>
      </c>
      <c r="AI16" s="477">
        <v>-5</v>
      </c>
      <c r="AJ16" s="101">
        <v>-16790</v>
      </c>
      <c r="AK16" s="102">
        <v>486910</v>
      </c>
      <c r="AL16" s="113">
        <v>2958398</v>
      </c>
      <c r="AM16" s="109">
        <v>-7396</v>
      </c>
      <c r="AN16" s="113">
        <v>2951002</v>
      </c>
      <c r="AO16" s="71"/>
      <c r="AP16" s="113">
        <v>2951002</v>
      </c>
      <c r="AQ16" s="101">
        <v>1562783</v>
      </c>
      <c r="AR16" s="101">
        <v>1388219</v>
      </c>
      <c r="AS16" s="113">
        <v>347055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1</v>
      </c>
      <c r="D33" s="76">
        <v>5201.0460137636182</v>
      </c>
      <c r="E33" s="103">
        <v>5201.0460137636182</v>
      </c>
      <c r="F33" s="512">
        <v>1</v>
      </c>
      <c r="G33" s="76">
        <v>685.32440348286468</v>
      </c>
      <c r="H33" s="103">
        <v>685.32440348286468</v>
      </c>
      <c r="I33" s="512">
        <v>2</v>
      </c>
      <c r="J33" s="76">
        <v>186.9066554953267</v>
      </c>
      <c r="K33" s="103">
        <v>373.81331099065341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6260</v>
      </c>
      <c r="S33" s="76">
        <v>-5886</v>
      </c>
      <c r="T33" s="76">
        <v>2943</v>
      </c>
      <c r="U33" s="77">
        <v>-2943</v>
      </c>
      <c r="V33" s="115">
        <v>3317</v>
      </c>
      <c r="W33" s="103">
        <v>-8</v>
      </c>
      <c r="X33" s="115">
        <v>3309</v>
      </c>
      <c r="Y33" s="76"/>
      <c r="Z33" s="115">
        <v>3309</v>
      </c>
      <c r="AA33" s="76">
        <v>4162</v>
      </c>
      <c r="AB33" s="76">
        <v>-853</v>
      </c>
      <c r="AC33" s="115">
        <v>-213</v>
      </c>
      <c r="AD33" s="119">
        <v>3309</v>
      </c>
      <c r="AE33" s="104">
        <v>3317</v>
      </c>
      <c r="AF33" s="112">
        <v>3317</v>
      </c>
      <c r="AG33" s="476">
        <v>-1</v>
      </c>
      <c r="AH33" s="104">
        <v>-3317</v>
      </c>
      <c r="AI33" s="476">
        <v>1</v>
      </c>
      <c r="AJ33" s="106">
        <v>1658.5</v>
      </c>
      <c r="AK33" s="105">
        <v>-1658.5</v>
      </c>
      <c r="AL33" s="112">
        <v>1658.5</v>
      </c>
      <c r="AM33" s="107">
        <v>-4</v>
      </c>
      <c r="AN33" s="112">
        <v>1654.5</v>
      </c>
      <c r="AO33" s="76"/>
      <c r="AP33" s="112">
        <v>1655</v>
      </c>
      <c r="AQ33" s="106">
        <v>2160</v>
      </c>
      <c r="AR33" s="106">
        <v>-505</v>
      </c>
      <c r="AS33" s="112">
        <v>-126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370</v>
      </c>
      <c r="D76" s="455"/>
      <c r="E76" s="506">
        <v>1331931.9455664346</v>
      </c>
      <c r="F76" s="514">
        <v>215</v>
      </c>
      <c r="G76" s="455"/>
      <c r="H76" s="506">
        <v>108856.66824581011</v>
      </c>
      <c r="I76" s="514">
        <v>311</v>
      </c>
      <c r="J76" s="455"/>
      <c r="K76" s="506">
        <v>42879.461538459494</v>
      </c>
      <c r="L76" s="514">
        <v>48</v>
      </c>
      <c r="M76" s="455"/>
      <c r="N76" s="506">
        <v>165070.47855327703</v>
      </c>
      <c r="O76" s="514">
        <v>0</v>
      </c>
      <c r="P76" s="455"/>
      <c r="Q76" s="506">
        <v>0</v>
      </c>
      <c r="R76" s="515">
        <v>1648739</v>
      </c>
      <c r="S76" s="455">
        <v>268762</v>
      </c>
      <c r="T76" s="455">
        <v>4469</v>
      </c>
      <c r="U76" s="516">
        <v>273231</v>
      </c>
      <c r="V76" s="515">
        <v>1921970</v>
      </c>
      <c r="W76" s="506">
        <v>-4805</v>
      </c>
      <c r="X76" s="515">
        <v>1917165</v>
      </c>
      <c r="Y76" s="506">
        <v>5044</v>
      </c>
      <c r="Z76" s="515">
        <v>1922209</v>
      </c>
      <c r="AA76" s="455">
        <v>1099777</v>
      </c>
      <c r="AB76" s="455">
        <v>822432</v>
      </c>
      <c r="AC76" s="515">
        <v>205609</v>
      </c>
      <c r="AD76" s="452">
        <v>1922209</v>
      </c>
      <c r="AE76" s="517">
        <v>5144</v>
      </c>
      <c r="AF76" s="518">
        <v>2477728</v>
      </c>
      <c r="AG76" s="514">
        <v>73</v>
      </c>
      <c r="AH76" s="517">
        <v>497460</v>
      </c>
      <c r="AI76" s="514">
        <v>-4</v>
      </c>
      <c r="AJ76" s="519">
        <v>-15131.5</v>
      </c>
      <c r="AK76" s="520">
        <v>482328.5</v>
      </c>
      <c r="AL76" s="518">
        <v>2960056.5</v>
      </c>
      <c r="AM76" s="521">
        <v>-7400</v>
      </c>
      <c r="AN76" s="518">
        <v>2952656.5</v>
      </c>
      <c r="AO76" s="506">
        <v>0</v>
      </c>
      <c r="AP76" s="518">
        <v>2952657</v>
      </c>
      <c r="AQ76" s="519">
        <v>1566818</v>
      </c>
      <c r="AR76" s="519">
        <v>1385839</v>
      </c>
      <c r="AS76" s="518">
        <v>346460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21830</v>
      </c>
      <c r="AA82" s="73">
        <v>14552</v>
      </c>
      <c r="AB82" s="337">
        <v>7278</v>
      </c>
      <c r="AC82" s="117">
        <v>1820</v>
      </c>
      <c r="AD82" s="117">
        <v>21830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370</v>
      </c>
      <c r="D83" s="450"/>
      <c r="E83" s="478">
        <v>1331931.9455664346</v>
      </c>
      <c r="F83" s="451">
        <v>215</v>
      </c>
      <c r="G83" s="450"/>
      <c r="H83" s="478">
        <v>108856.66824581011</v>
      </c>
      <c r="I83" s="451">
        <v>311</v>
      </c>
      <c r="J83" s="450"/>
      <c r="K83" s="478">
        <v>42879.461538459494</v>
      </c>
      <c r="L83" s="451">
        <v>48</v>
      </c>
      <c r="M83" s="450"/>
      <c r="N83" s="478">
        <v>165070.47855327703</v>
      </c>
      <c r="O83" s="451">
        <v>0</v>
      </c>
      <c r="P83" s="450"/>
      <c r="Q83" s="478">
        <v>0</v>
      </c>
      <c r="R83" s="450">
        <v>1648739</v>
      </c>
      <c r="S83" s="450">
        <v>268762</v>
      </c>
      <c r="T83" s="450">
        <v>4469</v>
      </c>
      <c r="U83" s="450">
        <v>273231</v>
      </c>
      <c r="V83" s="450">
        <v>1921970</v>
      </c>
      <c r="W83" s="450">
        <v>-4805</v>
      </c>
      <c r="X83" s="450">
        <v>1917165</v>
      </c>
      <c r="Y83" s="478">
        <v>5044</v>
      </c>
      <c r="Z83" s="452">
        <v>1944039</v>
      </c>
      <c r="AA83" s="450">
        <v>1114329</v>
      </c>
      <c r="AB83" s="450">
        <v>829710</v>
      </c>
      <c r="AC83" s="452">
        <v>207429</v>
      </c>
      <c r="AD83" s="452">
        <v>1954039</v>
      </c>
      <c r="AE83" s="342"/>
      <c r="AF83" s="450">
        <v>2477728</v>
      </c>
      <c r="AG83" s="451">
        <v>73</v>
      </c>
      <c r="AH83" s="342">
        <v>497460</v>
      </c>
      <c r="AI83" s="451">
        <v>-4</v>
      </c>
      <c r="AJ83" s="450">
        <v>-15131.5</v>
      </c>
      <c r="AK83" s="450">
        <v>482328.5</v>
      </c>
      <c r="AL83" s="450">
        <v>2960056.5</v>
      </c>
      <c r="AM83" s="450">
        <v>-7400</v>
      </c>
      <c r="AN83" s="450">
        <v>2952656.5</v>
      </c>
      <c r="AO83" s="450">
        <v>0</v>
      </c>
      <c r="AP83" s="450">
        <v>2952657</v>
      </c>
      <c r="AQ83" s="450">
        <v>1566818</v>
      </c>
      <c r="AR83" s="450">
        <v>1385839</v>
      </c>
      <c r="AS83" s="450">
        <v>346460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749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1" width="12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3" width="13.7109375" style="133" customWidth="1"/>
    <col min="34" max="34" width="15.28515625" style="133" customWidth="1"/>
    <col min="35" max="36" width="13.7109375" style="133" customWidth="1"/>
    <col min="37" max="37" width="1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834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1795</v>
      </c>
      <c r="D5" s="326" t="s">
        <v>1688</v>
      </c>
      <c r="E5" s="326" t="s">
        <v>1488</v>
      </c>
      <c r="F5" s="326" t="s">
        <v>1796</v>
      </c>
      <c r="G5" s="326" t="s">
        <v>1537</v>
      </c>
      <c r="H5" s="326" t="s">
        <v>1690</v>
      </c>
      <c r="I5" s="326" t="s">
        <v>1797</v>
      </c>
      <c r="J5" s="326" t="s">
        <v>1540</v>
      </c>
      <c r="K5" s="326" t="s">
        <v>1692</v>
      </c>
      <c r="L5" s="326" t="s">
        <v>1798</v>
      </c>
      <c r="M5" s="326" t="s">
        <v>1543</v>
      </c>
      <c r="N5" s="326" t="s">
        <v>1694</v>
      </c>
      <c r="O5" s="326" t="s">
        <v>1799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41</v>
      </c>
      <c r="D20" s="76">
        <v>4733.3518013636294</v>
      </c>
      <c r="E20" s="103">
        <v>194067.4238559088</v>
      </c>
      <c r="F20" s="512">
        <v>33</v>
      </c>
      <c r="G20" s="76">
        <v>622.92934304220819</v>
      </c>
      <c r="H20" s="103">
        <v>20556.66832039287</v>
      </c>
      <c r="I20" s="512">
        <v>32.5</v>
      </c>
      <c r="J20" s="76">
        <v>169.88982082969315</v>
      </c>
      <c r="K20" s="103">
        <v>5521.419176965027</v>
      </c>
      <c r="L20" s="512">
        <v>3</v>
      </c>
      <c r="M20" s="76">
        <v>4247.2455207423291</v>
      </c>
      <c r="N20" s="103">
        <v>12741.736562226986</v>
      </c>
      <c r="O20" s="512">
        <v>0</v>
      </c>
      <c r="P20" s="76">
        <v>1698.8982082969312</v>
      </c>
      <c r="Q20" s="103">
        <v>0</v>
      </c>
      <c r="R20" s="115">
        <v>232887</v>
      </c>
      <c r="S20" s="76">
        <v>41902</v>
      </c>
      <c r="T20" s="76">
        <v>-3058</v>
      </c>
      <c r="U20" s="77">
        <v>38844</v>
      </c>
      <c r="V20" s="115">
        <v>271731</v>
      </c>
      <c r="W20" s="103">
        <v>-679</v>
      </c>
      <c r="X20" s="115">
        <v>271052</v>
      </c>
      <c r="Y20" s="76">
        <v>-124289</v>
      </c>
      <c r="Z20" s="115">
        <v>146763</v>
      </c>
      <c r="AA20" s="76">
        <v>94568</v>
      </c>
      <c r="AB20" s="76">
        <v>52195</v>
      </c>
      <c r="AC20" s="115">
        <v>13049</v>
      </c>
      <c r="AD20" s="119">
        <v>146763</v>
      </c>
      <c r="AE20" s="104">
        <v>3635</v>
      </c>
      <c r="AF20" s="112">
        <v>149035</v>
      </c>
      <c r="AG20" s="476">
        <v>5</v>
      </c>
      <c r="AH20" s="104">
        <v>18175</v>
      </c>
      <c r="AI20" s="476">
        <v>0</v>
      </c>
      <c r="AJ20" s="106">
        <v>0</v>
      </c>
      <c r="AK20" s="105">
        <v>18175</v>
      </c>
      <c r="AL20" s="112">
        <v>167210</v>
      </c>
      <c r="AM20" s="107">
        <v>-418</v>
      </c>
      <c r="AN20" s="112">
        <v>166792</v>
      </c>
      <c r="AO20" s="76"/>
      <c r="AP20" s="112">
        <v>166792</v>
      </c>
      <c r="AQ20" s="106">
        <v>104378</v>
      </c>
      <c r="AR20" s="106">
        <v>62414</v>
      </c>
      <c r="AS20" s="112">
        <v>15604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4083</v>
      </c>
      <c r="U35" s="77">
        <v>4083</v>
      </c>
      <c r="V35" s="115">
        <v>4083</v>
      </c>
      <c r="W35" s="103">
        <v>-10</v>
      </c>
      <c r="X35" s="115">
        <v>4073</v>
      </c>
      <c r="Y35" s="76"/>
      <c r="Z35" s="115">
        <v>4073</v>
      </c>
      <c r="AA35" s="76">
        <v>0</v>
      </c>
      <c r="AB35" s="76">
        <v>4073</v>
      </c>
      <c r="AC35" s="115">
        <v>1018</v>
      </c>
      <c r="AD35" s="119">
        <v>4073</v>
      </c>
      <c r="AE35" s="104">
        <v>5038</v>
      </c>
      <c r="AF35" s="112">
        <v>0</v>
      </c>
      <c r="AG35" s="476">
        <v>0</v>
      </c>
      <c r="AH35" s="104">
        <v>0</v>
      </c>
      <c r="AI35" s="476">
        <v>1</v>
      </c>
      <c r="AJ35" s="106">
        <v>2519</v>
      </c>
      <c r="AK35" s="105">
        <v>2519</v>
      </c>
      <c r="AL35" s="112">
        <v>2519</v>
      </c>
      <c r="AM35" s="107">
        <v>-6</v>
      </c>
      <c r="AN35" s="112">
        <v>2513</v>
      </c>
      <c r="AO35" s="76"/>
      <c r="AP35" s="112">
        <v>2513</v>
      </c>
      <c r="AQ35" s="106">
        <v>0</v>
      </c>
      <c r="AR35" s="106">
        <v>2513</v>
      </c>
      <c r="AS35" s="112">
        <v>628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3</v>
      </c>
      <c r="D37" s="80">
        <v>3685.0137426161114</v>
      </c>
      <c r="E37" s="95">
        <v>11055.041227848335</v>
      </c>
      <c r="F37" s="511">
        <v>3</v>
      </c>
      <c r="G37" s="80">
        <v>512.00790593737077</v>
      </c>
      <c r="H37" s="95">
        <v>1536.0237178121124</v>
      </c>
      <c r="I37" s="511">
        <v>2.5</v>
      </c>
      <c r="J37" s="80">
        <v>139.63851980110113</v>
      </c>
      <c r="K37" s="95">
        <v>349.0962995027528</v>
      </c>
      <c r="L37" s="511">
        <v>1</v>
      </c>
      <c r="M37" s="80">
        <v>3490.962995027528</v>
      </c>
      <c r="N37" s="95">
        <v>3490.962995027528</v>
      </c>
      <c r="O37" s="511">
        <v>0</v>
      </c>
      <c r="P37" s="80">
        <v>1396.3851980110112</v>
      </c>
      <c r="Q37" s="95">
        <v>0</v>
      </c>
      <c r="R37" s="114">
        <v>16431</v>
      </c>
      <c r="S37" s="80">
        <v>-4197</v>
      </c>
      <c r="T37" s="80">
        <v>-256</v>
      </c>
      <c r="U37" s="81">
        <v>-4453</v>
      </c>
      <c r="V37" s="114">
        <v>11978</v>
      </c>
      <c r="W37" s="95">
        <v>-30</v>
      </c>
      <c r="X37" s="114">
        <v>11948</v>
      </c>
      <c r="Y37" s="80"/>
      <c r="Z37" s="114">
        <v>11948</v>
      </c>
      <c r="AA37" s="80">
        <v>10928</v>
      </c>
      <c r="AB37" s="80">
        <v>1020</v>
      </c>
      <c r="AC37" s="114">
        <v>255</v>
      </c>
      <c r="AD37" s="118">
        <v>11948</v>
      </c>
      <c r="AE37" s="96">
        <v>6130</v>
      </c>
      <c r="AF37" s="111">
        <v>18390</v>
      </c>
      <c r="AG37" s="475">
        <v>-1</v>
      </c>
      <c r="AH37" s="96">
        <v>-6130</v>
      </c>
      <c r="AI37" s="475">
        <v>0</v>
      </c>
      <c r="AJ37" s="98">
        <v>0</v>
      </c>
      <c r="AK37" s="97">
        <v>-6130</v>
      </c>
      <c r="AL37" s="111">
        <v>12260</v>
      </c>
      <c r="AM37" s="99">
        <v>-31</v>
      </c>
      <c r="AN37" s="111">
        <v>12229</v>
      </c>
      <c r="AO37" s="80"/>
      <c r="AP37" s="111">
        <v>12229</v>
      </c>
      <c r="AQ37" s="98">
        <v>11121</v>
      </c>
      <c r="AR37" s="98">
        <v>1108</v>
      </c>
      <c r="AS37" s="111">
        <v>277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124</v>
      </c>
      <c r="D62" s="80">
        <v>4936.1216977138847</v>
      </c>
      <c r="E62" s="95">
        <v>612079.09051652171</v>
      </c>
      <c r="F62" s="511">
        <v>88</v>
      </c>
      <c r="G62" s="80">
        <v>658.80908240538008</v>
      </c>
      <c r="H62" s="95">
        <v>57975.199251673446</v>
      </c>
      <c r="I62" s="511">
        <v>67.5</v>
      </c>
      <c r="J62" s="80">
        <v>179.67520429237638</v>
      </c>
      <c r="K62" s="95">
        <v>12128.076289735405</v>
      </c>
      <c r="L62" s="511">
        <v>9</v>
      </c>
      <c r="M62" s="80">
        <v>4491.8801073094091</v>
      </c>
      <c r="N62" s="95">
        <v>40426.92096578468</v>
      </c>
      <c r="O62" s="511">
        <v>0</v>
      </c>
      <c r="P62" s="80">
        <v>1796.7520429237636</v>
      </c>
      <c r="Q62" s="95">
        <v>0</v>
      </c>
      <c r="R62" s="114">
        <v>722609</v>
      </c>
      <c r="S62" s="80">
        <v>58569</v>
      </c>
      <c r="T62" s="80">
        <v>6738</v>
      </c>
      <c r="U62" s="81">
        <v>65307</v>
      </c>
      <c r="V62" s="114">
        <v>787916</v>
      </c>
      <c r="W62" s="95">
        <v>-1970</v>
      </c>
      <c r="X62" s="114">
        <v>785946</v>
      </c>
      <c r="Y62" s="80">
        <v>116447</v>
      </c>
      <c r="Z62" s="114">
        <v>902393</v>
      </c>
      <c r="AA62" s="80">
        <v>581420</v>
      </c>
      <c r="AB62" s="80">
        <v>320973</v>
      </c>
      <c r="AC62" s="114">
        <v>80243</v>
      </c>
      <c r="AD62" s="118">
        <v>902393</v>
      </c>
      <c r="AE62" s="96">
        <v>4015</v>
      </c>
      <c r="AF62" s="111">
        <v>497860</v>
      </c>
      <c r="AG62" s="475">
        <v>7</v>
      </c>
      <c r="AH62" s="96">
        <v>28105</v>
      </c>
      <c r="AI62" s="475">
        <v>0</v>
      </c>
      <c r="AJ62" s="98">
        <v>0</v>
      </c>
      <c r="AK62" s="97">
        <v>28105</v>
      </c>
      <c r="AL62" s="111">
        <v>525965</v>
      </c>
      <c r="AM62" s="99">
        <v>-1315</v>
      </c>
      <c r="AN62" s="111">
        <v>524650</v>
      </c>
      <c r="AO62" s="80"/>
      <c r="AP62" s="111">
        <v>524650</v>
      </c>
      <c r="AQ62" s="98">
        <v>338965</v>
      </c>
      <c r="AR62" s="98">
        <v>185685</v>
      </c>
      <c r="AS62" s="111">
        <v>46421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168</v>
      </c>
      <c r="D76" s="455"/>
      <c r="E76" s="506">
        <v>817201.55560027878</v>
      </c>
      <c r="F76" s="514">
        <v>124</v>
      </c>
      <c r="G76" s="455"/>
      <c r="H76" s="506">
        <v>80067.891289878433</v>
      </c>
      <c r="I76" s="514">
        <v>102.5</v>
      </c>
      <c r="J76" s="455"/>
      <c r="K76" s="506">
        <v>17998.591766203186</v>
      </c>
      <c r="L76" s="514">
        <v>13</v>
      </c>
      <c r="M76" s="455"/>
      <c r="N76" s="506">
        <v>56659.620523039193</v>
      </c>
      <c r="O76" s="514">
        <v>0</v>
      </c>
      <c r="P76" s="455"/>
      <c r="Q76" s="506">
        <v>0</v>
      </c>
      <c r="R76" s="515">
        <v>971927</v>
      </c>
      <c r="S76" s="455">
        <v>96274</v>
      </c>
      <c r="T76" s="455">
        <v>7507</v>
      </c>
      <c r="U76" s="516">
        <v>103781</v>
      </c>
      <c r="V76" s="515">
        <v>1075708</v>
      </c>
      <c r="W76" s="506">
        <v>-2689</v>
      </c>
      <c r="X76" s="515">
        <v>1073019</v>
      </c>
      <c r="Y76" s="506">
        <v>-7842</v>
      </c>
      <c r="Z76" s="515">
        <v>1065177</v>
      </c>
      <c r="AA76" s="455">
        <v>686916</v>
      </c>
      <c r="AB76" s="455">
        <v>378261</v>
      </c>
      <c r="AC76" s="515">
        <v>94565</v>
      </c>
      <c r="AD76" s="452">
        <v>1065177</v>
      </c>
      <c r="AE76" s="517">
        <v>5144</v>
      </c>
      <c r="AF76" s="518">
        <v>665285</v>
      </c>
      <c r="AG76" s="514">
        <v>11</v>
      </c>
      <c r="AH76" s="517">
        <v>40150</v>
      </c>
      <c r="AI76" s="514">
        <v>1</v>
      </c>
      <c r="AJ76" s="519">
        <v>2519</v>
      </c>
      <c r="AK76" s="520">
        <v>42669</v>
      </c>
      <c r="AL76" s="518">
        <v>707954</v>
      </c>
      <c r="AM76" s="521">
        <v>-1770</v>
      </c>
      <c r="AN76" s="518">
        <v>706184</v>
      </c>
      <c r="AO76" s="506">
        <v>0</v>
      </c>
      <c r="AP76" s="518">
        <v>706184</v>
      </c>
      <c r="AQ76" s="519">
        <v>454464</v>
      </c>
      <c r="AR76" s="519">
        <v>251720</v>
      </c>
      <c r="AS76" s="518">
        <v>62930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4484</v>
      </c>
      <c r="AA82" s="73">
        <v>2990</v>
      </c>
      <c r="AB82" s="337">
        <v>1494</v>
      </c>
      <c r="AC82" s="117">
        <v>374</v>
      </c>
      <c r="AD82" s="117">
        <v>4484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168</v>
      </c>
      <c r="D83" s="450"/>
      <c r="E83" s="478">
        <v>817201.55560027878</v>
      </c>
      <c r="F83" s="451">
        <v>124</v>
      </c>
      <c r="G83" s="450"/>
      <c r="H83" s="478">
        <v>80067.891289878433</v>
      </c>
      <c r="I83" s="451">
        <v>102.5</v>
      </c>
      <c r="J83" s="450"/>
      <c r="K83" s="478">
        <v>17998.591766203186</v>
      </c>
      <c r="L83" s="451">
        <v>13</v>
      </c>
      <c r="M83" s="450"/>
      <c r="N83" s="478">
        <v>56659.620523039193</v>
      </c>
      <c r="O83" s="451">
        <v>0</v>
      </c>
      <c r="P83" s="450"/>
      <c r="Q83" s="478">
        <v>0</v>
      </c>
      <c r="R83" s="450">
        <v>971927</v>
      </c>
      <c r="S83" s="450">
        <v>96274</v>
      </c>
      <c r="T83" s="450">
        <v>7507</v>
      </c>
      <c r="U83" s="450">
        <v>103781</v>
      </c>
      <c r="V83" s="450">
        <v>1075708</v>
      </c>
      <c r="W83" s="450">
        <v>-2689</v>
      </c>
      <c r="X83" s="450">
        <v>1073019</v>
      </c>
      <c r="Y83" s="478">
        <v>-7842</v>
      </c>
      <c r="Z83" s="452">
        <v>1069661</v>
      </c>
      <c r="AA83" s="450">
        <v>689906</v>
      </c>
      <c r="AB83" s="450">
        <v>379755</v>
      </c>
      <c r="AC83" s="452">
        <v>94939</v>
      </c>
      <c r="AD83" s="452">
        <v>1079661</v>
      </c>
      <c r="AE83" s="342"/>
      <c r="AF83" s="450">
        <v>665285</v>
      </c>
      <c r="AG83" s="451">
        <v>11</v>
      </c>
      <c r="AH83" s="342">
        <v>40150</v>
      </c>
      <c r="AI83" s="451">
        <v>1</v>
      </c>
      <c r="AJ83" s="450">
        <v>2519</v>
      </c>
      <c r="AK83" s="450">
        <v>42669</v>
      </c>
      <c r="AL83" s="450">
        <v>707954</v>
      </c>
      <c r="AM83" s="450">
        <v>-1770</v>
      </c>
      <c r="AN83" s="450">
        <v>706184</v>
      </c>
      <c r="AO83" s="450">
        <v>0</v>
      </c>
      <c r="AP83" s="450">
        <v>706184</v>
      </c>
      <c r="AQ83" s="450">
        <v>454464</v>
      </c>
      <c r="AR83" s="450">
        <v>251720</v>
      </c>
      <c r="AS83" s="450">
        <v>62930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750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835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1800</v>
      </c>
      <c r="D5" s="326" t="s">
        <v>1688</v>
      </c>
      <c r="E5" s="326" t="s">
        <v>1488</v>
      </c>
      <c r="F5" s="326" t="s">
        <v>1801</v>
      </c>
      <c r="G5" s="326" t="s">
        <v>1537</v>
      </c>
      <c r="H5" s="326" t="s">
        <v>1690</v>
      </c>
      <c r="I5" s="326" t="s">
        <v>1802</v>
      </c>
      <c r="J5" s="326" t="s">
        <v>1540</v>
      </c>
      <c r="K5" s="326" t="s">
        <v>1692</v>
      </c>
      <c r="L5" s="326" t="s">
        <v>1803</v>
      </c>
      <c r="M5" s="326" t="s">
        <v>1543</v>
      </c>
      <c r="N5" s="326" t="s">
        <v>1694</v>
      </c>
      <c r="O5" s="326" t="s">
        <v>1804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3</v>
      </c>
      <c r="D7" s="80">
        <v>4619.6052974948016</v>
      </c>
      <c r="E7" s="95">
        <v>13858.815892484405</v>
      </c>
      <c r="F7" s="511">
        <v>3</v>
      </c>
      <c r="G7" s="80">
        <v>660.27506544885637</v>
      </c>
      <c r="H7" s="95">
        <v>1980.8251963465691</v>
      </c>
      <c r="I7" s="511">
        <v>3</v>
      </c>
      <c r="J7" s="80">
        <v>180.07501784968804</v>
      </c>
      <c r="K7" s="95">
        <v>540.22505354906411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16380</v>
      </c>
      <c r="S7" s="80">
        <v>-10560</v>
      </c>
      <c r="T7" s="80">
        <v>-330</v>
      </c>
      <c r="U7" s="81">
        <v>-10890</v>
      </c>
      <c r="V7" s="114">
        <v>5490</v>
      </c>
      <c r="W7" s="95">
        <v>-14</v>
      </c>
      <c r="X7" s="114">
        <v>5476</v>
      </c>
      <c r="Y7" s="80">
        <v>6639</v>
      </c>
      <c r="Z7" s="114">
        <v>12115</v>
      </c>
      <c r="AA7" s="80">
        <v>15320</v>
      </c>
      <c r="AB7" s="80">
        <v>-3205</v>
      </c>
      <c r="AC7" s="114">
        <v>-801</v>
      </c>
      <c r="AD7" s="118">
        <v>12115</v>
      </c>
      <c r="AE7" s="96">
        <v>2482</v>
      </c>
      <c r="AF7" s="111">
        <v>7446</v>
      </c>
      <c r="AG7" s="475">
        <v>-2</v>
      </c>
      <c r="AH7" s="96">
        <v>-4964</v>
      </c>
      <c r="AI7" s="475">
        <v>0</v>
      </c>
      <c r="AJ7" s="98">
        <v>0</v>
      </c>
      <c r="AK7" s="97">
        <v>-4964</v>
      </c>
      <c r="AL7" s="111">
        <v>2482</v>
      </c>
      <c r="AM7" s="99">
        <v>-6</v>
      </c>
      <c r="AN7" s="111">
        <v>2476</v>
      </c>
      <c r="AO7" s="80"/>
      <c r="AP7" s="111">
        <v>2476</v>
      </c>
      <c r="AQ7" s="98">
        <v>4952</v>
      </c>
      <c r="AR7" s="98">
        <v>-2476</v>
      </c>
      <c r="AS7" s="111">
        <v>-619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57</v>
      </c>
      <c r="D29" s="76">
        <v>4707.4722953709352</v>
      </c>
      <c r="E29" s="103">
        <v>268325.92083614331</v>
      </c>
      <c r="F29" s="512">
        <v>36</v>
      </c>
      <c r="G29" s="76">
        <v>629.6438092156319</v>
      </c>
      <c r="H29" s="103">
        <v>22667.17713176275</v>
      </c>
      <c r="I29" s="512">
        <v>52</v>
      </c>
      <c r="J29" s="76">
        <v>171.72103887699049</v>
      </c>
      <c r="K29" s="103">
        <v>8929.4940216035047</v>
      </c>
      <c r="L29" s="512">
        <v>2</v>
      </c>
      <c r="M29" s="76">
        <v>4293.0259719247633</v>
      </c>
      <c r="N29" s="103">
        <v>8586.0519438495267</v>
      </c>
      <c r="O29" s="512">
        <v>2</v>
      </c>
      <c r="P29" s="76">
        <v>1717.210388769905</v>
      </c>
      <c r="Q29" s="103">
        <v>3434.4207775398099</v>
      </c>
      <c r="R29" s="115">
        <v>311943</v>
      </c>
      <c r="S29" s="76">
        <v>96368</v>
      </c>
      <c r="T29" s="76">
        <v>-5322</v>
      </c>
      <c r="U29" s="77">
        <v>91046</v>
      </c>
      <c r="V29" s="115">
        <v>402989</v>
      </c>
      <c r="W29" s="103">
        <v>-1007</v>
      </c>
      <c r="X29" s="115">
        <v>401982</v>
      </c>
      <c r="Y29" s="76">
        <v>3739</v>
      </c>
      <c r="Z29" s="115">
        <v>405721</v>
      </c>
      <c r="AA29" s="76">
        <v>209936</v>
      </c>
      <c r="AB29" s="76">
        <v>195785</v>
      </c>
      <c r="AC29" s="115">
        <v>48946</v>
      </c>
      <c r="AD29" s="119">
        <v>405721</v>
      </c>
      <c r="AE29" s="104">
        <v>3356</v>
      </c>
      <c r="AF29" s="112">
        <v>191292</v>
      </c>
      <c r="AG29" s="476">
        <v>19</v>
      </c>
      <c r="AH29" s="104">
        <v>63764</v>
      </c>
      <c r="AI29" s="476">
        <v>-4</v>
      </c>
      <c r="AJ29" s="106">
        <v>-6712</v>
      </c>
      <c r="AK29" s="105">
        <v>57052</v>
      </c>
      <c r="AL29" s="112">
        <v>248344</v>
      </c>
      <c r="AM29" s="107">
        <v>-621</v>
      </c>
      <c r="AN29" s="112">
        <v>247723</v>
      </c>
      <c r="AO29" s="76"/>
      <c r="AP29" s="112">
        <v>247723</v>
      </c>
      <c r="AQ29" s="106">
        <v>125959</v>
      </c>
      <c r="AR29" s="106">
        <v>121764</v>
      </c>
      <c r="AS29" s="112">
        <v>30441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736</v>
      </c>
      <c r="D34" s="76">
        <v>3445.3513881018216</v>
      </c>
      <c r="E34" s="103">
        <v>2535778.6216429407</v>
      </c>
      <c r="F34" s="512">
        <v>311</v>
      </c>
      <c r="G34" s="76">
        <v>470.96667859436434</v>
      </c>
      <c r="H34" s="103">
        <v>146470.63704284732</v>
      </c>
      <c r="I34" s="512">
        <v>700</v>
      </c>
      <c r="J34" s="76">
        <v>128.445457798463</v>
      </c>
      <c r="K34" s="103">
        <v>89911.820458924092</v>
      </c>
      <c r="L34" s="512">
        <v>34</v>
      </c>
      <c r="M34" s="76">
        <v>3211.1364449615749</v>
      </c>
      <c r="N34" s="103">
        <v>109178.63912869354</v>
      </c>
      <c r="O34" s="512">
        <v>21</v>
      </c>
      <c r="P34" s="76">
        <v>1284.4545779846301</v>
      </c>
      <c r="Q34" s="103">
        <v>26973.546137677233</v>
      </c>
      <c r="R34" s="115">
        <v>2908313</v>
      </c>
      <c r="S34" s="76">
        <v>7331</v>
      </c>
      <c r="T34" s="76">
        <v>13263</v>
      </c>
      <c r="U34" s="77">
        <v>20594</v>
      </c>
      <c r="V34" s="115">
        <v>2928907</v>
      </c>
      <c r="W34" s="103">
        <v>-7322</v>
      </c>
      <c r="X34" s="115">
        <v>2921585</v>
      </c>
      <c r="Y34" s="76">
        <v>10592</v>
      </c>
      <c r="Z34" s="115">
        <v>2932177</v>
      </c>
      <c r="AA34" s="76">
        <v>1941098</v>
      </c>
      <c r="AB34" s="76">
        <v>991079</v>
      </c>
      <c r="AC34" s="115">
        <v>247770</v>
      </c>
      <c r="AD34" s="119">
        <v>2932177</v>
      </c>
      <c r="AE34" s="104">
        <v>5786</v>
      </c>
      <c r="AF34" s="112">
        <v>4258496</v>
      </c>
      <c r="AG34" s="476">
        <v>9</v>
      </c>
      <c r="AH34" s="104">
        <v>52074</v>
      </c>
      <c r="AI34" s="476">
        <v>-1</v>
      </c>
      <c r="AJ34" s="106">
        <v>-2893</v>
      </c>
      <c r="AK34" s="105">
        <v>49181</v>
      </c>
      <c r="AL34" s="112">
        <v>4307677</v>
      </c>
      <c r="AM34" s="107">
        <v>-10769</v>
      </c>
      <c r="AN34" s="112">
        <v>4296908</v>
      </c>
      <c r="AO34" s="76"/>
      <c r="AP34" s="112">
        <v>4296908</v>
      </c>
      <c r="AQ34" s="106">
        <v>2821622</v>
      </c>
      <c r="AR34" s="106">
        <v>1475286</v>
      </c>
      <c r="AS34" s="112">
        <v>368822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2</v>
      </c>
      <c r="D55" s="76">
        <v>4471.8338635291029</v>
      </c>
      <c r="E55" s="103">
        <v>8943.6677270582059</v>
      </c>
      <c r="F55" s="512">
        <v>1</v>
      </c>
      <c r="G55" s="76">
        <v>662.09414206273357</v>
      </c>
      <c r="H55" s="103">
        <v>662.09414206273357</v>
      </c>
      <c r="I55" s="512">
        <v>2</v>
      </c>
      <c r="J55" s="76">
        <v>180.57112965347275</v>
      </c>
      <c r="K55" s="103">
        <v>361.1422593069455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9967</v>
      </c>
      <c r="S55" s="76">
        <v>-5134</v>
      </c>
      <c r="T55" s="76">
        <v>0</v>
      </c>
      <c r="U55" s="77">
        <v>-5134</v>
      </c>
      <c r="V55" s="115">
        <v>4833</v>
      </c>
      <c r="W55" s="103">
        <v>-12</v>
      </c>
      <c r="X55" s="115">
        <v>4821</v>
      </c>
      <c r="Y55" s="76"/>
      <c r="Z55" s="115">
        <v>4821</v>
      </c>
      <c r="AA55" s="76">
        <v>6628</v>
      </c>
      <c r="AB55" s="76">
        <v>-1807</v>
      </c>
      <c r="AC55" s="115">
        <v>-452</v>
      </c>
      <c r="AD55" s="119">
        <v>4821</v>
      </c>
      <c r="AE55" s="104">
        <v>2618</v>
      </c>
      <c r="AF55" s="112">
        <v>5236</v>
      </c>
      <c r="AG55" s="476">
        <v>-1</v>
      </c>
      <c r="AH55" s="104">
        <v>-2618</v>
      </c>
      <c r="AI55" s="476">
        <v>0</v>
      </c>
      <c r="AJ55" s="106">
        <v>0</v>
      </c>
      <c r="AK55" s="105">
        <v>-2618</v>
      </c>
      <c r="AL55" s="112">
        <v>2618</v>
      </c>
      <c r="AM55" s="107">
        <v>-7</v>
      </c>
      <c r="AN55" s="112">
        <v>2611</v>
      </c>
      <c r="AO55" s="76"/>
      <c r="AP55" s="112">
        <v>2611</v>
      </c>
      <c r="AQ55" s="106">
        <v>3395</v>
      </c>
      <c r="AR55" s="106">
        <v>-784</v>
      </c>
      <c r="AS55" s="112">
        <v>-196</v>
      </c>
    </row>
    <row r="56" spans="1:45" ht="16.350000000000001" customHeight="1" x14ac:dyDescent="0.2">
      <c r="A56" s="69">
        <v>50</v>
      </c>
      <c r="B56" s="70" t="s">
        <v>55</v>
      </c>
      <c r="C56" s="477">
        <v>43</v>
      </c>
      <c r="D56" s="71">
        <v>4729.8093397744451</v>
      </c>
      <c r="E56" s="108">
        <v>203381.80161030113</v>
      </c>
      <c r="F56" s="513">
        <v>28</v>
      </c>
      <c r="G56" s="71">
        <v>639.20435820906255</v>
      </c>
      <c r="H56" s="108">
        <v>17897.72202985375</v>
      </c>
      <c r="I56" s="513">
        <v>40</v>
      </c>
      <c r="J56" s="71">
        <v>174.3284613297443</v>
      </c>
      <c r="K56" s="108">
        <v>6973.138453189772</v>
      </c>
      <c r="L56" s="513">
        <v>6</v>
      </c>
      <c r="M56" s="71">
        <v>4358.2115332436078</v>
      </c>
      <c r="N56" s="108">
        <v>26149.269199461647</v>
      </c>
      <c r="O56" s="513">
        <v>2</v>
      </c>
      <c r="P56" s="71">
        <v>1743.2846132974432</v>
      </c>
      <c r="Q56" s="108">
        <v>3486.5692265948865</v>
      </c>
      <c r="R56" s="116">
        <v>257889</v>
      </c>
      <c r="S56" s="71">
        <v>-31413</v>
      </c>
      <c r="T56" s="71">
        <v>-552</v>
      </c>
      <c r="U56" s="72">
        <v>-31965</v>
      </c>
      <c r="V56" s="116">
        <v>225924</v>
      </c>
      <c r="W56" s="108">
        <v>-565</v>
      </c>
      <c r="X56" s="116">
        <v>225359</v>
      </c>
      <c r="Y56" s="71">
        <v>15740</v>
      </c>
      <c r="Z56" s="116">
        <v>241099</v>
      </c>
      <c r="AA56" s="73">
        <v>181990</v>
      </c>
      <c r="AB56" s="71">
        <v>59109</v>
      </c>
      <c r="AC56" s="117">
        <v>14777</v>
      </c>
      <c r="AD56" s="117">
        <v>241099</v>
      </c>
      <c r="AE56" s="100">
        <v>3434</v>
      </c>
      <c r="AF56" s="113">
        <v>147662</v>
      </c>
      <c r="AG56" s="477">
        <v>-4</v>
      </c>
      <c r="AH56" s="100">
        <v>-13736</v>
      </c>
      <c r="AI56" s="477">
        <v>0</v>
      </c>
      <c r="AJ56" s="101">
        <v>0</v>
      </c>
      <c r="AK56" s="102">
        <v>-13736</v>
      </c>
      <c r="AL56" s="113">
        <v>133926</v>
      </c>
      <c r="AM56" s="109">
        <v>-335</v>
      </c>
      <c r="AN56" s="113">
        <v>133591</v>
      </c>
      <c r="AO56" s="71"/>
      <c r="AP56" s="113">
        <v>133591</v>
      </c>
      <c r="AQ56" s="101">
        <v>94764</v>
      </c>
      <c r="AR56" s="101">
        <v>38827</v>
      </c>
      <c r="AS56" s="113">
        <v>9707</v>
      </c>
    </row>
    <row r="57" spans="1:45" ht="16.350000000000001" customHeight="1" x14ac:dyDescent="0.2">
      <c r="A57" s="78">
        <v>51</v>
      </c>
      <c r="B57" s="79" t="s">
        <v>56</v>
      </c>
      <c r="C57" s="475">
        <v>1</v>
      </c>
      <c r="D57" s="80">
        <v>4326.3302726554693</v>
      </c>
      <c r="E57" s="95">
        <v>4326.3302726554693</v>
      </c>
      <c r="F57" s="511">
        <v>0</v>
      </c>
      <c r="G57" s="80">
        <v>576.7949567201083</v>
      </c>
      <c r="H57" s="95">
        <v>0</v>
      </c>
      <c r="I57" s="511">
        <v>1</v>
      </c>
      <c r="J57" s="80">
        <v>157.30771546912041</v>
      </c>
      <c r="K57" s="95">
        <v>157.30771546912041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4484</v>
      </c>
      <c r="S57" s="80">
        <v>0</v>
      </c>
      <c r="T57" s="80">
        <v>288</v>
      </c>
      <c r="U57" s="81">
        <v>288</v>
      </c>
      <c r="V57" s="114">
        <v>4772</v>
      </c>
      <c r="W57" s="95">
        <v>-12</v>
      </c>
      <c r="X57" s="114">
        <v>4760</v>
      </c>
      <c r="Y57" s="80"/>
      <c r="Z57" s="114">
        <v>4760</v>
      </c>
      <c r="AA57" s="80">
        <v>2983</v>
      </c>
      <c r="AB57" s="80">
        <v>1777</v>
      </c>
      <c r="AC57" s="114">
        <v>444</v>
      </c>
      <c r="AD57" s="118">
        <v>4760</v>
      </c>
      <c r="AE57" s="96">
        <v>4537</v>
      </c>
      <c r="AF57" s="111">
        <v>4537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4537</v>
      </c>
      <c r="AM57" s="99">
        <v>-11</v>
      </c>
      <c r="AN57" s="111">
        <v>4526</v>
      </c>
      <c r="AO57" s="80"/>
      <c r="AP57" s="111">
        <v>4526</v>
      </c>
      <c r="AQ57" s="98">
        <v>2932</v>
      </c>
      <c r="AR57" s="98">
        <v>1594</v>
      </c>
      <c r="AS57" s="111">
        <v>399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43</v>
      </c>
      <c r="D63" s="76">
        <v>4661.6511416389721</v>
      </c>
      <c r="E63" s="103">
        <v>200450.99909047582</v>
      </c>
      <c r="F63" s="512">
        <v>22</v>
      </c>
      <c r="G63" s="76">
        <v>642.67854821277683</v>
      </c>
      <c r="H63" s="103">
        <v>14138.92806068109</v>
      </c>
      <c r="I63" s="512">
        <v>33</v>
      </c>
      <c r="J63" s="76">
        <v>175.27596769439367</v>
      </c>
      <c r="K63" s="103">
        <v>5784.1069339149908</v>
      </c>
      <c r="L63" s="512">
        <v>4</v>
      </c>
      <c r="M63" s="76">
        <v>4381.8991923598423</v>
      </c>
      <c r="N63" s="103">
        <v>17527.596769439369</v>
      </c>
      <c r="O63" s="512">
        <v>0</v>
      </c>
      <c r="P63" s="76">
        <v>1752.7596769439372</v>
      </c>
      <c r="Q63" s="103">
        <v>0</v>
      </c>
      <c r="R63" s="115">
        <v>237902</v>
      </c>
      <c r="S63" s="76">
        <v>-112526</v>
      </c>
      <c r="T63" s="76">
        <v>2652</v>
      </c>
      <c r="U63" s="77">
        <v>-109874</v>
      </c>
      <c r="V63" s="115">
        <v>128028</v>
      </c>
      <c r="W63" s="103">
        <v>-320</v>
      </c>
      <c r="X63" s="115">
        <v>127708</v>
      </c>
      <c r="Y63" s="76">
        <v>16279</v>
      </c>
      <c r="Z63" s="115">
        <v>143987</v>
      </c>
      <c r="AA63" s="76">
        <v>169056</v>
      </c>
      <c r="AB63" s="76">
        <v>-25069</v>
      </c>
      <c r="AC63" s="115">
        <v>-6267</v>
      </c>
      <c r="AD63" s="119">
        <v>143987</v>
      </c>
      <c r="AE63" s="104">
        <v>2773</v>
      </c>
      <c r="AF63" s="112">
        <v>119239</v>
      </c>
      <c r="AG63" s="476">
        <v>-19</v>
      </c>
      <c r="AH63" s="104">
        <v>-52687</v>
      </c>
      <c r="AI63" s="476">
        <v>1</v>
      </c>
      <c r="AJ63" s="106">
        <v>1386.5</v>
      </c>
      <c r="AK63" s="105">
        <v>-51300.5</v>
      </c>
      <c r="AL63" s="112">
        <v>67938.5</v>
      </c>
      <c r="AM63" s="107">
        <v>-170</v>
      </c>
      <c r="AN63" s="112">
        <v>67768.5</v>
      </c>
      <c r="AO63" s="76"/>
      <c r="AP63" s="112">
        <v>67769</v>
      </c>
      <c r="AQ63" s="106">
        <v>77693</v>
      </c>
      <c r="AR63" s="106">
        <v>-9924</v>
      </c>
      <c r="AS63" s="112">
        <v>-2481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885</v>
      </c>
      <c r="D76" s="455"/>
      <c r="E76" s="506">
        <v>3235066.1570720593</v>
      </c>
      <c r="F76" s="514">
        <v>401</v>
      </c>
      <c r="G76" s="455"/>
      <c r="H76" s="506">
        <v>203817.38360355422</v>
      </c>
      <c r="I76" s="514">
        <v>831</v>
      </c>
      <c r="J76" s="455"/>
      <c r="K76" s="506">
        <v>112657.23489595749</v>
      </c>
      <c r="L76" s="514">
        <v>46</v>
      </c>
      <c r="M76" s="455"/>
      <c r="N76" s="506">
        <v>161441.55704144409</v>
      </c>
      <c r="O76" s="514">
        <v>25</v>
      </c>
      <c r="P76" s="455"/>
      <c r="Q76" s="506">
        <v>33894.536141811928</v>
      </c>
      <c r="R76" s="515">
        <v>3746878</v>
      </c>
      <c r="S76" s="455">
        <v>-55934</v>
      </c>
      <c r="T76" s="455">
        <v>9999</v>
      </c>
      <c r="U76" s="516">
        <v>-45935</v>
      </c>
      <c r="V76" s="515">
        <v>3700943</v>
      </c>
      <c r="W76" s="506">
        <v>-9252</v>
      </c>
      <c r="X76" s="515">
        <v>3691691</v>
      </c>
      <c r="Y76" s="506">
        <v>53148</v>
      </c>
      <c r="Z76" s="515">
        <v>3744680</v>
      </c>
      <c r="AA76" s="455">
        <v>2527011</v>
      </c>
      <c r="AB76" s="455">
        <v>1217669</v>
      </c>
      <c r="AC76" s="515">
        <v>304417</v>
      </c>
      <c r="AD76" s="452">
        <v>3744680</v>
      </c>
      <c r="AE76" s="517">
        <v>5144</v>
      </c>
      <c r="AF76" s="518">
        <v>4733908</v>
      </c>
      <c r="AG76" s="514">
        <v>2</v>
      </c>
      <c r="AH76" s="517">
        <v>41833</v>
      </c>
      <c r="AI76" s="514">
        <v>-4</v>
      </c>
      <c r="AJ76" s="519">
        <v>-8218.5</v>
      </c>
      <c r="AK76" s="520">
        <v>33614.5</v>
      </c>
      <c r="AL76" s="518">
        <v>4767522.5</v>
      </c>
      <c r="AM76" s="521">
        <v>-11919</v>
      </c>
      <c r="AN76" s="518">
        <v>4755603.5</v>
      </c>
      <c r="AO76" s="506">
        <v>0</v>
      </c>
      <c r="AP76" s="518">
        <v>4755604</v>
      </c>
      <c r="AQ76" s="519">
        <v>3131317</v>
      </c>
      <c r="AR76" s="519">
        <v>1624287</v>
      </c>
      <c r="AS76" s="518">
        <v>406073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11092</v>
      </c>
      <c r="AA82" s="73">
        <v>7394</v>
      </c>
      <c r="AB82" s="337">
        <v>3698</v>
      </c>
      <c r="AC82" s="117">
        <v>925</v>
      </c>
      <c r="AD82" s="117">
        <v>11092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885</v>
      </c>
      <c r="D83" s="450"/>
      <c r="E83" s="478">
        <v>3235066.1570720593</v>
      </c>
      <c r="F83" s="451">
        <v>401</v>
      </c>
      <c r="G83" s="450"/>
      <c r="H83" s="478">
        <v>203817.38360355422</v>
      </c>
      <c r="I83" s="451">
        <v>831</v>
      </c>
      <c r="J83" s="450"/>
      <c r="K83" s="478">
        <v>112657.23489595749</v>
      </c>
      <c r="L83" s="451">
        <v>46</v>
      </c>
      <c r="M83" s="450"/>
      <c r="N83" s="478">
        <v>161441.55704144409</v>
      </c>
      <c r="O83" s="451">
        <v>25</v>
      </c>
      <c r="P83" s="450"/>
      <c r="Q83" s="478">
        <v>33894.536141811928</v>
      </c>
      <c r="R83" s="450">
        <v>3746878</v>
      </c>
      <c r="S83" s="450">
        <v>-55934</v>
      </c>
      <c r="T83" s="450">
        <v>9999</v>
      </c>
      <c r="U83" s="450">
        <v>-45935</v>
      </c>
      <c r="V83" s="450">
        <v>3700943</v>
      </c>
      <c r="W83" s="450">
        <v>-9252</v>
      </c>
      <c r="X83" s="450">
        <v>3691691</v>
      </c>
      <c r="Y83" s="478">
        <v>53148</v>
      </c>
      <c r="Z83" s="452">
        <v>3755772</v>
      </c>
      <c r="AA83" s="450">
        <v>2534405</v>
      </c>
      <c r="AB83" s="450">
        <v>1221367</v>
      </c>
      <c r="AC83" s="452">
        <v>305342</v>
      </c>
      <c r="AD83" s="452">
        <v>3755772</v>
      </c>
      <c r="AE83" s="342"/>
      <c r="AF83" s="450">
        <v>4733908</v>
      </c>
      <c r="AG83" s="451">
        <v>2</v>
      </c>
      <c r="AH83" s="342">
        <v>41833</v>
      </c>
      <c r="AI83" s="451">
        <v>-4</v>
      </c>
      <c r="AJ83" s="450">
        <v>-8218.5</v>
      </c>
      <c r="AK83" s="450">
        <v>33614.5</v>
      </c>
      <c r="AL83" s="450">
        <v>4767522.5</v>
      </c>
      <c r="AM83" s="450">
        <v>-11919</v>
      </c>
      <c r="AN83" s="450">
        <v>4755603.5</v>
      </c>
      <c r="AO83" s="450">
        <v>0</v>
      </c>
      <c r="AP83" s="450">
        <v>4755604</v>
      </c>
      <c r="AQ83" s="450">
        <v>3131317</v>
      </c>
      <c r="AR83" s="450">
        <v>1624287</v>
      </c>
      <c r="AS83" s="450">
        <v>406073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752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836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1805</v>
      </c>
      <c r="D5" s="326" t="s">
        <v>1688</v>
      </c>
      <c r="E5" s="326" t="s">
        <v>1488</v>
      </c>
      <c r="F5" s="326" t="s">
        <v>1806</v>
      </c>
      <c r="G5" s="326" t="s">
        <v>1537</v>
      </c>
      <c r="H5" s="326" t="s">
        <v>1690</v>
      </c>
      <c r="I5" s="326" t="s">
        <v>1807</v>
      </c>
      <c r="J5" s="326" t="s">
        <v>1540</v>
      </c>
      <c r="K5" s="326" t="s">
        <v>1692</v>
      </c>
      <c r="L5" s="326" t="s">
        <v>1808</v>
      </c>
      <c r="M5" s="326" t="s">
        <v>1543</v>
      </c>
      <c r="N5" s="326" t="s">
        <v>1694</v>
      </c>
      <c r="O5" s="326" t="s">
        <v>1809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13</v>
      </c>
      <c r="D7" s="80">
        <v>4619.6052974948016</v>
      </c>
      <c r="E7" s="95">
        <v>60054.868867432422</v>
      </c>
      <c r="F7" s="511">
        <v>9</v>
      </c>
      <c r="G7" s="80">
        <v>660.27506544885637</v>
      </c>
      <c r="H7" s="95">
        <v>5942.4755890397073</v>
      </c>
      <c r="I7" s="511">
        <v>19</v>
      </c>
      <c r="J7" s="80">
        <v>180.07501784968804</v>
      </c>
      <c r="K7" s="95">
        <v>3421.4253391440725</v>
      </c>
      <c r="L7" s="511">
        <v>1</v>
      </c>
      <c r="M7" s="80">
        <v>4501.8754462422012</v>
      </c>
      <c r="N7" s="95">
        <v>4501.8754462422012</v>
      </c>
      <c r="O7" s="511">
        <v>0</v>
      </c>
      <c r="P7" s="80">
        <v>1800.7501784968806</v>
      </c>
      <c r="Q7" s="95">
        <v>0</v>
      </c>
      <c r="R7" s="114">
        <v>73921</v>
      </c>
      <c r="S7" s="80">
        <v>83515</v>
      </c>
      <c r="T7" s="80">
        <v>2823</v>
      </c>
      <c r="U7" s="81">
        <v>86338</v>
      </c>
      <c r="V7" s="114">
        <v>160259</v>
      </c>
      <c r="W7" s="95">
        <v>-401</v>
      </c>
      <c r="X7" s="114">
        <v>159858</v>
      </c>
      <c r="Y7" s="80">
        <v>-796</v>
      </c>
      <c r="Z7" s="114">
        <v>159062</v>
      </c>
      <c r="AA7" s="80">
        <v>48626</v>
      </c>
      <c r="AB7" s="80">
        <v>110436</v>
      </c>
      <c r="AC7" s="114">
        <v>27609</v>
      </c>
      <c r="AD7" s="118">
        <v>159062</v>
      </c>
      <c r="AE7" s="96">
        <v>2482</v>
      </c>
      <c r="AF7" s="111">
        <v>32266</v>
      </c>
      <c r="AG7" s="475">
        <v>17</v>
      </c>
      <c r="AH7" s="96">
        <v>42194</v>
      </c>
      <c r="AI7" s="475">
        <v>-2</v>
      </c>
      <c r="AJ7" s="98">
        <v>-2482</v>
      </c>
      <c r="AK7" s="97">
        <v>39712</v>
      </c>
      <c r="AL7" s="111">
        <v>71978</v>
      </c>
      <c r="AM7" s="99">
        <v>-180</v>
      </c>
      <c r="AN7" s="111">
        <v>71798</v>
      </c>
      <c r="AO7" s="80"/>
      <c r="AP7" s="111">
        <v>71798</v>
      </c>
      <c r="AQ7" s="98">
        <v>21456</v>
      </c>
      <c r="AR7" s="98">
        <v>50342</v>
      </c>
      <c r="AS7" s="111">
        <v>12586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>
        <v>4496</v>
      </c>
      <c r="Z16" s="116">
        <v>4496</v>
      </c>
      <c r="AA16" s="73">
        <v>2998</v>
      </c>
      <c r="AB16" s="71">
        <v>1498</v>
      </c>
      <c r="AC16" s="117">
        <v>375</v>
      </c>
      <c r="AD16" s="117">
        <v>4496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1911</v>
      </c>
      <c r="U23" s="77">
        <v>1911</v>
      </c>
      <c r="V23" s="115">
        <v>1911</v>
      </c>
      <c r="W23" s="103">
        <v>-5</v>
      </c>
      <c r="X23" s="115">
        <v>1906</v>
      </c>
      <c r="Y23" s="76"/>
      <c r="Z23" s="115">
        <v>1906</v>
      </c>
      <c r="AA23" s="76">
        <v>0</v>
      </c>
      <c r="AB23" s="76">
        <v>1906</v>
      </c>
      <c r="AC23" s="115">
        <v>477</v>
      </c>
      <c r="AD23" s="119">
        <v>1906</v>
      </c>
      <c r="AE23" s="104">
        <v>7791</v>
      </c>
      <c r="AF23" s="112">
        <v>0</v>
      </c>
      <c r="AG23" s="476">
        <v>0</v>
      </c>
      <c r="AH23" s="104">
        <v>0</v>
      </c>
      <c r="AI23" s="476">
        <v>1</v>
      </c>
      <c r="AJ23" s="106">
        <v>3895.5</v>
      </c>
      <c r="AK23" s="105">
        <v>3895.5</v>
      </c>
      <c r="AL23" s="112">
        <v>3895.5</v>
      </c>
      <c r="AM23" s="107">
        <v>-10</v>
      </c>
      <c r="AN23" s="112">
        <v>3885.5</v>
      </c>
      <c r="AO23" s="76"/>
      <c r="AP23" s="112">
        <v>3886</v>
      </c>
      <c r="AQ23" s="106">
        <v>0</v>
      </c>
      <c r="AR23" s="106">
        <v>3886</v>
      </c>
      <c r="AS23" s="112">
        <v>972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2</v>
      </c>
      <c r="D29" s="76">
        <v>4707.4722953709352</v>
      </c>
      <c r="E29" s="103">
        <v>9414.9445907418703</v>
      </c>
      <c r="F29" s="512">
        <v>2</v>
      </c>
      <c r="G29" s="76">
        <v>629.6438092156319</v>
      </c>
      <c r="H29" s="103">
        <v>1259.2876184312638</v>
      </c>
      <c r="I29" s="512">
        <v>2</v>
      </c>
      <c r="J29" s="76">
        <v>171.72103887699049</v>
      </c>
      <c r="K29" s="103">
        <v>343.44207775398098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11018</v>
      </c>
      <c r="S29" s="76">
        <v>-10674</v>
      </c>
      <c r="T29" s="76">
        <v>7169</v>
      </c>
      <c r="U29" s="77">
        <v>-3505</v>
      </c>
      <c r="V29" s="115">
        <v>7513</v>
      </c>
      <c r="W29" s="103">
        <v>-19</v>
      </c>
      <c r="X29" s="115">
        <v>7494</v>
      </c>
      <c r="Y29" s="76"/>
      <c r="Z29" s="115">
        <v>7494</v>
      </c>
      <c r="AA29" s="76">
        <v>7328</v>
      </c>
      <c r="AB29" s="76">
        <v>166</v>
      </c>
      <c r="AC29" s="115">
        <v>42</v>
      </c>
      <c r="AD29" s="119">
        <v>7494</v>
      </c>
      <c r="AE29" s="104">
        <v>3356</v>
      </c>
      <c r="AF29" s="112">
        <v>6712</v>
      </c>
      <c r="AG29" s="476">
        <v>-2</v>
      </c>
      <c r="AH29" s="104">
        <v>-6712</v>
      </c>
      <c r="AI29" s="476">
        <v>2</v>
      </c>
      <c r="AJ29" s="106">
        <v>3356</v>
      </c>
      <c r="AK29" s="105">
        <v>-3356</v>
      </c>
      <c r="AL29" s="112">
        <v>3356</v>
      </c>
      <c r="AM29" s="107">
        <v>-8</v>
      </c>
      <c r="AN29" s="112">
        <v>3348</v>
      </c>
      <c r="AO29" s="76"/>
      <c r="AP29" s="112">
        <v>3348</v>
      </c>
      <c r="AQ29" s="106">
        <v>4419</v>
      </c>
      <c r="AR29" s="106">
        <v>-1071</v>
      </c>
      <c r="AS29" s="112">
        <v>-268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589</v>
      </c>
      <c r="D34" s="76">
        <v>3445.3513881018216</v>
      </c>
      <c r="E34" s="103">
        <v>2029311.967591973</v>
      </c>
      <c r="F34" s="512">
        <v>469</v>
      </c>
      <c r="G34" s="76">
        <v>470.96667859436434</v>
      </c>
      <c r="H34" s="103">
        <v>220883.37226075688</v>
      </c>
      <c r="I34" s="512">
        <v>483</v>
      </c>
      <c r="J34" s="76">
        <v>128.445457798463</v>
      </c>
      <c r="K34" s="103">
        <v>62039.156116657628</v>
      </c>
      <c r="L34" s="512">
        <v>45</v>
      </c>
      <c r="M34" s="76">
        <v>3211.1364449615749</v>
      </c>
      <c r="N34" s="103">
        <v>144501.14002327085</v>
      </c>
      <c r="O34" s="512">
        <v>1</v>
      </c>
      <c r="P34" s="76">
        <v>1284.4545779846301</v>
      </c>
      <c r="Q34" s="103">
        <v>1284.4545779846301</v>
      </c>
      <c r="R34" s="115">
        <v>2458020</v>
      </c>
      <c r="S34" s="76">
        <v>138610</v>
      </c>
      <c r="T34" s="76">
        <v>50648</v>
      </c>
      <c r="U34" s="77">
        <v>189258</v>
      </c>
      <c r="V34" s="115">
        <v>2647278</v>
      </c>
      <c r="W34" s="103">
        <v>-6618</v>
      </c>
      <c r="X34" s="115">
        <v>2640660</v>
      </c>
      <c r="Y34" s="76">
        <v>-74047</v>
      </c>
      <c r="Z34" s="115">
        <v>2566613</v>
      </c>
      <c r="AA34" s="76">
        <v>1585225</v>
      </c>
      <c r="AB34" s="76">
        <v>981388</v>
      </c>
      <c r="AC34" s="115">
        <v>245347</v>
      </c>
      <c r="AD34" s="119">
        <v>2566613</v>
      </c>
      <c r="AE34" s="104">
        <v>5786</v>
      </c>
      <c r="AF34" s="112">
        <v>3407954</v>
      </c>
      <c r="AG34" s="476">
        <v>54</v>
      </c>
      <c r="AH34" s="104">
        <v>312444</v>
      </c>
      <c r="AI34" s="476">
        <v>4</v>
      </c>
      <c r="AJ34" s="106">
        <v>11572</v>
      </c>
      <c r="AK34" s="105">
        <v>324016</v>
      </c>
      <c r="AL34" s="112">
        <v>3731970</v>
      </c>
      <c r="AM34" s="107">
        <v>-9330</v>
      </c>
      <c r="AN34" s="112">
        <v>3722640</v>
      </c>
      <c r="AO34" s="76"/>
      <c r="AP34" s="112">
        <v>3722640</v>
      </c>
      <c r="AQ34" s="106">
        <v>2258064</v>
      </c>
      <c r="AR34" s="106">
        <v>1464576</v>
      </c>
      <c r="AS34" s="112">
        <v>366144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109</v>
      </c>
      <c r="D55" s="76">
        <v>4471.8338635291029</v>
      </c>
      <c r="E55" s="103">
        <v>487429.8911246722</v>
      </c>
      <c r="F55" s="512">
        <v>83</v>
      </c>
      <c r="G55" s="76">
        <v>662.09414206273357</v>
      </c>
      <c r="H55" s="103">
        <v>54953.813791206885</v>
      </c>
      <c r="I55" s="512">
        <v>145</v>
      </c>
      <c r="J55" s="76">
        <v>180.57112965347275</v>
      </c>
      <c r="K55" s="103">
        <v>26182.813799753549</v>
      </c>
      <c r="L55" s="512">
        <v>5</v>
      </c>
      <c r="M55" s="76">
        <v>4514.2782413368204</v>
      </c>
      <c r="N55" s="103">
        <v>22571.3912066841</v>
      </c>
      <c r="O55" s="512">
        <v>0</v>
      </c>
      <c r="P55" s="76">
        <v>1805.7112965347276</v>
      </c>
      <c r="Q55" s="103">
        <v>0</v>
      </c>
      <c r="R55" s="115">
        <v>591138</v>
      </c>
      <c r="S55" s="76">
        <v>28516</v>
      </c>
      <c r="T55" s="76">
        <v>-1011</v>
      </c>
      <c r="U55" s="77">
        <v>27505</v>
      </c>
      <c r="V55" s="115">
        <v>618643</v>
      </c>
      <c r="W55" s="103">
        <v>-1547</v>
      </c>
      <c r="X55" s="115">
        <v>617096</v>
      </c>
      <c r="Y55" s="76">
        <v>47718</v>
      </c>
      <c r="Z55" s="115">
        <v>664814</v>
      </c>
      <c r="AA55" s="76">
        <v>424920</v>
      </c>
      <c r="AB55" s="76">
        <v>239894</v>
      </c>
      <c r="AC55" s="115">
        <v>59974</v>
      </c>
      <c r="AD55" s="119">
        <v>664814</v>
      </c>
      <c r="AE55" s="104">
        <v>2618</v>
      </c>
      <c r="AF55" s="112">
        <v>285362</v>
      </c>
      <c r="AG55" s="476">
        <v>6</v>
      </c>
      <c r="AH55" s="104">
        <v>15708</v>
      </c>
      <c r="AI55" s="476">
        <v>-2</v>
      </c>
      <c r="AJ55" s="106">
        <v>-2618</v>
      </c>
      <c r="AK55" s="105">
        <v>13090</v>
      </c>
      <c r="AL55" s="112">
        <v>298452</v>
      </c>
      <c r="AM55" s="107">
        <v>-746</v>
      </c>
      <c r="AN55" s="112">
        <v>297706</v>
      </c>
      <c r="AO55" s="76"/>
      <c r="AP55" s="112">
        <v>297706</v>
      </c>
      <c r="AQ55" s="106">
        <v>185055</v>
      </c>
      <c r="AR55" s="106">
        <v>112651</v>
      </c>
      <c r="AS55" s="112">
        <v>28163</v>
      </c>
    </row>
    <row r="56" spans="1:45" ht="16.350000000000001" customHeight="1" x14ac:dyDescent="0.2">
      <c r="A56" s="69">
        <v>50</v>
      </c>
      <c r="B56" s="70" t="s">
        <v>55</v>
      </c>
      <c r="C56" s="477">
        <v>51</v>
      </c>
      <c r="D56" s="71">
        <v>4729.8093397744451</v>
      </c>
      <c r="E56" s="108">
        <v>241220.27632849669</v>
      </c>
      <c r="F56" s="513">
        <v>33</v>
      </c>
      <c r="G56" s="71">
        <v>639.20435820906255</v>
      </c>
      <c r="H56" s="108">
        <v>21093.743820899064</v>
      </c>
      <c r="I56" s="513">
        <v>54</v>
      </c>
      <c r="J56" s="71">
        <v>174.3284613297443</v>
      </c>
      <c r="K56" s="108">
        <v>9413.7369118061924</v>
      </c>
      <c r="L56" s="513">
        <v>2</v>
      </c>
      <c r="M56" s="71">
        <v>4358.2115332436078</v>
      </c>
      <c r="N56" s="108">
        <v>8716.4230664872157</v>
      </c>
      <c r="O56" s="513">
        <v>0</v>
      </c>
      <c r="P56" s="71">
        <v>1743.2846132974432</v>
      </c>
      <c r="Q56" s="108">
        <v>0</v>
      </c>
      <c r="R56" s="116">
        <v>280444</v>
      </c>
      <c r="S56" s="71">
        <v>13434</v>
      </c>
      <c r="T56" s="71">
        <v>-2998</v>
      </c>
      <c r="U56" s="72">
        <v>10436</v>
      </c>
      <c r="V56" s="116">
        <v>290880</v>
      </c>
      <c r="W56" s="108">
        <v>-727</v>
      </c>
      <c r="X56" s="116">
        <v>290153</v>
      </c>
      <c r="Y56" s="71">
        <v>32083</v>
      </c>
      <c r="Z56" s="116">
        <v>322236</v>
      </c>
      <c r="AA56" s="73">
        <v>207885</v>
      </c>
      <c r="AB56" s="71">
        <v>114351</v>
      </c>
      <c r="AC56" s="117">
        <v>28588</v>
      </c>
      <c r="AD56" s="117">
        <v>322236</v>
      </c>
      <c r="AE56" s="100">
        <v>3434</v>
      </c>
      <c r="AF56" s="113">
        <v>175134</v>
      </c>
      <c r="AG56" s="477">
        <v>3</v>
      </c>
      <c r="AH56" s="100">
        <v>10302</v>
      </c>
      <c r="AI56" s="477">
        <v>-3</v>
      </c>
      <c r="AJ56" s="101">
        <v>-5151</v>
      </c>
      <c r="AK56" s="102">
        <v>5151</v>
      </c>
      <c r="AL56" s="113">
        <v>180285</v>
      </c>
      <c r="AM56" s="109">
        <v>-451</v>
      </c>
      <c r="AN56" s="113">
        <v>179834</v>
      </c>
      <c r="AO56" s="71"/>
      <c r="AP56" s="113">
        <v>179834</v>
      </c>
      <c r="AQ56" s="101">
        <v>112393</v>
      </c>
      <c r="AR56" s="101">
        <v>67441</v>
      </c>
      <c r="AS56" s="113">
        <v>16860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>
        <v>-9067</v>
      </c>
      <c r="Z57" s="114">
        <v>-9067</v>
      </c>
      <c r="AA57" s="80">
        <v>-6045</v>
      </c>
      <c r="AB57" s="80">
        <v>-3022</v>
      </c>
      <c r="AC57" s="114">
        <v>-756</v>
      </c>
      <c r="AD57" s="118">
        <v>-9067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3</v>
      </c>
      <c r="D61" s="71">
        <v>4420.2844425233225</v>
      </c>
      <c r="E61" s="108">
        <v>13260.853327569966</v>
      </c>
      <c r="F61" s="513">
        <v>3</v>
      </c>
      <c r="G61" s="71">
        <v>583.49927895778842</v>
      </c>
      <c r="H61" s="108">
        <v>1750.4978368733653</v>
      </c>
      <c r="I61" s="513">
        <v>3</v>
      </c>
      <c r="J61" s="71">
        <v>159.13616698848776</v>
      </c>
      <c r="K61" s="108">
        <v>477.4085009654633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15489</v>
      </c>
      <c r="S61" s="71">
        <v>-15011</v>
      </c>
      <c r="T61" s="71">
        <v>0</v>
      </c>
      <c r="U61" s="72">
        <v>-15011</v>
      </c>
      <c r="V61" s="116">
        <v>478</v>
      </c>
      <c r="W61" s="108">
        <v>-1</v>
      </c>
      <c r="X61" s="116">
        <v>477</v>
      </c>
      <c r="Y61" s="71"/>
      <c r="Z61" s="116">
        <v>477</v>
      </c>
      <c r="AA61" s="73">
        <v>10300</v>
      </c>
      <c r="AB61" s="71">
        <v>-9823</v>
      </c>
      <c r="AC61" s="117">
        <v>-2456</v>
      </c>
      <c r="AD61" s="117">
        <v>477</v>
      </c>
      <c r="AE61" s="100">
        <v>3637</v>
      </c>
      <c r="AF61" s="113">
        <v>10911</v>
      </c>
      <c r="AG61" s="477">
        <v>-3</v>
      </c>
      <c r="AH61" s="100">
        <v>-10911</v>
      </c>
      <c r="AI61" s="477">
        <v>0</v>
      </c>
      <c r="AJ61" s="101">
        <v>0</v>
      </c>
      <c r="AK61" s="102">
        <v>-10911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7055</v>
      </c>
      <c r="AR61" s="101">
        <v>-7055</v>
      </c>
      <c r="AS61" s="113">
        <v>-1764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10</v>
      </c>
      <c r="D63" s="76">
        <v>4661.6511416389721</v>
      </c>
      <c r="E63" s="103">
        <v>46616.511416389723</v>
      </c>
      <c r="F63" s="512">
        <v>6</v>
      </c>
      <c r="G63" s="76">
        <v>642.67854821277683</v>
      </c>
      <c r="H63" s="103">
        <v>3856.071289276661</v>
      </c>
      <c r="I63" s="512">
        <v>5</v>
      </c>
      <c r="J63" s="76">
        <v>175.27596769439367</v>
      </c>
      <c r="K63" s="103">
        <v>876.37983847196836</v>
      </c>
      <c r="L63" s="512">
        <v>1</v>
      </c>
      <c r="M63" s="76">
        <v>4381.8991923598423</v>
      </c>
      <c r="N63" s="103">
        <v>4381.8991923598423</v>
      </c>
      <c r="O63" s="512">
        <v>0</v>
      </c>
      <c r="P63" s="76">
        <v>1752.7596769439372</v>
      </c>
      <c r="Q63" s="103">
        <v>0</v>
      </c>
      <c r="R63" s="115">
        <v>55731</v>
      </c>
      <c r="S63" s="76">
        <v>-28976</v>
      </c>
      <c r="T63" s="76">
        <v>-2331</v>
      </c>
      <c r="U63" s="77">
        <v>-31307</v>
      </c>
      <c r="V63" s="115">
        <v>24424</v>
      </c>
      <c r="W63" s="103">
        <v>-61</v>
      </c>
      <c r="X63" s="115">
        <v>24363</v>
      </c>
      <c r="Y63" s="76">
        <v>10010</v>
      </c>
      <c r="Z63" s="115">
        <v>34373</v>
      </c>
      <c r="AA63" s="76">
        <v>43736</v>
      </c>
      <c r="AB63" s="76">
        <v>-9363</v>
      </c>
      <c r="AC63" s="115">
        <v>-2341</v>
      </c>
      <c r="AD63" s="119">
        <v>34373</v>
      </c>
      <c r="AE63" s="104">
        <v>2773</v>
      </c>
      <c r="AF63" s="112">
        <v>27730</v>
      </c>
      <c r="AG63" s="476">
        <v>-5</v>
      </c>
      <c r="AH63" s="104">
        <v>-13865</v>
      </c>
      <c r="AI63" s="476">
        <v>-1</v>
      </c>
      <c r="AJ63" s="106">
        <v>-1386.5</v>
      </c>
      <c r="AK63" s="105">
        <v>-15251.5</v>
      </c>
      <c r="AL63" s="112">
        <v>12478.5</v>
      </c>
      <c r="AM63" s="107">
        <v>-31</v>
      </c>
      <c r="AN63" s="112">
        <v>12447.5</v>
      </c>
      <c r="AO63" s="76"/>
      <c r="AP63" s="112">
        <v>12448</v>
      </c>
      <c r="AQ63" s="106">
        <v>18068</v>
      </c>
      <c r="AR63" s="106">
        <v>-5620</v>
      </c>
      <c r="AS63" s="112">
        <v>-1405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777</v>
      </c>
      <c r="D76" s="455"/>
      <c r="E76" s="506">
        <v>2887309.313247276</v>
      </c>
      <c r="F76" s="514">
        <v>605</v>
      </c>
      <c r="G76" s="455"/>
      <c r="H76" s="506">
        <v>309739.26220648375</v>
      </c>
      <c r="I76" s="514">
        <v>711</v>
      </c>
      <c r="J76" s="455"/>
      <c r="K76" s="506">
        <v>102754.36258455286</v>
      </c>
      <c r="L76" s="514">
        <v>54</v>
      </c>
      <c r="M76" s="455"/>
      <c r="N76" s="506">
        <v>184672.7289350442</v>
      </c>
      <c r="O76" s="514">
        <v>1</v>
      </c>
      <c r="P76" s="455"/>
      <c r="Q76" s="506">
        <v>1284.4545779846301</v>
      </c>
      <c r="R76" s="515">
        <v>3485761</v>
      </c>
      <c r="S76" s="455">
        <v>209414</v>
      </c>
      <c r="T76" s="455">
        <v>56211</v>
      </c>
      <c r="U76" s="516">
        <v>265625</v>
      </c>
      <c r="V76" s="515">
        <v>3751386</v>
      </c>
      <c r="W76" s="506">
        <v>-9379</v>
      </c>
      <c r="X76" s="515">
        <v>3742007</v>
      </c>
      <c r="Y76" s="506">
        <v>10397</v>
      </c>
      <c r="Z76" s="515">
        <v>3752404</v>
      </c>
      <c r="AA76" s="455">
        <v>2324973</v>
      </c>
      <c r="AB76" s="455">
        <v>1427431</v>
      </c>
      <c r="AC76" s="515">
        <v>356859</v>
      </c>
      <c r="AD76" s="452">
        <v>3752404</v>
      </c>
      <c r="AE76" s="517">
        <v>5144</v>
      </c>
      <c r="AF76" s="518">
        <v>3946069</v>
      </c>
      <c r="AG76" s="514">
        <v>70</v>
      </c>
      <c r="AH76" s="517">
        <v>349160</v>
      </c>
      <c r="AI76" s="514">
        <v>-1</v>
      </c>
      <c r="AJ76" s="519">
        <v>7186</v>
      </c>
      <c r="AK76" s="520">
        <v>356346</v>
      </c>
      <c r="AL76" s="518">
        <v>4302415</v>
      </c>
      <c r="AM76" s="521">
        <v>-10756</v>
      </c>
      <c r="AN76" s="518">
        <v>4291659</v>
      </c>
      <c r="AO76" s="506">
        <v>0</v>
      </c>
      <c r="AP76" s="518">
        <v>4291660</v>
      </c>
      <c r="AQ76" s="519">
        <v>2606510</v>
      </c>
      <c r="AR76" s="519">
        <v>1685150</v>
      </c>
      <c r="AS76" s="518">
        <v>421288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8732</v>
      </c>
      <c r="AA82" s="73">
        <v>5822</v>
      </c>
      <c r="AB82" s="337">
        <v>2910</v>
      </c>
      <c r="AC82" s="117">
        <v>728</v>
      </c>
      <c r="AD82" s="117">
        <v>8732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777</v>
      </c>
      <c r="D83" s="450"/>
      <c r="E83" s="478">
        <v>2887309.313247276</v>
      </c>
      <c r="F83" s="451">
        <v>605</v>
      </c>
      <c r="G83" s="450"/>
      <c r="H83" s="478">
        <v>309739.26220648375</v>
      </c>
      <c r="I83" s="451">
        <v>711</v>
      </c>
      <c r="J83" s="450"/>
      <c r="K83" s="478">
        <v>102754.36258455286</v>
      </c>
      <c r="L83" s="451">
        <v>54</v>
      </c>
      <c r="M83" s="450"/>
      <c r="N83" s="478">
        <v>184672.7289350442</v>
      </c>
      <c r="O83" s="451">
        <v>1</v>
      </c>
      <c r="P83" s="450"/>
      <c r="Q83" s="478">
        <v>1284.4545779846301</v>
      </c>
      <c r="R83" s="450">
        <v>3485761</v>
      </c>
      <c r="S83" s="450">
        <v>209414</v>
      </c>
      <c r="T83" s="450">
        <v>56211</v>
      </c>
      <c r="U83" s="450">
        <v>265625</v>
      </c>
      <c r="V83" s="450">
        <v>3751386</v>
      </c>
      <c r="W83" s="450">
        <v>-9379</v>
      </c>
      <c r="X83" s="450">
        <v>3742007</v>
      </c>
      <c r="Y83" s="478">
        <v>10397</v>
      </c>
      <c r="Z83" s="452">
        <v>3761136</v>
      </c>
      <c r="AA83" s="450">
        <v>2330795</v>
      </c>
      <c r="AB83" s="450">
        <v>1430341</v>
      </c>
      <c r="AC83" s="452">
        <v>357587</v>
      </c>
      <c r="AD83" s="452">
        <v>3761136</v>
      </c>
      <c r="AE83" s="342"/>
      <c r="AF83" s="450">
        <v>3946069</v>
      </c>
      <c r="AG83" s="451">
        <v>70</v>
      </c>
      <c r="AH83" s="342">
        <v>349160</v>
      </c>
      <c r="AI83" s="451">
        <v>-1</v>
      </c>
      <c r="AJ83" s="450">
        <v>7186</v>
      </c>
      <c r="AK83" s="450">
        <v>356346</v>
      </c>
      <c r="AL83" s="450">
        <v>4302415</v>
      </c>
      <c r="AM83" s="450">
        <v>-10756</v>
      </c>
      <c r="AN83" s="450">
        <v>4291659</v>
      </c>
      <c r="AO83" s="450">
        <v>0</v>
      </c>
      <c r="AP83" s="450">
        <v>4291660</v>
      </c>
      <c r="AQ83" s="450">
        <v>2606510</v>
      </c>
      <c r="AR83" s="450">
        <v>1685150</v>
      </c>
      <c r="AS83" s="450">
        <v>421288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754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28515625" style="133" customWidth="1"/>
    <col min="7" max="7" width="10.85546875" style="133" customWidth="1"/>
    <col min="8" max="8" width="11.28515625" style="133" customWidth="1"/>
    <col min="9" max="9" width="9.28515625" style="133" customWidth="1"/>
    <col min="10" max="10" width="10.85546875" style="133" customWidth="1"/>
    <col min="11" max="11" width="11.28515625" style="133" customWidth="1"/>
    <col min="12" max="12" width="9.28515625" style="133" customWidth="1"/>
    <col min="13" max="13" width="8.42578125" style="133" customWidth="1"/>
    <col min="14" max="14" width="11.28515625" style="133" customWidth="1"/>
    <col min="15" max="15" width="9.28515625" style="133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3.28515625" style="133" bestFit="1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2" width="15.85546875" style="133" customWidth="1"/>
    <col min="33" max="37" width="13.71093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4257812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837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2"/>
      <c r="B3" s="1663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507"/>
      <c r="B5" s="508"/>
      <c r="C5" s="326" t="s">
        <v>1810</v>
      </c>
      <c r="D5" s="326" t="s">
        <v>1688</v>
      </c>
      <c r="E5" s="326" t="s">
        <v>1488</v>
      </c>
      <c r="F5" s="326" t="s">
        <v>1811</v>
      </c>
      <c r="G5" s="326" t="s">
        <v>1537</v>
      </c>
      <c r="H5" s="326" t="s">
        <v>1690</v>
      </c>
      <c r="I5" s="326" t="s">
        <v>1812</v>
      </c>
      <c r="J5" s="326" t="s">
        <v>1540</v>
      </c>
      <c r="K5" s="326" t="s">
        <v>1692</v>
      </c>
      <c r="L5" s="326" t="s">
        <v>1813</v>
      </c>
      <c r="M5" s="326" t="s">
        <v>1543</v>
      </c>
      <c r="N5" s="326" t="s">
        <v>1694</v>
      </c>
      <c r="O5" s="326" t="s">
        <v>1814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2</v>
      </c>
      <c r="D7" s="80">
        <v>4619.6052974948016</v>
      </c>
      <c r="E7" s="95">
        <v>9239.2105949896031</v>
      </c>
      <c r="F7" s="511">
        <v>1</v>
      </c>
      <c r="G7" s="80">
        <v>660.27506544885637</v>
      </c>
      <c r="H7" s="95">
        <v>660.27506544885637</v>
      </c>
      <c r="I7" s="511">
        <v>3</v>
      </c>
      <c r="J7" s="80">
        <v>180.07501784968804</v>
      </c>
      <c r="K7" s="95">
        <v>540.22505354906411</v>
      </c>
      <c r="L7" s="511">
        <v>1</v>
      </c>
      <c r="M7" s="80">
        <v>4501.8754462422012</v>
      </c>
      <c r="N7" s="95">
        <v>4501.8754462422012</v>
      </c>
      <c r="O7" s="511">
        <v>0</v>
      </c>
      <c r="P7" s="80">
        <v>1800.7501784968806</v>
      </c>
      <c r="Q7" s="95">
        <v>0</v>
      </c>
      <c r="R7" s="114">
        <v>14942</v>
      </c>
      <c r="S7" s="80">
        <v>25739</v>
      </c>
      <c r="T7" s="80">
        <v>7741</v>
      </c>
      <c r="U7" s="81">
        <v>33480</v>
      </c>
      <c r="V7" s="114">
        <v>48422</v>
      </c>
      <c r="W7" s="95">
        <v>-121</v>
      </c>
      <c r="X7" s="114">
        <v>48301</v>
      </c>
      <c r="Y7" s="80">
        <v>25243</v>
      </c>
      <c r="Z7" s="114">
        <v>73544</v>
      </c>
      <c r="AA7" s="80">
        <v>26766</v>
      </c>
      <c r="AB7" s="80">
        <v>46778</v>
      </c>
      <c r="AC7" s="114">
        <v>11695</v>
      </c>
      <c r="AD7" s="118">
        <v>73544</v>
      </c>
      <c r="AE7" s="96">
        <v>2482</v>
      </c>
      <c r="AF7" s="111">
        <v>4964</v>
      </c>
      <c r="AG7" s="475">
        <v>5</v>
      </c>
      <c r="AH7" s="96">
        <v>12410</v>
      </c>
      <c r="AI7" s="475">
        <v>2</v>
      </c>
      <c r="AJ7" s="98">
        <v>2482</v>
      </c>
      <c r="AK7" s="97">
        <v>14892</v>
      </c>
      <c r="AL7" s="111">
        <v>19856</v>
      </c>
      <c r="AM7" s="99">
        <v>-50</v>
      </c>
      <c r="AN7" s="111">
        <v>19806</v>
      </c>
      <c r="AO7" s="80"/>
      <c r="AP7" s="111">
        <v>19806</v>
      </c>
      <c r="AQ7" s="98">
        <v>3302</v>
      </c>
      <c r="AR7" s="98">
        <v>16504</v>
      </c>
      <c r="AS7" s="111">
        <v>4126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2013</v>
      </c>
      <c r="U8" s="77">
        <v>2013</v>
      </c>
      <c r="V8" s="115">
        <v>2013</v>
      </c>
      <c r="W8" s="103">
        <v>-5</v>
      </c>
      <c r="X8" s="115">
        <v>2008</v>
      </c>
      <c r="Y8" s="76"/>
      <c r="Z8" s="115">
        <v>2008</v>
      </c>
      <c r="AA8" s="76">
        <v>0</v>
      </c>
      <c r="AB8" s="76">
        <v>2008</v>
      </c>
      <c r="AC8" s="115">
        <v>502</v>
      </c>
      <c r="AD8" s="119">
        <v>2008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1418</v>
      </c>
      <c r="U9" s="77">
        <v>1418</v>
      </c>
      <c r="V9" s="115">
        <v>1418</v>
      </c>
      <c r="W9" s="103">
        <v>-4</v>
      </c>
      <c r="X9" s="115">
        <v>1414</v>
      </c>
      <c r="Y9" s="76"/>
      <c r="Z9" s="115">
        <v>1414</v>
      </c>
      <c r="AA9" s="76">
        <v>0</v>
      </c>
      <c r="AB9" s="76">
        <v>1414</v>
      </c>
      <c r="AC9" s="115">
        <v>354</v>
      </c>
      <c r="AD9" s="119">
        <v>1414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1849</v>
      </c>
      <c r="U10" s="77">
        <v>1849</v>
      </c>
      <c r="V10" s="115">
        <v>1849</v>
      </c>
      <c r="W10" s="103">
        <v>-5</v>
      </c>
      <c r="X10" s="115">
        <v>1844</v>
      </c>
      <c r="Y10" s="76"/>
      <c r="Z10" s="115">
        <v>1844</v>
      </c>
      <c r="AA10" s="76">
        <v>0</v>
      </c>
      <c r="AB10" s="76">
        <v>1844</v>
      </c>
      <c r="AC10" s="115">
        <v>461</v>
      </c>
      <c r="AD10" s="119">
        <v>1844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1920</v>
      </c>
      <c r="U11" s="72">
        <v>1920</v>
      </c>
      <c r="V11" s="116">
        <v>1920</v>
      </c>
      <c r="W11" s="108">
        <v>-5</v>
      </c>
      <c r="X11" s="116">
        <v>1915</v>
      </c>
      <c r="Y11" s="71"/>
      <c r="Z11" s="116">
        <v>1915</v>
      </c>
      <c r="AA11" s="73">
        <v>0</v>
      </c>
      <c r="AB11" s="71">
        <v>1915</v>
      </c>
      <c r="AC11" s="117">
        <v>479</v>
      </c>
      <c r="AD11" s="117">
        <v>1915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1778</v>
      </c>
      <c r="U12" s="81">
        <v>1778</v>
      </c>
      <c r="V12" s="114">
        <v>1778</v>
      </c>
      <c r="W12" s="95">
        <v>-4</v>
      </c>
      <c r="X12" s="114">
        <v>1774</v>
      </c>
      <c r="Y12" s="80"/>
      <c r="Z12" s="114">
        <v>1774</v>
      </c>
      <c r="AA12" s="80">
        <v>0</v>
      </c>
      <c r="AB12" s="80">
        <v>1774</v>
      </c>
      <c r="AC12" s="114">
        <v>444</v>
      </c>
      <c r="AD12" s="118">
        <v>1774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1035</v>
      </c>
      <c r="U13" s="77">
        <v>1035</v>
      </c>
      <c r="V13" s="115">
        <v>1035</v>
      </c>
      <c r="W13" s="103">
        <v>-3</v>
      </c>
      <c r="X13" s="115">
        <v>1032</v>
      </c>
      <c r="Y13" s="76"/>
      <c r="Z13" s="115">
        <v>1032</v>
      </c>
      <c r="AA13" s="76">
        <v>0</v>
      </c>
      <c r="AB13" s="76">
        <v>1032</v>
      </c>
      <c r="AC13" s="115">
        <v>258</v>
      </c>
      <c r="AD13" s="119">
        <v>1032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1682</v>
      </c>
      <c r="U14" s="77">
        <v>1682</v>
      </c>
      <c r="V14" s="115">
        <v>1682</v>
      </c>
      <c r="W14" s="103">
        <v>-4</v>
      </c>
      <c r="X14" s="115">
        <v>1678</v>
      </c>
      <c r="Y14" s="76"/>
      <c r="Z14" s="115">
        <v>1678</v>
      </c>
      <c r="AA14" s="76">
        <v>0</v>
      </c>
      <c r="AB14" s="76">
        <v>1678</v>
      </c>
      <c r="AC14" s="115">
        <v>420</v>
      </c>
      <c r="AD14" s="119">
        <v>1678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1631</v>
      </c>
      <c r="U15" s="77">
        <v>1631</v>
      </c>
      <c r="V15" s="115">
        <v>1631</v>
      </c>
      <c r="W15" s="103">
        <v>-4</v>
      </c>
      <c r="X15" s="115">
        <v>1627</v>
      </c>
      <c r="Y15" s="76"/>
      <c r="Z15" s="115">
        <v>1627</v>
      </c>
      <c r="AA15" s="76">
        <v>0</v>
      </c>
      <c r="AB15" s="76">
        <v>1627</v>
      </c>
      <c r="AC15" s="115">
        <v>407</v>
      </c>
      <c r="AD15" s="119">
        <v>1627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1376</v>
      </c>
      <c r="U16" s="72">
        <v>1376</v>
      </c>
      <c r="V16" s="116">
        <v>1376</v>
      </c>
      <c r="W16" s="108">
        <v>-3</v>
      </c>
      <c r="X16" s="116">
        <v>1373</v>
      </c>
      <c r="Y16" s="71"/>
      <c r="Z16" s="116">
        <v>1373</v>
      </c>
      <c r="AA16" s="73">
        <v>0</v>
      </c>
      <c r="AB16" s="71">
        <v>1373</v>
      </c>
      <c r="AC16" s="117">
        <v>343</v>
      </c>
      <c r="AD16" s="117">
        <v>1373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1952</v>
      </c>
      <c r="U17" s="81">
        <v>1952</v>
      </c>
      <c r="V17" s="114">
        <v>1952</v>
      </c>
      <c r="W17" s="95">
        <v>-5</v>
      </c>
      <c r="X17" s="114">
        <v>1947</v>
      </c>
      <c r="Y17" s="80"/>
      <c r="Z17" s="114">
        <v>1947</v>
      </c>
      <c r="AA17" s="80">
        <v>0</v>
      </c>
      <c r="AB17" s="80">
        <v>1947</v>
      </c>
      <c r="AC17" s="114">
        <v>487</v>
      </c>
      <c r="AD17" s="118">
        <v>1947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886</v>
      </c>
      <c r="U18" s="77">
        <v>886</v>
      </c>
      <c r="V18" s="115">
        <v>886</v>
      </c>
      <c r="W18" s="103">
        <v>-2</v>
      </c>
      <c r="X18" s="115">
        <v>884</v>
      </c>
      <c r="Y18" s="76"/>
      <c r="Z18" s="115">
        <v>884</v>
      </c>
      <c r="AA18" s="76">
        <v>0</v>
      </c>
      <c r="AB18" s="76">
        <v>884</v>
      </c>
      <c r="AC18" s="115">
        <v>221</v>
      </c>
      <c r="AD18" s="119">
        <v>884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1986</v>
      </c>
      <c r="U19" s="77">
        <v>1986</v>
      </c>
      <c r="V19" s="115">
        <v>1986</v>
      </c>
      <c r="W19" s="103">
        <v>-5</v>
      </c>
      <c r="X19" s="115">
        <v>1981</v>
      </c>
      <c r="Y19" s="76"/>
      <c r="Z19" s="115">
        <v>1981</v>
      </c>
      <c r="AA19" s="76">
        <v>0</v>
      </c>
      <c r="AB19" s="76">
        <v>1981</v>
      </c>
      <c r="AC19" s="115">
        <v>495</v>
      </c>
      <c r="AD19" s="119">
        <v>1981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1699</v>
      </c>
      <c r="U20" s="77">
        <v>1699</v>
      </c>
      <c r="V20" s="115">
        <v>1699</v>
      </c>
      <c r="W20" s="103">
        <v>-4</v>
      </c>
      <c r="X20" s="115">
        <v>1695</v>
      </c>
      <c r="Y20" s="76"/>
      <c r="Z20" s="115">
        <v>1695</v>
      </c>
      <c r="AA20" s="76">
        <v>0</v>
      </c>
      <c r="AB20" s="76">
        <v>1695</v>
      </c>
      <c r="AC20" s="115">
        <v>424</v>
      </c>
      <c r="AD20" s="119">
        <v>1695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1912</v>
      </c>
      <c r="U21" s="72">
        <v>1912</v>
      </c>
      <c r="V21" s="116">
        <v>1912</v>
      </c>
      <c r="W21" s="108">
        <v>-5</v>
      </c>
      <c r="X21" s="116">
        <v>1907</v>
      </c>
      <c r="Y21" s="71"/>
      <c r="Z21" s="116">
        <v>1907</v>
      </c>
      <c r="AA21" s="73">
        <v>0</v>
      </c>
      <c r="AB21" s="71">
        <v>1907</v>
      </c>
      <c r="AC21" s="117">
        <v>477</v>
      </c>
      <c r="AD21" s="117">
        <v>1907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897</v>
      </c>
      <c r="U22" s="81">
        <v>897</v>
      </c>
      <c r="V22" s="114">
        <v>897</v>
      </c>
      <c r="W22" s="95">
        <v>-2</v>
      </c>
      <c r="X22" s="114">
        <v>895</v>
      </c>
      <c r="Y22" s="80"/>
      <c r="Z22" s="114">
        <v>895</v>
      </c>
      <c r="AA22" s="80">
        <v>0</v>
      </c>
      <c r="AB22" s="80">
        <v>895</v>
      </c>
      <c r="AC22" s="114">
        <v>224</v>
      </c>
      <c r="AD22" s="118">
        <v>895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14387</v>
      </c>
      <c r="T23" s="76">
        <v>1168</v>
      </c>
      <c r="U23" s="77">
        <v>15555</v>
      </c>
      <c r="V23" s="115">
        <v>15555</v>
      </c>
      <c r="W23" s="103">
        <v>-39</v>
      </c>
      <c r="X23" s="115">
        <v>15516</v>
      </c>
      <c r="Y23" s="76"/>
      <c r="Z23" s="115">
        <v>15516</v>
      </c>
      <c r="AA23" s="76">
        <v>0</v>
      </c>
      <c r="AB23" s="76">
        <v>15516</v>
      </c>
      <c r="AC23" s="115">
        <v>3879</v>
      </c>
      <c r="AD23" s="119">
        <v>15516</v>
      </c>
      <c r="AE23" s="104">
        <v>7791</v>
      </c>
      <c r="AF23" s="112">
        <v>0</v>
      </c>
      <c r="AG23" s="476">
        <v>3</v>
      </c>
      <c r="AH23" s="104">
        <v>23373</v>
      </c>
      <c r="AI23" s="476">
        <v>0</v>
      </c>
      <c r="AJ23" s="106">
        <v>0</v>
      </c>
      <c r="AK23" s="105">
        <v>23373</v>
      </c>
      <c r="AL23" s="112">
        <v>23373</v>
      </c>
      <c r="AM23" s="107">
        <v>-58</v>
      </c>
      <c r="AN23" s="112">
        <v>23315</v>
      </c>
      <c r="AO23" s="76"/>
      <c r="AP23" s="112">
        <v>23315</v>
      </c>
      <c r="AQ23" s="106">
        <v>0</v>
      </c>
      <c r="AR23" s="106">
        <v>23315</v>
      </c>
      <c r="AS23" s="112">
        <v>5829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1854</v>
      </c>
      <c r="U24" s="77">
        <v>1854</v>
      </c>
      <c r="V24" s="115">
        <v>1854</v>
      </c>
      <c r="W24" s="103">
        <v>-5</v>
      </c>
      <c r="X24" s="115">
        <v>1849</v>
      </c>
      <c r="Y24" s="76"/>
      <c r="Z24" s="115">
        <v>1849</v>
      </c>
      <c r="AA24" s="76">
        <v>0</v>
      </c>
      <c r="AB24" s="76">
        <v>1849</v>
      </c>
      <c r="AC24" s="115">
        <v>462</v>
      </c>
      <c r="AD24" s="119">
        <v>1849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1651</v>
      </c>
      <c r="U25" s="77">
        <v>1651</v>
      </c>
      <c r="V25" s="115">
        <v>1651</v>
      </c>
      <c r="W25" s="103">
        <v>-4</v>
      </c>
      <c r="X25" s="115">
        <v>1647</v>
      </c>
      <c r="Y25" s="76"/>
      <c r="Z25" s="115">
        <v>1647</v>
      </c>
      <c r="AA25" s="76">
        <v>0</v>
      </c>
      <c r="AB25" s="76">
        <v>1647</v>
      </c>
      <c r="AC25" s="115">
        <v>412</v>
      </c>
      <c r="AD25" s="119">
        <v>1647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1892</v>
      </c>
      <c r="U26" s="72">
        <v>1892</v>
      </c>
      <c r="V26" s="116">
        <v>1892</v>
      </c>
      <c r="W26" s="108">
        <v>-5</v>
      </c>
      <c r="X26" s="116">
        <v>1887</v>
      </c>
      <c r="Y26" s="71"/>
      <c r="Z26" s="116">
        <v>1887</v>
      </c>
      <c r="AA26" s="73">
        <v>0</v>
      </c>
      <c r="AB26" s="71">
        <v>1887</v>
      </c>
      <c r="AC26" s="117">
        <v>472</v>
      </c>
      <c r="AD26" s="117">
        <v>1887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1950</v>
      </c>
      <c r="U27" s="81">
        <v>1950</v>
      </c>
      <c r="V27" s="114">
        <v>1950</v>
      </c>
      <c r="W27" s="95">
        <v>-5</v>
      </c>
      <c r="X27" s="114">
        <v>1945</v>
      </c>
      <c r="Y27" s="80"/>
      <c r="Z27" s="114">
        <v>1945</v>
      </c>
      <c r="AA27" s="80">
        <v>0</v>
      </c>
      <c r="AB27" s="80">
        <v>1945</v>
      </c>
      <c r="AC27" s="114">
        <v>486</v>
      </c>
      <c r="AD27" s="118">
        <v>1945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2092</v>
      </c>
      <c r="U28" s="77">
        <v>2092</v>
      </c>
      <c r="V28" s="115">
        <v>2092</v>
      </c>
      <c r="W28" s="103">
        <v>-5</v>
      </c>
      <c r="X28" s="115">
        <v>2087</v>
      </c>
      <c r="Y28" s="76"/>
      <c r="Z28" s="115">
        <v>2087</v>
      </c>
      <c r="AA28" s="76">
        <v>0</v>
      </c>
      <c r="AB28" s="76">
        <v>2087</v>
      </c>
      <c r="AC28" s="115">
        <v>522</v>
      </c>
      <c r="AD28" s="119">
        <v>2087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8</v>
      </c>
      <c r="D29" s="76">
        <v>4707.4722953709352</v>
      </c>
      <c r="E29" s="103">
        <v>37659.778362967481</v>
      </c>
      <c r="F29" s="512">
        <v>6</v>
      </c>
      <c r="G29" s="76">
        <v>629.6438092156319</v>
      </c>
      <c r="H29" s="103">
        <v>3777.8628552937917</v>
      </c>
      <c r="I29" s="512">
        <v>6</v>
      </c>
      <c r="J29" s="76">
        <v>171.72103887699049</v>
      </c>
      <c r="K29" s="103">
        <v>1030.3262332619429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42468</v>
      </c>
      <c r="S29" s="76">
        <v>-31393</v>
      </c>
      <c r="T29" s="76">
        <v>4701</v>
      </c>
      <c r="U29" s="77">
        <v>-26692</v>
      </c>
      <c r="V29" s="115">
        <v>15776</v>
      </c>
      <c r="W29" s="103">
        <v>-39</v>
      </c>
      <c r="X29" s="115">
        <v>15737</v>
      </c>
      <c r="Y29" s="76"/>
      <c r="Z29" s="115">
        <v>15737</v>
      </c>
      <c r="AA29" s="76">
        <v>28240</v>
      </c>
      <c r="AB29" s="76">
        <v>-12503</v>
      </c>
      <c r="AC29" s="115">
        <v>-3126</v>
      </c>
      <c r="AD29" s="119">
        <v>15737</v>
      </c>
      <c r="AE29" s="104">
        <v>3356</v>
      </c>
      <c r="AF29" s="112">
        <v>26848</v>
      </c>
      <c r="AG29" s="476">
        <v>-6</v>
      </c>
      <c r="AH29" s="104">
        <v>-20136</v>
      </c>
      <c r="AI29" s="476">
        <v>1</v>
      </c>
      <c r="AJ29" s="106">
        <v>1678</v>
      </c>
      <c r="AK29" s="105">
        <v>-18458</v>
      </c>
      <c r="AL29" s="112">
        <v>8390</v>
      </c>
      <c r="AM29" s="107">
        <v>-21</v>
      </c>
      <c r="AN29" s="112">
        <v>8369</v>
      </c>
      <c r="AO29" s="76"/>
      <c r="AP29" s="112">
        <v>8369</v>
      </c>
      <c r="AQ29" s="106">
        <v>17680</v>
      </c>
      <c r="AR29" s="106">
        <v>-9311</v>
      </c>
      <c r="AS29" s="112">
        <v>-2328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760</v>
      </c>
      <c r="U30" s="77">
        <v>760</v>
      </c>
      <c r="V30" s="115">
        <v>760</v>
      </c>
      <c r="W30" s="103">
        <v>-2</v>
      </c>
      <c r="X30" s="115">
        <v>758</v>
      </c>
      <c r="Y30" s="76"/>
      <c r="Z30" s="115">
        <v>758</v>
      </c>
      <c r="AA30" s="76">
        <v>0</v>
      </c>
      <c r="AB30" s="76">
        <v>758</v>
      </c>
      <c r="AC30" s="115">
        <v>190</v>
      </c>
      <c r="AD30" s="119">
        <v>758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1422</v>
      </c>
      <c r="U31" s="72">
        <v>1422</v>
      </c>
      <c r="V31" s="116">
        <v>1422</v>
      </c>
      <c r="W31" s="108">
        <v>-4</v>
      </c>
      <c r="X31" s="116">
        <v>1418</v>
      </c>
      <c r="Y31" s="71"/>
      <c r="Z31" s="116">
        <v>1418</v>
      </c>
      <c r="AA31" s="73">
        <v>0</v>
      </c>
      <c r="AB31" s="71">
        <v>1418</v>
      </c>
      <c r="AC31" s="117">
        <v>355</v>
      </c>
      <c r="AD31" s="117">
        <v>1418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1269</v>
      </c>
      <c r="U32" s="81">
        <v>1269</v>
      </c>
      <c r="V32" s="114">
        <v>1269</v>
      </c>
      <c r="W32" s="95">
        <v>-3</v>
      </c>
      <c r="X32" s="114">
        <v>1266</v>
      </c>
      <c r="Y32" s="80"/>
      <c r="Z32" s="114">
        <v>1266</v>
      </c>
      <c r="AA32" s="80">
        <v>0</v>
      </c>
      <c r="AB32" s="80">
        <v>1266</v>
      </c>
      <c r="AC32" s="114">
        <v>317</v>
      </c>
      <c r="AD32" s="118">
        <v>1266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1869</v>
      </c>
      <c r="U33" s="77">
        <v>1869</v>
      </c>
      <c r="V33" s="115">
        <v>1869</v>
      </c>
      <c r="W33" s="103">
        <v>-5</v>
      </c>
      <c r="X33" s="115">
        <v>1864</v>
      </c>
      <c r="Y33" s="76"/>
      <c r="Z33" s="115">
        <v>1864</v>
      </c>
      <c r="AA33" s="76">
        <v>0</v>
      </c>
      <c r="AB33" s="76">
        <v>1864</v>
      </c>
      <c r="AC33" s="115">
        <v>466</v>
      </c>
      <c r="AD33" s="119">
        <v>1864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397</v>
      </c>
      <c r="D34" s="76">
        <v>3445.3513881018216</v>
      </c>
      <c r="E34" s="103">
        <v>1367804.5010764231</v>
      </c>
      <c r="F34" s="512">
        <v>247</v>
      </c>
      <c r="G34" s="76">
        <v>470.96667859436434</v>
      </c>
      <c r="H34" s="103">
        <v>116328.769612808</v>
      </c>
      <c r="I34" s="512">
        <v>403</v>
      </c>
      <c r="J34" s="76">
        <v>128.445457798463</v>
      </c>
      <c r="K34" s="103">
        <v>51763.519492780586</v>
      </c>
      <c r="L34" s="512">
        <v>33</v>
      </c>
      <c r="M34" s="76">
        <v>3211.1364449615749</v>
      </c>
      <c r="N34" s="103">
        <v>105967.50268373197</v>
      </c>
      <c r="O34" s="512">
        <v>0</v>
      </c>
      <c r="P34" s="76">
        <v>1284.4545779846301</v>
      </c>
      <c r="Q34" s="103">
        <v>0</v>
      </c>
      <c r="R34" s="115">
        <v>1641864</v>
      </c>
      <c r="S34" s="76">
        <v>81452</v>
      </c>
      <c r="T34" s="76">
        <v>7619</v>
      </c>
      <c r="U34" s="77">
        <v>89071</v>
      </c>
      <c r="V34" s="115">
        <v>1730935</v>
      </c>
      <c r="W34" s="103">
        <v>-4327</v>
      </c>
      <c r="X34" s="115">
        <v>1726608</v>
      </c>
      <c r="Y34" s="76">
        <v>-120679</v>
      </c>
      <c r="Z34" s="115">
        <v>1605929</v>
      </c>
      <c r="AA34" s="76">
        <v>1011390</v>
      </c>
      <c r="AB34" s="76">
        <v>594539</v>
      </c>
      <c r="AC34" s="115">
        <v>148635</v>
      </c>
      <c r="AD34" s="119">
        <v>1605929</v>
      </c>
      <c r="AE34" s="104">
        <v>5786</v>
      </c>
      <c r="AF34" s="112">
        <v>2297042</v>
      </c>
      <c r="AG34" s="476">
        <v>20</v>
      </c>
      <c r="AH34" s="104">
        <v>115720</v>
      </c>
      <c r="AI34" s="476">
        <v>-13</v>
      </c>
      <c r="AJ34" s="106">
        <v>-37609</v>
      </c>
      <c r="AK34" s="105">
        <v>78111</v>
      </c>
      <c r="AL34" s="112">
        <v>2375153</v>
      </c>
      <c r="AM34" s="107">
        <v>-5938</v>
      </c>
      <c r="AN34" s="112">
        <v>2369215</v>
      </c>
      <c r="AO34" s="76"/>
      <c r="AP34" s="112">
        <v>2369215</v>
      </c>
      <c r="AQ34" s="106">
        <v>1521989</v>
      </c>
      <c r="AR34" s="106">
        <v>847226</v>
      </c>
      <c r="AS34" s="112">
        <v>211807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1465</v>
      </c>
      <c r="U35" s="77">
        <v>1465</v>
      </c>
      <c r="V35" s="115">
        <v>1465</v>
      </c>
      <c r="W35" s="103">
        <v>-4</v>
      </c>
      <c r="X35" s="115">
        <v>1461</v>
      </c>
      <c r="Y35" s="76"/>
      <c r="Z35" s="115">
        <v>1461</v>
      </c>
      <c r="AA35" s="76">
        <v>0</v>
      </c>
      <c r="AB35" s="76">
        <v>1461</v>
      </c>
      <c r="AC35" s="115">
        <v>365</v>
      </c>
      <c r="AD35" s="119">
        <v>1461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1915</v>
      </c>
      <c r="U36" s="72">
        <v>1915</v>
      </c>
      <c r="V36" s="116">
        <v>1915</v>
      </c>
      <c r="W36" s="108">
        <v>-5</v>
      </c>
      <c r="X36" s="116">
        <v>1910</v>
      </c>
      <c r="Y36" s="71"/>
      <c r="Z36" s="116">
        <v>1910</v>
      </c>
      <c r="AA36" s="73">
        <v>0</v>
      </c>
      <c r="AB36" s="71">
        <v>1910</v>
      </c>
      <c r="AC36" s="117">
        <v>478</v>
      </c>
      <c r="AD36" s="117">
        <v>1910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1396</v>
      </c>
      <c r="U37" s="81">
        <v>1396</v>
      </c>
      <c r="V37" s="114">
        <v>1396</v>
      </c>
      <c r="W37" s="95">
        <v>-3</v>
      </c>
      <c r="X37" s="114">
        <v>1393</v>
      </c>
      <c r="Y37" s="80"/>
      <c r="Z37" s="114">
        <v>1393</v>
      </c>
      <c r="AA37" s="80">
        <v>0</v>
      </c>
      <c r="AB37" s="80">
        <v>1393</v>
      </c>
      <c r="AC37" s="114">
        <v>348</v>
      </c>
      <c r="AD37" s="118">
        <v>1393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1975</v>
      </c>
      <c r="U38" s="77">
        <v>1975</v>
      </c>
      <c r="V38" s="115">
        <v>1975</v>
      </c>
      <c r="W38" s="103">
        <v>-5</v>
      </c>
      <c r="X38" s="115">
        <v>1970</v>
      </c>
      <c r="Y38" s="76"/>
      <c r="Z38" s="115">
        <v>1970</v>
      </c>
      <c r="AA38" s="76">
        <v>0</v>
      </c>
      <c r="AB38" s="76">
        <v>1970</v>
      </c>
      <c r="AC38" s="115">
        <v>493</v>
      </c>
      <c r="AD38" s="119">
        <v>1970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1698</v>
      </c>
      <c r="U39" s="77">
        <v>1698</v>
      </c>
      <c r="V39" s="115">
        <v>1698</v>
      </c>
      <c r="W39" s="103">
        <v>-4</v>
      </c>
      <c r="X39" s="115">
        <v>1694</v>
      </c>
      <c r="Y39" s="76"/>
      <c r="Z39" s="115">
        <v>1694</v>
      </c>
      <c r="AA39" s="76">
        <v>0</v>
      </c>
      <c r="AB39" s="76">
        <v>1694</v>
      </c>
      <c r="AC39" s="115">
        <v>424</v>
      </c>
      <c r="AD39" s="119">
        <v>1694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1909</v>
      </c>
      <c r="U40" s="77">
        <v>1909</v>
      </c>
      <c r="V40" s="115">
        <v>1909</v>
      </c>
      <c r="W40" s="103">
        <v>-5</v>
      </c>
      <c r="X40" s="115">
        <v>1904</v>
      </c>
      <c r="Y40" s="76"/>
      <c r="Z40" s="115">
        <v>1904</v>
      </c>
      <c r="AA40" s="76">
        <v>0</v>
      </c>
      <c r="AB40" s="76">
        <v>1904</v>
      </c>
      <c r="AC40" s="115">
        <v>476</v>
      </c>
      <c r="AD40" s="119">
        <v>1904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1649</v>
      </c>
      <c r="U41" s="72">
        <v>1649</v>
      </c>
      <c r="V41" s="116">
        <v>1649</v>
      </c>
      <c r="W41" s="108">
        <v>-4</v>
      </c>
      <c r="X41" s="116">
        <v>1645</v>
      </c>
      <c r="Y41" s="71"/>
      <c r="Z41" s="116">
        <v>1645</v>
      </c>
      <c r="AA41" s="73">
        <v>0</v>
      </c>
      <c r="AB41" s="71">
        <v>1645</v>
      </c>
      <c r="AC41" s="117">
        <v>411</v>
      </c>
      <c r="AD41" s="117">
        <v>1645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1257</v>
      </c>
      <c r="U42" s="81">
        <v>1257</v>
      </c>
      <c r="V42" s="114">
        <v>1257</v>
      </c>
      <c r="W42" s="95">
        <v>-3</v>
      </c>
      <c r="X42" s="114">
        <v>1254</v>
      </c>
      <c r="Y42" s="80"/>
      <c r="Z42" s="114">
        <v>1254</v>
      </c>
      <c r="AA42" s="80">
        <v>0</v>
      </c>
      <c r="AB42" s="80">
        <v>1254</v>
      </c>
      <c r="AC42" s="114">
        <v>314</v>
      </c>
      <c r="AD42" s="118">
        <v>1254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1</v>
      </c>
      <c r="J43" s="76">
        <v>185.58967328391205</v>
      </c>
      <c r="K43" s="103">
        <v>185.58967328391205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186</v>
      </c>
      <c r="S43" s="76">
        <v>0</v>
      </c>
      <c r="T43" s="76">
        <v>1856</v>
      </c>
      <c r="U43" s="77">
        <v>1856</v>
      </c>
      <c r="V43" s="115">
        <v>2042</v>
      </c>
      <c r="W43" s="103">
        <v>-5</v>
      </c>
      <c r="X43" s="115">
        <v>2037</v>
      </c>
      <c r="Y43" s="76"/>
      <c r="Z43" s="115">
        <v>2037</v>
      </c>
      <c r="AA43" s="76">
        <v>124</v>
      </c>
      <c r="AB43" s="76">
        <v>1913</v>
      </c>
      <c r="AC43" s="115">
        <v>478</v>
      </c>
      <c r="AD43" s="119">
        <v>2037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594</v>
      </c>
      <c r="U44" s="77">
        <v>594</v>
      </c>
      <c r="V44" s="115">
        <v>594</v>
      </c>
      <c r="W44" s="103">
        <v>-1</v>
      </c>
      <c r="X44" s="115">
        <v>593</v>
      </c>
      <c r="Y44" s="76"/>
      <c r="Z44" s="115">
        <v>593</v>
      </c>
      <c r="AA44" s="76">
        <v>0</v>
      </c>
      <c r="AB44" s="76">
        <v>593</v>
      </c>
      <c r="AC44" s="115">
        <v>148</v>
      </c>
      <c r="AD44" s="119">
        <v>593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1119</v>
      </c>
      <c r="U45" s="77">
        <v>1119</v>
      </c>
      <c r="V45" s="115">
        <v>1119</v>
      </c>
      <c r="W45" s="103">
        <v>-3</v>
      </c>
      <c r="X45" s="115">
        <v>1116</v>
      </c>
      <c r="Y45" s="76"/>
      <c r="Z45" s="115">
        <v>1116</v>
      </c>
      <c r="AA45" s="76">
        <v>0</v>
      </c>
      <c r="AB45" s="76">
        <v>1116</v>
      </c>
      <c r="AC45" s="115">
        <v>279</v>
      </c>
      <c r="AD45" s="119">
        <v>1116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1757</v>
      </c>
      <c r="U46" s="72">
        <v>1757</v>
      </c>
      <c r="V46" s="116">
        <v>1757</v>
      </c>
      <c r="W46" s="108">
        <v>-4</v>
      </c>
      <c r="X46" s="116">
        <v>1753</v>
      </c>
      <c r="Y46" s="71"/>
      <c r="Z46" s="116">
        <v>1753</v>
      </c>
      <c r="AA46" s="73">
        <v>0</v>
      </c>
      <c r="AB46" s="71">
        <v>1753</v>
      </c>
      <c r="AC46" s="117">
        <v>438</v>
      </c>
      <c r="AD46" s="117">
        <v>1753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978</v>
      </c>
      <c r="U47" s="81">
        <v>978</v>
      </c>
      <c r="V47" s="114">
        <v>978</v>
      </c>
      <c r="W47" s="95">
        <v>-2</v>
      </c>
      <c r="X47" s="114">
        <v>976</v>
      </c>
      <c r="Y47" s="80"/>
      <c r="Z47" s="114">
        <v>976</v>
      </c>
      <c r="AA47" s="80">
        <v>0</v>
      </c>
      <c r="AB47" s="80">
        <v>976</v>
      </c>
      <c r="AC47" s="114">
        <v>244</v>
      </c>
      <c r="AD47" s="118">
        <v>976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1608</v>
      </c>
      <c r="U48" s="77">
        <v>1608</v>
      </c>
      <c r="V48" s="115">
        <v>1608</v>
      </c>
      <c r="W48" s="103">
        <v>-4</v>
      </c>
      <c r="X48" s="115">
        <v>1604</v>
      </c>
      <c r="Y48" s="76"/>
      <c r="Z48" s="115">
        <v>1604</v>
      </c>
      <c r="AA48" s="76">
        <v>0</v>
      </c>
      <c r="AB48" s="76">
        <v>1604</v>
      </c>
      <c r="AC48" s="115">
        <v>401</v>
      </c>
      <c r="AD48" s="119">
        <v>1604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1842</v>
      </c>
      <c r="U49" s="77">
        <v>1842</v>
      </c>
      <c r="V49" s="115">
        <v>1842</v>
      </c>
      <c r="W49" s="103">
        <v>-5</v>
      </c>
      <c r="X49" s="115">
        <v>1837</v>
      </c>
      <c r="Y49" s="76"/>
      <c r="Z49" s="115">
        <v>1837</v>
      </c>
      <c r="AA49" s="76">
        <v>0</v>
      </c>
      <c r="AB49" s="76">
        <v>1837</v>
      </c>
      <c r="AC49" s="115">
        <v>459</v>
      </c>
      <c r="AD49" s="119">
        <v>1837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1763</v>
      </c>
      <c r="U50" s="77">
        <v>1763</v>
      </c>
      <c r="V50" s="115">
        <v>1763</v>
      </c>
      <c r="W50" s="103">
        <v>-4</v>
      </c>
      <c r="X50" s="115">
        <v>1759</v>
      </c>
      <c r="Y50" s="76"/>
      <c r="Z50" s="115">
        <v>1759</v>
      </c>
      <c r="AA50" s="76">
        <v>0</v>
      </c>
      <c r="AB50" s="76">
        <v>1759</v>
      </c>
      <c r="AC50" s="115">
        <v>440</v>
      </c>
      <c r="AD50" s="119">
        <v>1759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898</v>
      </c>
      <c r="U51" s="72">
        <v>898</v>
      </c>
      <c r="V51" s="116">
        <v>898</v>
      </c>
      <c r="W51" s="108">
        <v>-2</v>
      </c>
      <c r="X51" s="116">
        <v>896</v>
      </c>
      <c r="Y51" s="71"/>
      <c r="Z51" s="116">
        <v>896</v>
      </c>
      <c r="AA51" s="73">
        <v>0</v>
      </c>
      <c r="AB51" s="71">
        <v>896</v>
      </c>
      <c r="AC51" s="117">
        <v>224</v>
      </c>
      <c r="AD51" s="117">
        <v>896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1961</v>
      </c>
      <c r="U52" s="81">
        <v>1961</v>
      </c>
      <c r="V52" s="114">
        <v>1961</v>
      </c>
      <c r="W52" s="95">
        <v>-5</v>
      </c>
      <c r="X52" s="114">
        <v>1956</v>
      </c>
      <c r="Y52" s="80"/>
      <c r="Z52" s="114">
        <v>1956</v>
      </c>
      <c r="AA52" s="80">
        <v>0</v>
      </c>
      <c r="AB52" s="80">
        <v>1956</v>
      </c>
      <c r="AC52" s="114">
        <v>489</v>
      </c>
      <c r="AD52" s="118">
        <v>1956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856</v>
      </c>
      <c r="U53" s="77">
        <v>856</v>
      </c>
      <c r="V53" s="115">
        <v>856</v>
      </c>
      <c r="W53" s="103">
        <v>-2</v>
      </c>
      <c r="X53" s="115">
        <v>854</v>
      </c>
      <c r="Y53" s="76"/>
      <c r="Z53" s="115">
        <v>854</v>
      </c>
      <c r="AA53" s="76">
        <v>0</v>
      </c>
      <c r="AB53" s="76">
        <v>854</v>
      </c>
      <c r="AC53" s="115">
        <v>214</v>
      </c>
      <c r="AD53" s="119">
        <v>854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1334</v>
      </c>
      <c r="U54" s="77">
        <v>1334</v>
      </c>
      <c r="V54" s="115">
        <v>1334</v>
      </c>
      <c r="W54" s="103">
        <v>-3</v>
      </c>
      <c r="X54" s="115">
        <v>1331</v>
      </c>
      <c r="Y54" s="76"/>
      <c r="Z54" s="115">
        <v>1331</v>
      </c>
      <c r="AA54" s="76">
        <v>0</v>
      </c>
      <c r="AB54" s="76">
        <v>1331</v>
      </c>
      <c r="AC54" s="115">
        <v>333</v>
      </c>
      <c r="AD54" s="119">
        <v>1331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28</v>
      </c>
      <c r="D55" s="76">
        <v>4471.8338635291029</v>
      </c>
      <c r="E55" s="103">
        <v>125211.34817881488</v>
      </c>
      <c r="F55" s="512">
        <v>22</v>
      </c>
      <c r="G55" s="76">
        <v>662.09414206273357</v>
      </c>
      <c r="H55" s="103">
        <v>14566.071125380138</v>
      </c>
      <c r="I55" s="512">
        <v>32</v>
      </c>
      <c r="J55" s="76">
        <v>180.57112965347275</v>
      </c>
      <c r="K55" s="103">
        <v>5778.2761489111281</v>
      </c>
      <c r="L55" s="512">
        <v>5</v>
      </c>
      <c r="M55" s="76">
        <v>4514.2782413368204</v>
      </c>
      <c r="N55" s="103">
        <v>22571.3912066841</v>
      </c>
      <c r="O55" s="512">
        <v>0</v>
      </c>
      <c r="P55" s="76">
        <v>1805.7112965347276</v>
      </c>
      <c r="Q55" s="103">
        <v>0</v>
      </c>
      <c r="R55" s="115">
        <v>168127</v>
      </c>
      <c r="S55" s="76">
        <v>-43684</v>
      </c>
      <c r="T55" s="76">
        <v>7933</v>
      </c>
      <c r="U55" s="77">
        <v>-35751</v>
      </c>
      <c r="V55" s="115">
        <v>132376</v>
      </c>
      <c r="W55" s="103">
        <v>-331</v>
      </c>
      <c r="X55" s="115">
        <v>132045</v>
      </c>
      <c r="Y55" s="76">
        <v>-53085</v>
      </c>
      <c r="Z55" s="115">
        <v>78960</v>
      </c>
      <c r="AA55" s="76">
        <v>76416</v>
      </c>
      <c r="AB55" s="76">
        <v>2544</v>
      </c>
      <c r="AC55" s="115">
        <v>636</v>
      </c>
      <c r="AD55" s="119">
        <v>78960</v>
      </c>
      <c r="AE55" s="104">
        <v>2618</v>
      </c>
      <c r="AF55" s="112">
        <v>73304</v>
      </c>
      <c r="AG55" s="476">
        <v>-6</v>
      </c>
      <c r="AH55" s="104">
        <v>-15708</v>
      </c>
      <c r="AI55" s="476">
        <v>2</v>
      </c>
      <c r="AJ55" s="106">
        <v>2618</v>
      </c>
      <c r="AK55" s="105">
        <v>-13090</v>
      </c>
      <c r="AL55" s="112">
        <v>60214</v>
      </c>
      <c r="AM55" s="107">
        <v>-151</v>
      </c>
      <c r="AN55" s="112">
        <v>60063</v>
      </c>
      <c r="AO55" s="76"/>
      <c r="AP55" s="112">
        <v>60063</v>
      </c>
      <c r="AQ55" s="106">
        <v>47536</v>
      </c>
      <c r="AR55" s="106">
        <v>12527</v>
      </c>
      <c r="AS55" s="112">
        <v>3132</v>
      </c>
    </row>
    <row r="56" spans="1:45" ht="16.350000000000001" customHeight="1" x14ac:dyDescent="0.2">
      <c r="A56" s="69">
        <v>50</v>
      </c>
      <c r="B56" s="70" t="s">
        <v>55</v>
      </c>
      <c r="C56" s="477">
        <v>24</v>
      </c>
      <c r="D56" s="71">
        <v>4729.8093397744451</v>
      </c>
      <c r="E56" s="108">
        <v>113515.42415458668</v>
      </c>
      <c r="F56" s="513">
        <v>18</v>
      </c>
      <c r="G56" s="71">
        <v>639.20435820906255</v>
      </c>
      <c r="H56" s="108">
        <v>11505.678447763126</v>
      </c>
      <c r="I56" s="513">
        <v>25</v>
      </c>
      <c r="J56" s="71">
        <v>174.3284613297443</v>
      </c>
      <c r="K56" s="108">
        <v>4358.2115332436078</v>
      </c>
      <c r="L56" s="513">
        <v>1</v>
      </c>
      <c r="M56" s="71">
        <v>4358.2115332436078</v>
      </c>
      <c r="N56" s="108">
        <v>4358.2115332436078</v>
      </c>
      <c r="O56" s="513">
        <v>0</v>
      </c>
      <c r="P56" s="71">
        <v>1743.2846132974432</v>
      </c>
      <c r="Q56" s="108">
        <v>0</v>
      </c>
      <c r="R56" s="116">
        <v>133738</v>
      </c>
      <c r="S56" s="71">
        <v>78989</v>
      </c>
      <c r="T56" s="71">
        <v>1935</v>
      </c>
      <c r="U56" s="72">
        <v>80924</v>
      </c>
      <c r="V56" s="116">
        <v>214662</v>
      </c>
      <c r="W56" s="108">
        <v>-537</v>
      </c>
      <c r="X56" s="116">
        <v>214125</v>
      </c>
      <c r="Y56" s="71">
        <v>-9867</v>
      </c>
      <c r="Z56" s="116">
        <v>204258</v>
      </c>
      <c r="AA56" s="73">
        <v>82359</v>
      </c>
      <c r="AB56" s="71">
        <v>121899</v>
      </c>
      <c r="AC56" s="117">
        <v>30475</v>
      </c>
      <c r="AD56" s="117">
        <v>204258</v>
      </c>
      <c r="AE56" s="100">
        <v>3434</v>
      </c>
      <c r="AF56" s="113">
        <v>82416</v>
      </c>
      <c r="AG56" s="477">
        <v>16</v>
      </c>
      <c r="AH56" s="100">
        <v>54944</v>
      </c>
      <c r="AI56" s="477">
        <v>-1</v>
      </c>
      <c r="AJ56" s="101">
        <v>-1717</v>
      </c>
      <c r="AK56" s="102">
        <v>53227</v>
      </c>
      <c r="AL56" s="113">
        <v>135643</v>
      </c>
      <c r="AM56" s="109">
        <v>-339</v>
      </c>
      <c r="AN56" s="113">
        <v>135304</v>
      </c>
      <c r="AO56" s="71"/>
      <c r="AP56" s="113">
        <v>135304</v>
      </c>
      <c r="AQ56" s="101">
        <v>52891</v>
      </c>
      <c r="AR56" s="101">
        <v>82413</v>
      </c>
      <c r="AS56" s="113">
        <v>20603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1573</v>
      </c>
      <c r="U57" s="81">
        <v>1573</v>
      </c>
      <c r="V57" s="114">
        <v>1573</v>
      </c>
      <c r="W57" s="95">
        <v>-4</v>
      </c>
      <c r="X57" s="114">
        <v>1569</v>
      </c>
      <c r="Y57" s="80"/>
      <c r="Z57" s="114">
        <v>1569</v>
      </c>
      <c r="AA57" s="80">
        <v>0</v>
      </c>
      <c r="AB57" s="80">
        <v>1569</v>
      </c>
      <c r="AC57" s="114">
        <v>392</v>
      </c>
      <c r="AD57" s="118">
        <v>1569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1651</v>
      </c>
      <c r="U58" s="77">
        <v>1651</v>
      </c>
      <c r="V58" s="115">
        <v>1651</v>
      </c>
      <c r="W58" s="103">
        <v>-4</v>
      </c>
      <c r="X58" s="115">
        <v>1647</v>
      </c>
      <c r="Y58" s="76"/>
      <c r="Z58" s="115">
        <v>1647</v>
      </c>
      <c r="AA58" s="76">
        <v>0</v>
      </c>
      <c r="AB58" s="76">
        <v>1647</v>
      </c>
      <c r="AC58" s="115">
        <v>412</v>
      </c>
      <c r="AD58" s="119">
        <v>1647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1829</v>
      </c>
      <c r="U59" s="77">
        <v>1829</v>
      </c>
      <c r="V59" s="115">
        <v>1829</v>
      </c>
      <c r="W59" s="103">
        <v>-5</v>
      </c>
      <c r="X59" s="115">
        <v>1824</v>
      </c>
      <c r="Y59" s="76"/>
      <c r="Z59" s="115">
        <v>1824</v>
      </c>
      <c r="AA59" s="76">
        <v>0</v>
      </c>
      <c r="AB59" s="76">
        <v>1824</v>
      </c>
      <c r="AC59" s="115">
        <v>456</v>
      </c>
      <c r="AD59" s="119">
        <v>1824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1693</v>
      </c>
      <c r="U60" s="77">
        <v>1693</v>
      </c>
      <c r="V60" s="115">
        <v>1693</v>
      </c>
      <c r="W60" s="103">
        <v>-4</v>
      </c>
      <c r="X60" s="115">
        <v>1689</v>
      </c>
      <c r="Y60" s="76"/>
      <c r="Z60" s="115">
        <v>1689</v>
      </c>
      <c r="AA60" s="76">
        <v>0</v>
      </c>
      <c r="AB60" s="76">
        <v>1689</v>
      </c>
      <c r="AC60" s="115">
        <v>422</v>
      </c>
      <c r="AD60" s="119">
        <v>1689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1591</v>
      </c>
      <c r="U61" s="72">
        <v>1591</v>
      </c>
      <c r="V61" s="116">
        <v>1591</v>
      </c>
      <c r="W61" s="108">
        <v>-4</v>
      </c>
      <c r="X61" s="116">
        <v>1587</v>
      </c>
      <c r="Y61" s="71"/>
      <c r="Z61" s="116">
        <v>1587</v>
      </c>
      <c r="AA61" s="73">
        <v>0</v>
      </c>
      <c r="AB61" s="71">
        <v>1587</v>
      </c>
      <c r="AC61" s="117">
        <v>397</v>
      </c>
      <c r="AD61" s="117">
        <v>1587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1797</v>
      </c>
      <c r="U62" s="81">
        <v>1797</v>
      </c>
      <c r="V62" s="114">
        <v>1797</v>
      </c>
      <c r="W62" s="95">
        <v>-4</v>
      </c>
      <c r="X62" s="114">
        <v>1793</v>
      </c>
      <c r="Y62" s="80"/>
      <c r="Z62" s="114">
        <v>1793</v>
      </c>
      <c r="AA62" s="80">
        <v>0</v>
      </c>
      <c r="AB62" s="80">
        <v>1793</v>
      </c>
      <c r="AC62" s="114">
        <v>448</v>
      </c>
      <c r="AD62" s="118">
        <v>1793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4</v>
      </c>
      <c r="D63" s="76">
        <v>4661.6511416389721</v>
      </c>
      <c r="E63" s="103">
        <v>18646.604566555889</v>
      </c>
      <c r="F63" s="512">
        <v>2</v>
      </c>
      <c r="G63" s="76">
        <v>642.67854821277683</v>
      </c>
      <c r="H63" s="103">
        <v>1285.3570964255537</v>
      </c>
      <c r="I63" s="512">
        <v>5</v>
      </c>
      <c r="J63" s="76">
        <v>175.27596769439367</v>
      </c>
      <c r="K63" s="103">
        <v>876.37983847196836</v>
      </c>
      <c r="L63" s="512">
        <v>1</v>
      </c>
      <c r="M63" s="76">
        <v>4381.8991923598423</v>
      </c>
      <c r="N63" s="103">
        <v>4381.8991923598423</v>
      </c>
      <c r="O63" s="512">
        <v>0</v>
      </c>
      <c r="P63" s="76">
        <v>1752.7596769439372</v>
      </c>
      <c r="Q63" s="103">
        <v>0</v>
      </c>
      <c r="R63" s="115">
        <v>25190</v>
      </c>
      <c r="S63" s="76">
        <v>-24314</v>
      </c>
      <c r="T63" s="76">
        <v>1753</v>
      </c>
      <c r="U63" s="77">
        <v>-22561</v>
      </c>
      <c r="V63" s="115">
        <v>2629</v>
      </c>
      <c r="W63" s="103">
        <v>-7</v>
      </c>
      <c r="X63" s="115">
        <v>2622</v>
      </c>
      <c r="Y63" s="76">
        <v>-9167</v>
      </c>
      <c r="Z63" s="115">
        <v>-6545</v>
      </c>
      <c r="AA63" s="76">
        <v>10640</v>
      </c>
      <c r="AB63" s="76">
        <v>-17185</v>
      </c>
      <c r="AC63" s="115">
        <v>-4296</v>
      </c>
      <c r="AD63" s="119">
        <v>-6545</v>
      </c>
      <c r="AE63" s="104">
        <v>2773</v>
      </c>
      <c r="AF63" s="112">
        <v>11092</v>
      </c>
      <c r="AG63" s="476">
        <v>-4</v>
      </c>
      <c r="AH63" s="104">
        <v>-11092</v>
      </c>
      <c r="AI63" s="476">
        <v>0</v>
      </c>
      <c r="AJ63" s="106">
        <v>0</v>
      </c>
      <c r="AK63" s="105">
        <v>-11092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7227</v>
      </c>
      <c r="AR63" s="106">
        <v>-7227</v>
      </c>
      <c r="AS63" s="112">
        <v>-1807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2002</v>
      </c>
      <c r="U64" s="77">
        <v>2002</v>
      </c>
      <c r="V64" s="115">
        <v>2002</v>
      </c>
      <c r="W64" s="103">
        <v>-5</v>
      </c>
      <c r="X64" s="115">
        <v>1997</v>
      </c>
      <c r="Y64" s="76"/>
      <c r="Z64" s="115">
        <v>1997</v>
      </c>
      <c r="AA64" s="76">
        <v>0</v>
      </c>
      <c r="AB64" s="76">
        <v>1997</v>
      </c>
      <c r="AC64" s="115">
        <v>499</v>
      </c>
      <c r="AD64" s="119">
        <v>1997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2130</v>
      </c>
      <c r="U65" s="77">
        <v>2130</v>
      </c>
      <c r="V65" s="115">
        <v>2130</v>
      </c>
      <c r="W65" s="103">
        <v>-5</v>
      </c>
      <c r="X65" s="115">
        <v>2125</v>
      </c>
      <c r="Y65" s="76"/>
      <c r="Z65" s="115">
        <v>2125</v>
      </c>
      <c r="AA65" s="76">
        <v>0</v>
      </c>
      <c r="AB65" s="76">
        <v>2125</v>
      </c>
      <c r="AC65" s="115">
        <v>531</v>
      </c>
      <c r="AD65" s="119">
        <v>2125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1775</v>
      </c>
      <c r="U66" s="72">
        <v>1775</v>
      </c>
      <c r="V66" s="116">
        <v>1775</v>
      </c>
      <c r="W66" s="108">
        <v>-4</v>
      </c>
      <c r="X66" s="116">
        <v>1771</v>
      </c>
      <c r="Y66" s="71"/>
      <c r="Z66" s="116">
        <v>1771</v>
      </c>
      <c r="AA66" s="73">
        <v>0</v>
      </c>
      <c r="AB66" s="71">
        <v>1771</v>
      </c>
      <c r="AC66" s="117">
        <v>443</v>
      </c>
      <c r="AD66" s="117">
        <v>1771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981</v>
      </c>
      <c r="U67" s="81">
        <v>981</v>
      </c>
      <c r="V67" s="114">
        <v>981</v>
      </c>
      <c r="W67" s="95">
        <v>-2</v>
      </c>
      <c r="X67" s="114">
        <v>979</v>
      </c>
      <c r="Y67" s="80"/>
      <c r="Z67" s="114">
        <v>979</v>
      </c>
      <c r="AA67" s="80">
        <v>0</v>
      </c>
      <c r="AB67" s="80">
        <v>979</v>
      </c>
      <c r="AC67" s="114">
        <v>245</v>
      </c>
      <c r="AD67" s="118">
        <v>979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1991</v>
      </c>
      <c r="U68" s="77">
        <v>1991</v>
      </c>
      <c r="V68" s="115">
        <v>1991</v>
      </c>
      <c r="W68" s="103">
        <v>-5</v>
      </c>
      <c r="X68" s="115">
        <v>1986</v>
      </c>
      <c r="Y68" s="76"/>
      <c r="Z68" s="115">
        <v>1986</v>
      </c>
      <c r="AA68" s="76">
        <v>0</v>
      </c>
      <c r="AB68" s="76">
        <v>1986</v>
      </c>
      <c r="AC68" s="115">
        <v>497</v>
      </c>
      <c r="AD68" s="119">
        <v>1986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1279</v>
      </c>
      <c r="U69" s="77">
        <v>1279</v>
      </c>
      <c r="V69" s="115">
        <v>1279</v>
      </c>
      <c r="W69" s="103">
        <v>-3</v>
      </c>
      <c r="X69" s="115">
        <v>1276</v>
      </c>
      <c r="Y69" s="76"/>
      <c r="Z69" s="115">
        <v>1276</v>
      </c>
      <c r="AA69" s="76">
        <v>0</v>
      </c>
      <c r="AB69" s="76">
        <v>1276</v>
      </c>
      <c r="AC69" s="115">
        <v>319</v>
      </c>
      <c r="AD69" s="119">
        <v>1276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1925</v>
      </c>
      <c r="U70" s="77">
        <v>1925</v>
      </c>
      <c r="V70" s="115">
        <v>1925</v>
      </c>
      <c r="W70" s="103">
        <v>-5</v>
      </c>
      <c r="X70" s="115">
        <v>1920</v>
      </c>
      <c r="Y70" s="76"/>
      <c r="Z70" s="115">
        <v>1920</v>
      </c>
      <c r="AA70" s="76">
        <v>0</v>
      </c>
      <c r="AB70" s="76">
        <v>1920</v>
      </c>
      <c r="AC70" s="115">
        <v>480</v>
      </c>
      <c r="AD70" s="119">
        <v>1920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1538</v>
      </c>
      <c r="U71" s="72">
        <v>1538</v>
      </c>
      <c r="V71" s="116">
        <v>1538</v>
      </c>
      <c r="W71" s="108">
        <v>-4</v>
      </c>
      <c r="X71" s="116">
        <v>1534</v>
      </c>
      <c r="Y71" s="71"/>
      <c r="Z71" s="116">
        <v>1534</v>
      </c>
      <c r="AA71" s="73">
        <v>0</v>
      </c>
      <c r="AB71" s="71">
        <v>1534</v>
      </c>
      <c r="AC71" s="117">
        <v>384</v>
      </c>
      <c r="AD71" s="117">
        <v>1534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1760</v>
      </c>
      <c r="U72" s="81">
        <v>1760</v>
      </c>
      <c r="V72" s="114">
        <v>1760</v>
      </c>
      <c r="W72" s="95">
        <v>-4</v>
      </c>
      <c r="X72" s="114">
        <v>1756</v>
      </c>
      <c r="Y72" s="80"/>
      <c r="Z72" s="114">
        <v>1756</v>
      </c>
      <c r="AA72" s="80">
        <v>0</v>
      </c>
      <c r="AB72" s="80">
        <v>1756</v>
      </c>
      <c r="AC72" s="114">
        <v>439</v>
      </c>
      <c r="AD72" s="118">
        <v>1756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1763</v>
      </c>
      <c r="U73" s="77">
        <v>1763</v>
      </c>
      <c r="V73" s="115">
        <v>1763</v>
      </c>
      <c r="W73" s="103">
        <v>-4</v>
      </c>
      <c r="X73" s="115">
        <v>1759</v>
      </c>
      <c r="Y73" s="76"/>
      <c r="Z73" s="115">
        <v>1759</v>
      </c>
      <c r="AA73" s="76">
        <v>0</v>
      </c>
      <c r="AB73" s="76">
        <v>1759</v>
      </c>
      <c r="AC73" s="115">
        <v>440</v>
      </c>
      <c r="AD73" s="119">
        <v>1759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1965</v>
      </c>
      <c r="U74" s="77">
        <v>1965</v>
      </c>
      <c r="V74" s="115">
        <v>1965</v>
      </c>
      <c r="W74" s="103">
        <v>-5</v>
      </c>
      <c r="X74" s="115">
        <v>1960</v>
      </c>
      <c r="Y74" s="76"/>
      <c r="Z74" s="115">
        <v>1960</v>
      </c>
      <c r="AA74" s="76">
        <v>0</v>
      </c>
      <c r="AB74" s="76">
        <v>1960</v>
      </c>
      <c r="AC74" s="115">
        <v>490</v>
      </c>
      <c r="AD74" s="119">
        <v>1960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1959</v>
      </c>
      <c r="U75" s="77">
        <v>1959</v>
      </c>
      <c r="V75" s="115">
        <v>1959</v>
      </c>
      <c r="W75" s="103">
        <v>-5</v>
      </c>
      <c r="X75" s="115">
        <v>1954</v>
      </c>
      <c r="Y75" s="76"/>
      <c r="Z75" s="115">
        <v>1954</v>
      </c>
      <c r="AA75" s="76">
        <v>0</v>
      </c>
      <c r="AB75" s="76">
        <v>1954</v>
      </c>
      <c r="AC75" s="115">
        <v>489</v>
      </c>
      <c r="AD75" s="119">
        <v>1954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463</v>
      </c>
      <c r="D76" s="455"/>
      <c r="E76" s="506">
        <v>1672076.8669343377</v>
      </c>
      <c r="F76" s="514">
        <v>296</v>
      </c>
      <c r="G76" s="455"/>
      <c r="H76" s="506">
        <v>148124.01420311944</v>
      </c>
      <c r="I76" s="514">
        <v>475</v>
      </c>
      <c r="J76" s="455"/>
      <c r="K76" s="506">
        <v>64532.527973502212</v>
      </c>
      <c r="L76" s="514">
        <v>41</v>
      </c>
      <c r="M76" s="455"/>
      <c r="N76" s="506">
        <v>141780.88006226174</v>
      </c>
      <c r="O76" s="514">
        <v>0</v>
      </c>
      <c r="P76" s="455"/>
      <c r="Q76" s="506">
        <v>0</v>
      </c>
      <c r="R76" s="515">
        <v>2026515</v>
      </c>
      <c r="S76" s="455">
        <v>101176</v>
      </c>
      <c r="T76" s="455">
        <v>132675</v>
      </c>
      <c r="U76" s="516">
        <v>233851</v>
      </c>
      <c r="V76" s="515">
        <v>2260366</v>
      </c>
      <c r="W76" s="506">
        <v>-5648</v>
      </c>
      <c r="X76" s="515">
        <v>2254718</v>
      </c>
      <c r="Y76" s="506">
        <v>-167555</v>
      </c>
      <c r="Z76" s="515">
        <v>2087163</v>
      </c>
      <c r="AA76" s="455">
        <v>1235935</v>
      </c>
      <c r="AB76" s="455">
        <v>851228</v>
      </c>
      <c r="AC76" s="515">
        <v>212815</v>
      </c>
      <c r="AD76" s="452">
        <v>2087163</v>
      </c>
      <c r="AE76" s="517">
        <v>5144</v>
      </c>
      <c r="AF76" s="518">
        <v>2495666</v>
      </c>
      <c r="AG76" s="514">
        <v>28</v>
      </c>
      <c r="AH76" s="517">
        <v>159511</v>
      </c>
      <c r="AI76" s="514">
        <v>-9</v>
      </c>
      <c r="AJ76" s="519">
        <v>-32548</v>
      </c>
      <c r="AK76" s="520">
        <v>126963</v>
      </c>
      <c r="AL76" s="518">
        <v>2622629</v>
      </c>
      <c r="AM76" s="521">
        <v>-6557</v>
      </c>
      <c r="AN76" s="518">
        <v>2616072</v>
      </c>
      <c r="AO76" s="506">
        <v>0</v>
      </c>
      <c r="AP76" s="518">
        <v>2616072</v>
      </c>
      <c r="AQ76" s="519">
        <v>1650625</v>
      </c>
      <c r="AR76" s="519">
        <v>965447</v>
      </c>
      <c r="AS76" s="518">
        <v>241362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2183</v>
      </c>
      <c r="AA82" s="73">
        <v>1456</v>
      </c>
      <c r="AB82" s="337">
        <v>727</v>
      </c>
      <c r="AC82" s="117">
        <v>182</v>
      </c>
      <c r="AD82" s="117">
        <v>2183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463</v>
      </c>
      <c r="D83" s="450"/>
      <c r="E83" s="478">
        <v>1672076.8669343377</v>
      </c>
      <c r="F83" s="451">
        <v>296</v>
      </c>
      <c r="G83" s="450"/>
      <c r="H83" s="478">
        <v>148124.01420311944</v>
      </c>
      <c r="I83" s="451">
        <v>475</v>
      </c>
      <c r="J83" s="450"/>
      <c r="K83" s="478">
        <v>64532.527973502212</v>
      </c>
      <c r="L83" s="451">
        <v>41</v>
      </c>
      <c r="M83" s="450"/>
      <c r="N83" s="478">
        <v>141780.88006226174</v>
      </c>
      <c r="O83" s="451">
        <v>0</v>
      </c>
      <c r="P83" s="450"/>
      <c r="Q83" s="478">
        <v>0</v>
      </c>
      <c r="R83" s="450">
        <v>2026515</v>
      </c>
      <c r="S83" s="450">
        <v>101176</v>
      </c>
      <c r="T83" s="450">
        <v>132675</v>
      </c>
      <c r="U83" s="450">
        <v>233851</v>
      </c>
      <c r="V83" s="450">
        <v>2260366</v>
      </c>
      <c r="W83" s="450">
        <v>-5648</v>
      </c>
      <c r="X83" s="450">
        <v>2254718</v>
      </c>
      <c r="Y83" s="478">
        <v>-167555</v>
      </c>
      <c r="Z83" s="452">
        <v>2089346</v>
      </c>
      <c r="AA83" s="450">
        <v>1237391</v>
      </c>
      <c r="AB83" s="450">
        <v>851955</v>
      </c>
      <c r="AC83" s="452">
        <v>212997</v>
      </c>
      <c r="AD83" s="452">
        <v>2089346</v>
      </c>
      <c r="AE83" s="342"/>
      <c r="AF83" s="450">
        <v>2495666</v>
      </c>
      <c r="AG83" s="451">
        <v>28</v>
      </c>
      <c r="AH83" s="342">
        <v>159511</v>
      </c>
      <c r="AI83" s="451">
        <v>-9</v>
      </c>
      <c r="AJ83" s="450">
        <v>-32548</v>
      </c>
      <c r="AK83" s="450">
        <v>126963</v>
      </c>
      <c r="AL83" s="450">
        <v>2622629</v>
      </c>
      <c r="AM83" s="450">
        <v>-6557</v>
      </c>
      <c r="AN83" s="450">
        <v>2616072</v>
      </c>
      <c r="AO83" s="450">
        <v>0</v>
      </c>
      <c r="AP83" s="450">
        <v>2616072</v>
      </c>
      <c r="AQ83" s="450">
        <v>1650625</v>
      </c>
      <c r="AR83" s="450">
        <v>965447</v>
      </c>
      <c r="AS83" s="450">
        <v>241362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745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H81"/>
  <sheetViews>
    <sheetView view="pageBreakPreview" zoomScale="80" zoomScaleNormal="75" zoomScaleSheetLayoutView="80" zoomScalePageLayoutView="75" workbookViewId="0">
      <pane xSplit="2" ySplit="6" topLeftCell="C28" activePane="bottomRight" state="frozen"/>
      <selection activeCell="E7" sqref="E7"/>
      <selection pane="topRight" activeCell="E7" sqref="E7"/>
      <selection pane="bottomLeft" activeCell="E7" sqref="E7"/>
      <selection pane="bottomRight" activeCell="C1" sqref="C1:C2"/>
    </sheetView>
  </sheetViews>
  <sheetFormatPr defaultColWidth="8.85546875" defaultRowHeight="12.75" x14ac:dyDescent="0.2"/>
  <cols>
    <col min="1" max="1" width="3" style="135" bestFit="1" customWidth="1"/>
    <col min="2" max="3" width="18.42578125" style="135" customWidth="1"/>
    <col min="4" max="4" width="16" style="135" customWidth="1"/>
    <col min="5" max="5" width="13.42578125" style="135" bestFit="1" customWidth="1"/>
    <col min="6" max="7" width="12.28515625" style="135" bestFit="1" customWidth="1"/>
    <col min="8" max="8" width="13.42578125" style="135" bestFit="1" customWidth="1"/>
    <col min="9" max="16" width="12.7109375" style="135" customWidth="1"/>
    <col min="17" max="17" width="12.7109375" style="135" hidden="1" customWidth="1"/>
    <col min="18" max="36" width="12.7109375" style="135" customWidth="1"/>
    <col min="37" max="37" width="14.140625" style="135" customWidth="1"/>
    <col min="38" max="38" width="13.42578125" style="135" bestFit="1" customWidth="1"/>
    <col min="39" max="39" width="14.42578125" style="135" bestFit="1" customWidth="1"/>
    <col min="40" max="40" width="16.140625" style="135" customWidth="1"/>
    <col min="41" max="41" width="14.28515625" style="135" customWidth="1"/>
    <col min="42" max="42" width="14.28515625" style="135" bestFit="1" customWidth="1"/>
    <col min="43" max="44" width="12.140625" style="135" customWidth="1"/>
    <col min="45" max="47" width="13.42578125" style="135" customWidth="1"/>
    <col min="48" max="48" width="15.85546875" style="135" customWidth="1"/>
    <col min="49" max="49" width="12.85546875" style="135" customWidth="1"/>
    <col min="50" max="50" width="15" style="135" bestFit="1" customWidth="1"/>
    <col min="51" max="51" width="16" style="135" customWidth="1"/>
    <col min="52" max="52" width="20.42578125" style="135" bestFit="1" customWidth="1"/>
    <col min="53" max="53" width="15.42578125" style="135" bestFit="1" customWidth="1"/>
    <col min="54" max="54" width="14.42578125" style="135" customWidth="1"/>
    <col min="55" max="55" width="13.42578125" style="135" customWidth="1"/>
    <col min="56" max="59" width="17.140625" style="135" customWidth="1"/>
    <col min="60" max="60" width="14.42578125" style="135" customWidth="1"/>
    <col min="61" max="16384" width="8.85546875" style="135"/>
  </cols>
  <sheetData>
    <row r="1" spans="1:60" s="881" customFormat="1" ht="26.1" customHeight="1" x14ac:dyDescent="0.2">
      <c r="A1" s="1429" t="s">
        <v>98</v>
      </c>
      <c r="B1" s="1429"/>
      <c r="C1" s="1423" t="s">
        <v>1976</v>
      </c>
      <c r="D1" s="1430" t="s">
        <v>702</v>
      </c>
      <c r="E1" s="1430"/>
      <c r="F1" s="1430"/>
      <c r="G1" s="1430"/>
      <c r="H1" s="1430"/>
      <c r="I1" s="1430"/>
      <c r="J1" s="1430"/>
      <c r="K1" s="1430"/>
      <c r="L1" s="1430" t="s">
        <v>702</v>
      </c>
      <c r="M1" s="1430"/>
      <c r="N1" s="1430"/>
      <c r="O1" s="1430"/>
      <c r="P1" s="1430"/>
      <c r="Q1" s="1430"/>
      <c r="R1" s="1430"/>
      <c r="S1" s="1430"/>
      <c r="T1" s="1430"/>
      <c r="U1" s="1430" t="s">
        <v>702</v>
      </c>
      <c r="V1" s="1430"/>
      <c r="W1" s="1430"/>
      <c r="X1" s="1430"/>
      <c r="Y1" s="1430"/>
      <c r="Z1" s="1430"/>
      <c r="AA1" s="1430"/>
      <c r="AB1" s="1430"/>
      <c r="AC1" s="1430"/>
      <c r="AD1" s="1431" t="s">
        <v>702</v>
      </c>
      <c r="AE1" s="1431"/>
      <c r="AF1" s="1431"/>
      <c r="AG1" s="1431"/>
      <c r="AH1" s="1431"/>
      <c r="AI1" s="1431"/>
      <c r="AJ1" s="1431"/>
      <c r="AK1" s="1431"/>
      <c r="AL1" s="1431"/>
      <c r="AM1" s="1431"/>
      <c r="AN1" s="1423" t="s">
        <v>1961</v>
      </c>
      <c r="AO1" s="1423" t="s">
        <v>883</v>
      </c>
      <c r="AP1" s="1427" t="s">
        <v>1896</v>
      </c>
      <c r="AQ1" s="1427"/>
      <c r="AR1" s="1427"/>
      <c r="AS1" s="1428" t="s">
        <v>1960</v>
      </c>
      <c r="AT1" s="1428"/>
      <c r="AU1" s="1428"/>
      <c r="AV1" s="1423" t="s">
        <v>1004</v>
      </c>
      <c r="AW1" s="1424" t="s">
        <v>394</v>
      </c>
      <c r="AX1" s="1426"/>
      <c r="AY1" s="1423" t="s">
        <v>1005</v>
      </c>
      <c r="AZ1" s="1423" t="s">
        <v>350</v>
      </c>
      <c r="BA1" s="1423" t="s">
        <v>351</v>
      </c>
      <c r="BB1" s="1423" t="s">
        <v>308</v>
      </c>
      <c r="BC1" s="1424" t="s">
        <v>396</v>
      </c>
      <c r="BD1" s="1425"/>
      <c r="BE1" s="1425"/>
      <c r="BF1" s="1426"/>
      <c r="BG1" s="1423" t="s">
        <v>1006</v>
      </c>
    </row>
    <row r="2" spans="1:60" s="881" customFormat="1" ht="102" x14ac:dyDescent="0.2">
      <c r="A2" s="1429"/>
      <c r="B2" s="1429"/>
      <c r="C2" s="1423"/>
      <c r="D2" s="878" t="s">
        <v>703</v>
      </c>
      <c r="E2" s="878" t="s">
        <v>842</v>
      </c>
      <c r="F2" s="878" t="s">
        <v>704</v>
      </c>
      <c r="G2" s="878" t="s">
        <v>705</v>
      </c>
      <c r="H2" s="878" t="s">
        <v>706</v>
      </c>
      <c r="I2" s="878" t="s">
        <v>707</v>
      </c>
      <c r="J2" s="878" t="s">
        <v>708</v>
      </c>
      <c r="K2" s="878" t="s">
        <v>709</v>
      </c>
      <c r="L2" s="878" t="s">
        <v>710</v>
      </c>
      <c r="M2" s="878" t="s">
        <v>711</v>
      </c>
      <c r="N2" s="878" t="s">
        <v>712</v>
      </c>
      <c r="O2" s="878" t="s">
        <v>713</v>
      </c>
      <c r="P2" s="878" t="s">
        <v>714</v>
      </c>
      <c r="Q2" s="1392" t="s">
        <v>2014</v>
      </c>
      <c r="R2" s="878" t="s">
        <v>716</v>
      </c>
      <c r="S2" s="878" t="s">
        <v>717</v>
      </c>
      <c r="T2" s="878" t="s">
        <v>718</v>
      </c>
      <c r="U2" s="878" t="s">
        <v>719</v>
      </c>
      <c r="V2" s="878" t="s">
        <v>720</v>
      </c>
      <c r="W2" s="878" t="s">
        <v>721</v>
      </c>
      <c r="X2" s="878" t="s">
        <v>722</v>
      </c>
      <c r="Y2" s="878" t="s">
        <v>723</v>
      </c>
      <c r="Z2" s="878" t="s">
        <v>724</v>
      </c>
      <c r="AA2" s="878" t="s">
        <v>725</v>
      </c>
      <c r="AB2" s="878" t="s">
        <v>726</v>
      </c>
      <c r="AC2" s="878" t="s">
        <v>729</v>
      </c>
      <c r="AD2" s="878" t="s">
        <v>738</v>
      </c>
      <c r="AE2" s="1094" t="s">
        <v>875</v>
      </c>
      <c r="AF2" s="1094" t="s">
        <v>822</v>
      </c>
      <c r="AG2" s="1094" t="s">
        <v>821</v>
      </c>
      <c r="AH2" s="1094" t="s">
        <v>820</v>
      </c>
      <c r="AI2" s="1094" t="s">
        <v>947</v>
      </c>
      <c r="AJ2" s="1347" t="s">
        <v>1970</v>
      </c>
      <c r="AK2" s="878" t="s">
        <v>727</v>
      </c>
      <c r="AL2" s="878" t="s">
        <v>971</v>
      </c>
      <c r="AM2" s="878" t="s">
        <v>700</v>
      </c>
      <c r="AN2" s="1423"/>
      <c r="AO2" s="1423"/>
      <c r="AP2" s="911" t="s">
        <v>2016</v>
      </c>
      <c r="AQ2" s="912" t="s">
        <v>858</v>
      </c>
      <c r="AR2" s="912" t="s">
        <v>859</v>
      </c>
      <c r="AS2" s="911" t="s">
        <v>975</v>
      </c>
      <c r="AT2" s="911" t="s">
        <v>976</v>
      </c>
      <c r="AU2" s="911" t="s">
        <v>256</v>
      </c>
      <c r="AV2" s="1423"/>
      <c r="AW2" s="880" t="s">
        <v>387</v>
      </c>
      <c r="AX2" s="1289" t="s">
        <v>393</v>
      </c>
      <c r="AY2" s="1423"/>
      <c r="AZ2" s="1423"/>
      <c r="BA2" s="1423"/>
      <c r="BB2" s="1423"/>
      <c r="BC2" s="1289" t="s">
        <v>1922</v>
      </c>
      <c r="BD2" s="880" t="s">
        <v>588</v>
      </c>
      <c r="BE2" s="880" t="s">
        <v>698</v>
      </c>
      <c r="BF2" s="880" t="s">
        <v>568</v>
      </c>
      <c r="BG2" s="1423"/>
    </row>
    <row r="3" spans="1:60" s="881" customFormat="1" ht="17.45" hidden="1" customHeight="1" x14ac:dyDescent="0.2">
      <c r="A3" s="1226"/>
      <c r="B3" s="1226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  <c r="AG3" s="1225"/>
      <c r="AH3" s="1225"/>
      <c r="AI3" s="1225"/>
      <c r="AJ3" s="1347"/>
      <c r="AK3" s="1225"/>
      <c r="AL3" s="1225"/>
      <c r="AM3" s="1225"/>
      <c r="AN3" s="1225"/>
      <c r="AO3" s="1225"/>
      <c r="AP3" s="911"/>
      <c r="AQ3" s="912"/>
      <c r="AR3" s="912"/>
      <c r="AS3" s="911"/>
      <c r="AT3" s="911"/>
      <c r="AU3" s="911"/>
      <c r="AV3" s="1225"/>
      <c r="AW3" s="1227"/>
      <c r="AX3" s="1227"/>
      <c r="AY3" s="1225"/>
      <c r="AZ3" s="1225"/>
      <c r="BA3" s="1225"/>
      <c r="BB3" s="1225"/>
      <c r="BC3" s="1289"/>
      <c r="BD3" s="1227"/>
      <c r="BE3" s="1227"/>
      <c r="BF3" s="1227"/>
      <c r="BG3" s="1225"/>
    </row>
    <row r="4" spans="1:60" s="217" customFormat="1" x14ac:dyDescent="0.2">
      <c r="A4" s="882"/>
      <c r="B4" s="883"/>
      <c r="C4" s="884">
        <v>1</v>
      </c>
      <c r="D4" s="884">
        <v>2</v>
      </c>
      <c r="E4" s="884">
        <v>3</v>
      </c>
      <c r="F4" s="884">
        <v>4</v>
      </c>
      <c r="G4" s="884">
        <v>5</v>
      </c>
      <c r="H4" s="884">
        <v>6</v>
      </c>
      <c r="I4" s="884">
        <v>7</v>
      </c>
      <c r="J4" s="884">
        <v>8</v>
      </c>
      <c r="K4" s="884">
        <v>9</v>
      </c>
      <c r="L4" s="884">
        <v>10</v>
      </c>
      <c r="M4" s="884">
        <v>11</v>
      </c>
      <c r="N4" s="884">
        <v>12</v>
      </c>
      <c r="O4" s="884">
        <v>13</v>
      </c>
      <c r="P4" s="884">
        <v>14</v>
      </c>
      <c r="Q4" s="884">
        <v>15</v>
      </c>
      <c r="R4" s="884">
        <v>16</v>
      </c>
      <c r="S4" s="884">
        <v>17</v>
      </c>
      <c r="T4" s="884">
        <v>18</v>
      </c>
      <c r="U4" s="884">
        <v>19</v>
      </c>
      <c r="V4" s="884">
        <v>20</v>
      </c>
      <c r="W4" s="884">
        <v>21</v>
      </c>
      <c r="X4" s="884">
        <v>22</v>
      </c>
      <c r="Y4" s="884">
        <v>23</v>
      </c>
      <c r="Z4" s="884">
        <v>24</v>
      </c>
      <c r="AA4" s="884">
        <v>25</v>
      </c>
      <c r="AB4" s="884">
        <v>26</v>
      </c>
      <c r="AC4" s="884">
        <v>27</v>
      </c>
      <c r="AD4" s="884">
        <v>28</v>
      </c>
      <c r="AE4" s="884">
        <v>29</v>
      </c>
      <c r="AF4" s="884">
        <v>30</v>
      </c>
      <c r="AG4" s="884">
        <v>31</v>
      </c>
      <c r="AH4" s="884">
        <v>32</v>
      </c>
      <c r="AI4" s="884">
        <v>33</v>
      </c>
      <c r="AJ4" s="884">
        <v>34</v>
      </c>
      <c r="AK4" s="884">
        <v>35</v>
      </c>
      <c r="AL4" s="884">
        <v>36</v>
      </c>
      <c r="AM4" s="884">
        <v>37</v>
      </c>
      <c r="AN4" s="884">
        <v>38</v>
      </c>
      <c r="AO4" s="884">
        <v>39</v>
      </c>
      <c r="AP4" s="884">
        <v>40</v>
      </c>
      <c r="AQ4" s="884">
        <v>41</v>
      </c>
      <c r="AR4" s="884">
        <v>42</v>
      </c>
      <c r="AS4" s="884">
        <v>43</v>
      </c>
      <c r="AT4" s="884">
        <v>44</v>
      </c>
      <c r="AU4" s="884">
        <v>45</v>
      </c>
      <c r="AV4" s="884">
        <v>46</v>
      </c>
      <c r="AW4" s="884">
        <v>47</v>
      </c>
      <c r="AX4" s="884">
        <v>48</v>
      </c>
      <c r="AY4" s="884">
        <v>50</v>
      </c>
      <c r="AZ4" s="884">
        <v>51</v>
      </c>
      <c r="BA4" s="884">
        <v>52</v>
      </c>
      <c r="BB4" s="884">
        <v>53</v>
      </c>
      <c r="BC4" s="884">
        <v>49</v>
      </c>
      <c r="BD4" s="884">
        <v>54</v>
      </c>
      <c r="BE4" s="884">
        <v>55</v>
      </c>
      <c r="BF4" s="884">
        <v>56</v>
      </c>
      <c r="BG4" s="884">
        <v>57</v>
      </c>
    </row>
    <row r="5" spans="1:60" s="217" customFormat="1" ht="25.5" hidden="1" x14ac:dyDescent="0.2">
      <c r="A5" s="882"/>
      <c r="B5" s="883"/>
      <c r="C5" s="326" t="s">
        <v>337</v>
      </c>
      <c r="D5" s="326" t="s">
        <v>1111</v>
      </c>
      <c r="E5" s="326" t="s">
        <v>1112</v>
      </c>
      <c r="F5" s="326" t="s">
        <v>1113</v>
      </c>
      <c r="G5" s="326" t="s">
        <v>1114</v>
      </c>
      <c r="H5" s="326" t="s">
        <v>1115</v>
      </c>
      <c r="I5" s="326" t="s">
        <v>1116</v>
      </c>
      <c r="J5" s="326" t="s">
        <v>1117</v>
      </c>
      <c r="K5" s="326" t="s">
        <v>1118</v>
      </c>
      <c r="L5" s="326" t="s">
        <v>1119</v>
      </c>
      <c r="M5" s="326" t="s">
        <v>1120</v>
      </c>
      <c r="N5" s="326" t="s">
        <v>1121</v>
      </c>
      <c r="O5" s="326" t="s">
        <v>1122</v>
      </c>
      <c r="P5" s="326" t="s">
        <v>1123</v>
      </c>
      <c r="Q5" s="326" t="s">
        <v>1124</v>
      </c>
      <c r="R5" s="326" t="s">
        <v>1125</v>
      </c>
      <c r="S5" s="326" t="s">
        <v>1126</v>
      </c>
      <c r="T5" s="326" t="s">
        <v>1127</v>
      </c>
      <c r="U5" s="326" t="s">
        <v>1128</v>
      </c>
      <c r="V5" s="326" t="s">
        <v>1129</v>
      </c>
      <c r="W5" s="326" t="s">
        <v>1130</v>
      </c>
      <c r="X5" s="326" t="s">
        <v>1131</v>
      </c>
      <c r="Y5" s="326" t="s">
        <v>1132</v>
      </c>
      <c r="Z5" s="326" t="s">
        <v>1133</v>
      </c>
      <c r="AA5" s="326" t="s">
        <v>1134</v>
      </c>
      <c r="AB5" s="326" t="s">
        <v>1135</v>
      </c>
      <c r="AC5" s="326" t="s">
        <v>1136</v>
      </c>
      <c r="AD5" s="326" t="s">
        <v>1137</v>
      </c>
      <c r="AE5" s="326" t="s">
        <v>1138</v>
      </c>
      <c r="AF5" s="326" t="s">
        <v>1139</v>
      </c>
      <c r="AG5" s="326" t="s">
        <v>1140</v>
      </c>
      <c r="AH5" s="326" t="s">
        <v>1141</v>
      </c>
      <c r="AI5" s="326" t="s">
        <v>1142</v>
      </c>
      <c r="AJ5" s="326"/>
      <c r="AK5" s="326" t="s">
        <v>1143</v>
      </c>
      <c r="AL5" s="326" t="s">
        <v>1144</v>
      </c>
      <c r="AM5" s="326" t="s">
        <v>1152</v>
      </c>
      <c r="AN5" s="326" t="s">
        <v>1145</v>
      </c>
      <c r="AO5" s="326" t="s">
        <v>1146</v>
      </c>
      <c r="AP5" s="326" t="s">
        <v>1147</v>
      </c>
      <c r="AQ5" s="326"/>
      <c r="AR5" s="326"/>
      <c r="AS5" s="326" t="s">
        <v>1150</v>
      </c>
      <c r="AT5" s="326" t="s">
        <v>1151</v>
      </c>
      <c r="AU5" s="326" t="s">
        <v>1148</v>
      </c>
      <c r="AV5" s="326" t="s">
        <v>1895</v>
      </c>
      <c r="AW5" s="326" t="s">
        <v>274</v>
      </c>
      <c r="AX5" s="326" t="s">
        <v>622</v>
      </c>
      <c r="AY5" s="326" t="s">
        <v>1927</v>
      </c>
      <c r="AZ5" s="1243" t="s">
        <v>1925</v>
      </c>
      <c r="BA5" s="326" t="s">
        <v>1928</v>
      </c>
      <c r="BB5" s="326" t="s">
        <v>1926</v>
      </c>
      <c r="BC5" s="326" t="s">
        <v>623</v>
      </c>
      <c r="BD5" s="326" t="s">
        <v>338</v>
      </c>
      <c r="BE5" s="326" t="s">
        <v>369</v>
      </c>
      <c r="BF5" s="326" t="s">
        <v>558</v>
      </c>
      <c r="BG5" s="326" t="s">
        <v>1929</v>
      </c>
      <c r="BH5" s="885"/>
    </row>
    <row r="6" spans="1:60" s="217" customFormat="1" ht="25.5" hidden="1" x14ac:dyDescent="0.2">
      <c r="A6" s="882"/>
      <c r="B6" s="883"/>
      <c r="C6" s="326" t="s">
        <v>1156</v>
      </c>
      <c r="D6" s="326" t="s">
        <v>1156</v>
      </c>
      <c r="E6" s="326" t="s">
        <v>1156</v>
      </c>
      <c r="F6" s="326" t="s">
        <v>1156</v>
      </c>
      <c r="G6" s="326" t="s">
        <v>1156</v>
      </c>
      <c r="H6" s="326" t="s">
        <v>1156</v>
      </c>
      <c r="I6" s="326" t="s">
        <v>1156</v>
      </c>
      <c r="J6" s="326" t="s">
        <v>1156</v>
      </c>
      <c r="K6" s="326" t="s">
        <v>1156</v>
      </c>
      <c r="L6" s="326" t="s">
        <v>1156</v>
      </c>
      <c r="M6" s="326" t="s">
        <v>1156</v>
      </c>
      <c r="N6" s="326" t="s">
        <v>1156</v>
      </c>
      <c r="O6" s="326" t="s">
        <v>1156</v>
      </c>
      <c r="P6" s="326" t="s">
        <v>1156</v>
      </c>
      <c r="Q6" s="326" t="s">
        <v>1156</v>
      </c>
      <c r="R6" s="326" t="s">
        <v>1156</v>
      </c>
      <c r="S6" s="326" t="s">
        <v>1156</v>
      </c>
      <c r="T6" s="326" t="s">
        <v>1156</v>
      </c>
      <c r="U6" s="326" t="s">
        <v>1156</v>
      </c>
      <c r="V6" s="326" t="s">
        <v>1156</v>
      </c>
      <c r="W6" s="326" t="s">
        <v>1156</v>
      </c>
      <c r="X6" s="326" t="s">
        <v>1156</v>
      </c>
      <c r="Y6" s="326" t="s">
        <v>1156</v>
      </c>
      <c r="Z6" s="326" t="s">
        <v>1156</v>
      </c>
      <c r="AA6" s="326" t="s">
        <v>1156</v>
      </c>
      <c r="AB6" s="326" t="s">
        <v>1156</v>
      </c>
      <c r="AC6" s="326" t="s">
        <v>1156</v>
      </c>
      <c r="AD6" s="326" t="s">
        <v>1156</v>
      </c>
      <c r="AE6" s="326" t="s">
        <v>1156</v>
      </c>
      <c r="AF6" s="326" t="s">
        <v>1156</v>
      </c>
      <c r="AG6" s="326" t="s">
        <v>1156</v>
      </c>
      <c r="AH6" s="326" t="s">
        <v>1156</v>
      </c>
      <c r="AI6" s="326" t="s">
        <v>1156</v>
      </c>
      <c r="AJ6" s="326"/>
      <c r="AK6" s="326" t="s">
        <v>1156</v>
      </c>
      <c r="AL6" s="326" t="s">
        <v>1156</v>
      </c>
      <c r="AM6" s="326" t="s">
        <v>1157</v>
      </c>
      <c r="AN6" s="326" t="s">
        <v>1157</v>
      </c>
      <c r="AO6" s="326" t="s">
        <v>1149</v>
      </c>
      <c r="AP6" s="326" t="s">
        <v>1157</v>
      </c>
      <c r="AQ6" s="1243" t="s">
        <v>1501</v>
      </c>
      <c r="AR6" s="1243" t="s">
        <v>1501</v>
      </c>
      <c r="AS6" s="1243" t="s">
        <v>1500</v>
      </c>
      <c r="AT6" s="1243" t="s">
        <v>1500</v>
      </c>
      <c r="AU6" s="326" t="s">
        <v>1157</v>
      </c>
      <c r="AV6" s="326" t="s">
        <v>1157</v>
      </c>
      <c r="AW6" s="326" t="s">
        <v>1156</v>
      </c>
      <c r="AX6" s="326" t="s">
        <v>1156</v>
      </c>
      <c r="AY6" s="326" t="s">
        <v>1157</v>
      </c>
      <c r="AZ6" s="1243" t="s">
        <v>1502</v>
      </c>
      <c r="BA6" s="326" t="s">
        <v>1157</v>
      </c>
      <c r="BB6" s="326" t="s">
        <v>1157</v>
      </c>
      <c r="BC6" s="326" t="s">
        <v>1156</v>
      </c>
      <c r="BD6" s="326" t="s">
        <v>1156</v>
      </c>
      <c r="BE6" s="326" t="s">
        <v>1156</v>
      </c>
      <c r="BF6" s="326" t="s">
        <v>1156</v>
      </c>
      <c r="BG6" s="326" t="s">
        <v>1157</v>
      </c>
      <c r="BH6" s="885"/>
    </row>
    <row r="7" spans="1:60" ht="15.6" customHeight="1" x14ac:dyDescent="0.2">
      <c r="A7" s="886">
        <v>1</v>
      </c>
      <c r="B7" s="887" t="s">
        <v>7</v>
      </c>
      <c r="C7" s="261">
        <v>54006739</v>
      </c>
      <c r="D7" s="261">
        <v>0</v>
      </c>
      <c r="E7" s="261">
        <v>0</v>
      </c>
      <c r="F7" s="261">
        <v>0</v>
      </c>
      <c r="G7" s="261">
        <v>0</v>
      </c>
      <c r="H7" s="261">
        <v>0</v>
      </c>
      <c r="I7" s="261">
        <v>0</v>
      </c>
      <c r="J7" s="261">
        <v>0</v>
      </c>
      <c r="K7" s="261">
        <v>0</v>
      </c>
      <c r="L7" s="261">
        <v>0</v>
      </c>
      <c r="M7" s="261">
        <v>0</v>
      </c>
      <c r="N7" s="261">
        <v>0</v>
      </c>
      <c r="O7" s="261">
        <v>0</v>
      </c>
      <c r="P7" s="261">
        <v>0</v>
      </c>
      <c r="Q7" s="261">
        <v>0</v>
      </c>
      <c r="R7" s="261">
        <v>0</v>
      </c>
      <c r="S7" s="261">
        <v>0</v>
      </c>
      <c r="T7" s="261">
        <v>0</v>
      </c>
      <c r="U7" s="261">
        <v>0</v>
      </c>
      <c r="V7" s="261">
        <v>0</v>
      </c>
      <c r="W7" s="261">
        <v>0</v>
      </c>
      <c r="X7" s="261">
        <v>0</v>
      </c>
      <c r="Y7" s="261">
        <v>0</v>
      </c>
      <c r="Z7" s="261">
        <v>-5490</v>
      </c>
      <c r="AA7" s="261">
        <v>-160259</v>
      </c>
      <c r="AB7" s="261">
        <v>-48422</v>
      </c>
      <c r="AC7" s="261">
        <v>0</v>
      </c>
      <c r="AD7" s="261">
        <v>0</v>
      </c>
      <c r="AE7" s="261">
        <v>0</v>
      </c>
      <c r="AF7" s="261">
        <v>0</v>
      </c>
      <c r="AG7" s="261">
        <v>0</v>
      </c>
      <c r="AH7" s="261">
        <v>0</v>
      </c>
      <c r="AI7" s="261">
        <v>0</v>
      </c>
      <c r="AJ7" s="261">
        <v>0</v>
      </c>
      <c r="AK7" s="261">
        <v>-192457</v>
      </c>
      <c r="AL7" s="261">
        <v>-217042</v>
      </c>
      <c r="AM7" s="259">
        <v>-623670</v>
      </c>
      <c r="AN7" s="259">
        <v>53383069</v>
      </c>
      <c r="AO7" s="259">
        <v>5608</v>
      </c>
      <c r="AP7" s="262">
        <v>-30351.684544672433</v>
      </c>
      <c r="AQ7" s="261">
        <v>0</v>
      </c>
      <c r="AR7" s="261">
        <v>-30351.684544672433</v>
      </c>
      <c r="AS7" s="261">
        <v>-16857</v>
      </c>
      <c r="AT7" s="261">
        <v>-314664</v>
      </c>
      <c r="AU7" s="262">
        <v>-331521</v>
      </c>
      <c r="AV7" s="259">
        <v>53021196.315455325</v>
      </c>
      <c r="AW7" s="261">
        <v>0</v>
      </c>
      <c r="AX7" s="261">
        <v>240543</v>
      </c>
      <c r="AY7" s="259">
        <v>53261739</v>
      </c>
      <c r="AZ7" s="261">
        <v>35798558</v>
      </c>
      <c r="BA7" s="261">
        <v>17463181</v>
      </c>
      <c r="BB7" s="261">
        <v>4365795</v>
      </c>
      <c r="BC7" s="261">
        <v>0</v>
      </c>
      <c r="BD7" s="261">
        <v>0</v>
      </c>
      <c r="BE7" s="261">
        <v>133756</v>
      </c>
      <c r="BF7" s="261">
        <v>0</v>
      </c>
      <c r="BG7" s="259">
        <v>53395495</v>
      </c>
    </row>
    <row r="8" spans="1:60" ht="15.6" customHeight="1" x14ac:dyDescent="0.2">
      <c r="A8" s="888">
        <v>2</v>
      </c>
      <c r="B8" s="889" t="s">
        <v>8</v>
      </c>
      <c r="C8" s="890">
        <v>29106386</v>
      </c>
      <c r="D8" s="890">
        <v>0</v>
      </c>
      <c r="E8" s="890">
        <v>0</v>
      </c>
      <c r="F8" s="890">
        <v>0</v>
      </c>
      <c r="G8" s="890">
        <v>0</v>
      </c>
      <c r="H8" s="890">
        <v>0</v>
      </c>
      <c r="I8" s="890">
        <v>0</v>
      </c>
      <c r="J8" s="890">
        <v>0</v>
      </c>
      <c r="K8" s="890">
        <v>-9397</v>
      </c>
      <c r="L8" s="890">
        <v>0</v>
      </c>
      <c r="M8" s="890">
        <v>0</v>
      </c>
      <c r="N8" s="890">
        <v>0</v>
      </c>
      <c r="O8" s="890">
        <v>0</v>
      </c>
      <c r="P8" s="890">
        <v>0</v>
      </c>
      <c r="Q8" s="890">
        <v>0</v>
      </c>
      <c r="R8" s="890">
        <v>0</v>
      </c>
      <c r="S8" s="890">
        <v>0</v>
      </c>
      <c r="T8" s="890">
        <v>0</v>
      </c>
      <c r="U8" s="890">
        <v>0</v>
      </c>
      <c r="V8" s="890">
        <v>0</v>
      </c>
      <c r="W8" s="890">
        <v>0</v>
      </c>
      <c r="X8" s="890">
        <v>0</v>
      </c>
      <c r="Y8" s="890">
        <v>0</v>
      </c>
      <c r="Z8" s="890">
        <v>0</v>
      </c>
      <c r="AA8" s="890">
        <v>0</v>
      </c>
      <c r="AB8" s="890">
        <v>-2013</v>
      </c>
      <c r="AC8" s="890">
        <v>0</v>
      </c>
      <c r="AD8" s="890">
        <v>0</v>
      </c>
      <c r="AE8" s="890">
        <v>0</v>
      </c>
      <c r="AF8" s="890">
        <v>0</v>
      </c>
      <c r="AG8" s="890">
        <v>0</v>
      </c>
      <c r="AH8" s="890">
        <v>0</v>
      </c>
      <c r="AI8" s="890">
        <v>0</v>
      </c>
      <c r="AJ8" s="890">
        <v>0</v>
      </c>
      <c r="AK8" s="890">
        <v>-73785</v>
      </c>
      <c r="AL8" s="890">
        <v>-53861</v>
      </c>
      <c r="AM8" s="891">
        <v>-139056</v>
      </c>
      <c r="AN8" s="891">
        <v>28967330</v>
      </c>
      <c r="AO8" s="891">
        <v>7183</v>
      </c>
      <c r="AP8" s="892">
        <v>-37710.813246085338</v>
      </c>
      <c r="AQ8" s="261">
        <v>0</v>
      </c>
      <c r="AR8" s="261">
        <v>-37710.813246085338</v>
      </c>
      <c r="AS8" s="890">
        <v>251125</v>
      </c>
      <c r="AT8" s="890">
        <v>-68163</v>
      </c>
      <c r="AU8" s="892">
        <v>182962</v>
      </c>
      <c r="AV8" s="891">
        <v>29112581.186753914</v>
      </c>
      <c r="AW8" s="890">
        <v>0</v>
      </c>
      <c r="AX8" s="890">
        <v>100241</v>
      </c>
      <c r="AY8" s="891">
        <v>29212822</v>
      </c>
      <c r="AZ8" s="890">
        <v>19333634</v>
      </c>
      <c r="BA8" s="890">
        <v>9879188</v>
      </c>
      <c r="BB8" s="890">
        <v>2469797</v>
      </c>
      <c r="BC8" s="890">
        <v>0</v>
      </c>
      <c r="BD8" s="890">
        <v>0</v>
      </c>
      <c r="BE8" s="890">
        <v>25000</v>
      </c>
      <c r="BF8" s="890">
        <v>0</v>
      </c>
      <c r="BG8" s="891">
        <v>29237822</v>
      </c>
    </row>
    <row r="9" spans="1:60" ht="15.6" customHeight="1" x14ac:dyDescent="0.2">
      <c r="A9" s="888">
        <v>3</v>
      </c>
      <c r="B9" s="889" t="s">
        <v>9</v>
      </c>
      <c r="C9" s="890">
        <v>96284858</v>
      </c>
      <c r="D9" s="890">
        <v>0</v>
      </c>
      <c r="E9" s="890">
        <v>0</v>
      </c>
      <c r="F9" s="890">
        <v>-11703</v>
      </c>
      <c r="G9" s="890">
        <v>0</v>
      </c>
      <c r="H9" s="890">
        <v>0</v>
      </c>
      <c r="I9" s="890">
        <v>0</v>
      </c>
      <c r="J9" s="890">
        <v>0</v>
      </c>
      <c r="K9" s="890">
        <v>0</v>
      </c>
      <c r="L9" s="890">
        <v>0</v>
      </c>
      <c r="M9" s="890">
        <v>0</v>
      </c>
      <c r="N9" s="890">
        <v>-87024</v>
      </c>
      <c r="O9" s="890">
        <v>0</v>
      </c>
      <c r="P9" s="890">
        <v>0</v>
      </c>
      <c r="Q9" s="890">
        <v>0</v>
      </c>
      <c r="R9" s="890">
        <v>-6053</v>
      </c>
      <c r="S9" s="890">
        <v>0</v>
      </c>
      <c r="T9" s="890">
        <v>0</v>
      </c>
      <c r="U9" s="890">
        <v>0</v>
      </c>
      <c r="V9" s="890">
        <v>0</v>
      </c>
      <c r="W9" s="890">
        <v>-30648</v>
      </c>
      <c r="X9" s="890">
        <v>0</v>
      </c>
      <c r="Y9" s="890">
        <v>0</v>
      </c>
      <c r="Z9" s="890">
        <v>0</v>
      </c>
      <c r="AA9" s="890">
        <v>0</v>
      </c>
      <c r="AB9" s="890">
        <v>-1418</v>
      </c>
      <c r="AC9" s="890">
        <v>0</v>
      </c>
      <c r="AD9" s="890">
        <v>-3673</v>
      </c>
      <c r="AE9" s="890">
        <v>0</v>
      </c>
      <c r="AF9" s="890">
        <v>0</v>
      </c>
      <c r="AG9" s="890">
        <v>0</v>
      </c>
      <c r="AH9" s="890">
        <v>0</v>
      </c>
      <c r="AI9" s="890">
        <v>-27985</v>
      </c>
      <c r="AJ9" s="890">
        <v>0</v>
      </c>
      <c r="AK9" s="890">
        <v>-216128</v>
      </c>
      <c r="AL9" s="890">
        <v>-246939</v>
      </c>
      <c r="AM9" s="891">
        <v>-631571</v>
      </c>
      <c r="AN9" s="891">
        <v>95653287</v>
      </c>
      <c r="AO9" s="891">
        <v>4425</v>
      </c>
      <c r="AP9" s="892">
        <v>-155315.35373698571</v>
      </c>
      <c r="AQ9" s="261">
        <v>0</v>
      </c>
      <c r="AR9" s="261">
        <v>-155315.35373698571</v>
      </c>
      <c r="AS9" s="890">
        <v>1336652</v>
      </c>
      <c r="AT9" s="890">
        <v>-95159</v>
      </c>
      <c r="AU9" s="892">
        <v>1241493</v>
      </c>
      <c r="AV9" s="891">
        <v>96739464.646263018</v>
      </c>
      <c r="AW9" s="890">
        <v>0</v>
      </c>
      <c r="AX9" s="890">
        <v>575486</v>
      </c>
      <c r="AY9" s="891">
        <v>97314951</v>
      </c>
      <c r="AZ9" s="890">
        <v>64066926</v>
      </c>
      <c r="BA9" s="890">
        <v>33248025</v>
      </c>
      <c r="BB9" s="890">
        <v>8312006</v>
      </c>
      <c r="BC9" s="890">
        <v>0</v>
      </c>
      <c r="BD9" s="890">
        <v>0</v>
      </c>
      <c r="BE9" s="890">
        <v>256088</v>
      </c>
      <c r="BF9" s="890">
        <v>0</v>
      </c>
      <c r="BG9" s="891">
        <v>97571039</v>
      </c>
    </row>
    <row r="10" spans="1:60" ht="15.6" customHeight="1" x14ac:dyDescent="0.2">
      <c r="A10" s="888">
        <v>4</v>
      </c>
      <c r="B10" s="889" t="s">
        <v>10</v>
      </c>
      <c r="C10" s="890">
        <v>22544073</v>
      </c>
      <c r="D10" s="890">
        <v>0</v>
      </c>
      <c r="E10" s="890">
        <v>0</v>
      </c>
      <c r="F10" s="890">
        <v>0</v>
      </c>
      <c r="G10" s="890">
        <v>-4862</v>
      </c>
      <c r="H10" s="890">
        <v>0</v>
      </c>
      <c r="I10" s="890">
        <v>0</v>
      </c>
      <c r="J10" s="890">
        <v>0</v>
      </c>
      <c r="K10" s="890">
        <v>0</v>
      </c>
      <c r="L10" s="890">
        <v>0</v>
      </c>
      <c r="M10" s="890">
        <v>0</v>
      </c>
      <c r="N10" s="890">
        <v>0</v>
      </c>
      <c r="O10" s="890">
        <v>0</v>
      </c>
      <c r="P10" s="890">
        <v>0</v>
      </c>
      <c r="Q10" s="890">
        <v>0</v>
      </c>
      <c r="R10" s="890">
        <v>0</v>
      </c>
      <c r="S10" s="890">
        <v>0</v>
      </c>
      <c r="T10" s="890">
        <v>0</v>
      </c>
      <c r="U10" s="890">
        <v>0</v>
      </c>
      <c r="V10" s="890">
        <v>0</v>
      </c>
      <c r="W10" s="890">
        <v>-5439</v>
      </c>
      <c r="X10" s="890">
        <v>0</v>
      </c>
      <c r="Y10" s="890">
        <v>0</v>
      </c>
      <c r="Z10" s="890">
        <v>0</v>
      </c>
      <c r="AA10" s="890">
        <v>0</v>
      </c>
      <c r="AB10" s="890">
        <v>-1849</v>
      </c>
      <c r="AC10" s="890">
        <v>0</v>
      </c>
      <c r="AD10" s="890">
        <v>0</v>
      </c>
      <c r="AE10" s="890">
        <v>0</v>
      </c>
      <c r="AF10" s="890">
        <v>0</v>
      </c>
      <c r="AG10" s="890">
        <v>0</v>
      </c>
      <c r="AH10" s="890">
        <v>0</v>
      </c>
      <c r="AI10" s="890">
        <v>0</v>
      </c>
      <c r="AJ10" s="890">
        <v>0</v>
      </c>
      <c r="AK10" s="890">
        <v>-61648</v>
      </c>
      <c r="AL10" s="890">
        <v>-40412</v>
      </c>
      <c r="AM10" s="891">
        <v>-114210</v>
      </c>
      <c r="AN10" s="891">
        <v>22429863</v>
      </c>
      <c r="AO10" s="891">
        <v>6676</v>
      </c>
      <c r="AP10" s="892">
        <v>-33450.909072343929</v>
      </c>
      <c r="AQ10" s="261">
        <v>0</v>
      </c>
      <c r="AR10" s="261">
        <v>-33450.909072343929</v>
      </c>
      <c r="AS10" s="890">
        <v>-1084104</v>
      </c>
      <c r="AT10" s="890">
        <v>-16730</v>
      </c>
      <c r="AU10" s="892">
        <v>-1100834</v>
      </c>
      <c r="AV10" s="891">
        <v>21295578.090927657</v>
      </c>
      <c r="AW10" s="890">
        <v>84000</v>
      </c>
      <c r="AX10" s="890">
        <v>90447</v>
      </c>
      <c r="AY10" s="891">
        <v>21470025</v>
      </c>
      <c r="AZ10" s="890">
        <v>15084401</v>
      </c>
      <c r="BA10" s="890">
        <v>6385624</v>
      </c>
      <c r="BB10" s="890">
        <v>1596406</v>
      </c>
      <c r="BC10" s="890">
        <v>0</v>
      </c>
      <c r="BD10" s="890">
        <v>0</v>
      </c>
      <c r="BE10" s="890">
        <v>83062</v>
      </c>
      <c r="BF10" s="890">
        <v>0</v>
      </c>
      <c r="BG10" s="891">
        <v>21553087</v>
      </c>
    </row>
    <row r="11" spans="1:60" ht="15.6" customHeight="1" x14ac:dyDescent="0.2">
      <c r="A11" s="893">
        <v>5</v>
      </c>
      <c r="B11" s="894" t="s">
        <v>11</v>
      </c>
      <c r="C11" s="895">
        <v>32465146</v>
      </c>
      <c r="D11" s="895">
        <v>0</v>
      </c>
      <c r="E11" s="895">
        <v>0</v>
      </c>
      <c r="F11" s="895">
        <v>0</v>
      </c>
      <c r="G11" s="895">
        <v>0</v>
      </c>
      <c r="H11" s="895">
        <v>0</v>
      </c>
      <c r="I11" s="895">
        <v>0</v>
      </c>
      <c r="J11" s="895">
        <v>0</v>
      </c>
      <c r="K11" s="895">
        <v>0</v>
      </c>
      <c r="L11" s="895">
        <v>0</v>
      </c>
      <c r="M11" s="895">
        <v>0</v>
      </c>
      <c r="N11" s="895">
        <v>0</v>
      </c>
      <c r="O11" s="895">
        <v>0</v>
      </c>
      <c r="P11" s="895">
        <v>0</v>
      </c>
      <c r="Q11" s="895">
        <v>0</v>
      </c>
      <c r="R11" s="895">
        <v>0</v>
      </c>
      <c r="S11" s="895">
        <v>0</v>
      </c>
      <c r="T11" s="895">
        <v>0</v>
      </c>
      <c r="U11" s="895">
        <v>0</v>
      </c>
      <c r="V11" s="895">
        <v>0</v>
      </c>
      <c r="W11" s="895">
        <v>0</v>
      </c>
      <c r="X11" s="895">
        <v>0</v>
      </c>
      <c r="Y11" s="895">
        <v>0</v>
      </c>
      <c r="Z11" s="895">
        <v>0</v>
      </c>
      <c r="AA11" s="895">
        <v>0</v>
      </c>
      <c r="AB11" s="895">
        <v>-1920</v>
      </c>
      <c r="AC11" s="895">
        <v>0</v>
      </c>
      <c r="AD11" s="895">
        <v>0</v>
      </c>
      <c r="AE11" s="895">
        <v>0</v>
      </c>
      <c r="AF11" s="895">
        <v>0</v>
      </c>
      <c r="AG11" s="895">
        <v>0</v>
      </c>
      <c r="AH11" s="895">
        <v>0</v>
      </c>
      <c r="AI11" s="895">
        <v>0</v>
      </c>
      <c r="AJ11" s="895">
        <v>0</v>
      </c>
      <c r="AK11" s="895">
        <v>-184246</v>
      </c>
      <c r="AL11" s="895">
        <v>-262910</v>
      </c>
      <c r="AM11" s="896">
        <v>-449076</v>
      </c>
      <c r="AN11" s="896">
        <v>32016070</v>
      </c>
      <c r="AO11" s="896">
        <v>6028</v>
      </c>
      <c r="AP11" s="897">
        <v>-98137.505660099094</v>
      </c>
      <c r="AQ11" s="261">
        <v>0</v>
      </c>
      <c r="AR11" s="261">
        <v>-98137.505660099094</v>
      </c>
      <c r="AS11" s="895">
        <v>-470418</v>
      </c>
      <c r="AT11" s="895">
        <v>-232194</v>
      </c>
      <c r="AU11" s="897">
        <v>-702612</v>
      </c>
      <c r="AV11" s="896">
        <v>31215320.494339902</v>
      </c>
      <c r="AW11" s="895">
        <v>0</v>
      </c>
      <c r="AX11" s="895">
        <v>138709</v>
      </c>
      <c r="AY11" s="896">
        <v>31354029</v>
      </c>
      <c r="AZ11" s="895">
        <v>21380988</v>
      </c>
      <c r="BA11" s="895">
        <v>9973041</v>
      </c>
      <c r="BB11" s="895">
        <v>2493260</v>
      </c>
      <c r="BC11" s="895">
        <v>0</v>
      </c>
      <c r="BD11" s="895">
        <v>0</v>
      </c>
      <c r="BE11" s="895">
        <v>152082</v>
      </c>
      <c r="BF11" s="895">
        <v>0</v>
      </c>
      <c r="BG11" s="896">
        <v>31506111</v>
      </c>
    </row>
    <row r="12" spans="1:60" ht="15.6" customHeight="1" x14ac:dyDescent="0.2">
      <c r="A12" s="886">
        <v>6</v>
      </c>
      <c r="B12" s="887" t="s">
        <v>12</v>
      </c>
      <c r="C12" s="261">
        <v>34914529</v>
      </c>
      <c r="D12" s="261">
        <v>0</v>
      </c>
      <c r="E12" s="261">
        <v>0</v>
      </c>
      <c r="F12" s="261">
        <v>0</v>
      </c>
      <c r="G12" s="261">
        <v>0</v>
      </c>
      <c r="H12" s="261">
        <v>0</v>
      </c>
      <c r="I12" s="261">
        <v>0</v>
      </c>
      <c r="J12" s="261">
        <v>0</v>
      </c>
      <c r="K12" s="261">
        <v>-10009</v>
      </c>
      <c r="L12" s="261">
        <v>0</v>
      </c>
      <c r="M12" s="261">
        <v>0</v>
      </c>
      <c r="N12" s="261">
        <v>0</v>
      </c>
      <c r="O12" s="261">
        <v>0</v>
      </c>
      <c r="P12" s="261">
        <v>0</v>
      </c>
      <c r="Q12" s="261">
        <v>0</v>
      </c>
      <c r="R12" s="261">
        <v>0</v>
      </c>
      <c r="S12" s="261">
        <v>0</v>
      </c>
      <c r="T12" s="261">
        <v>0</v>
      </c>
      <c r="U12" s="261">
        <v>0</v>
      </c>
      <c r="V12" s="261">
        <v>0</v>
      </c>
      <c r="W12" s="261">
        <v>0</v>
      </c>
      <c r="X12" s="261">
        <v>0</v>
      </c>
      <c r="Y12" s="261">
        <v>0</v>
      </c>
      <c r="Z12" s="261">
        <v>0</v>
      </c>
      <c r="AA12" s="261">
        <v>0</v>
      </c>
      <c r="AB12" s="261">
        <v>-1778</v>
      </c>
      <c r="AC12" s="261">
        <v>0</v>
      </c>
      <c r="AD12" s="261">
        <v>0</v>
      </c>
      <c r="AE12" s="261">
        <v>0</v>
      </c>
      <c r="AF12" s="261">
        <v>0</v>
      </c>
      <c r="AG12" s="261">
        <v>0</v>
      </c>
      <c r="AH12" s="261">
        <v>0</v>
      </c>
      <c r="AI12" s="261">
        <v>0</v>
      </c>
      <c r="AJ12" s="261">
        <v>0</v>
      </c>
      <c r="AK12" s="261">
        <v>-119914</v>
      </c>
      <c r="AL12" s="261">
        <v>-50835</v>
      </c>
      <c r="AM12" s="259">
        <v>-182536</v>
      </c>
      <c r="AN12" s="259">
        <v>34731993</v>
      </c>
      <c r="AO12" s="259">
        <v>5975</v>
      </c>
      <c r="AP12" s="262">
        <v>-104557.46014373456</v>
      </c>
      <c r="AQ12" s="261">
        <v>0</v>
      </c>
      <c r="AR12" s="261">
        <v>-104557.46014373456</v>
      </c>
      <c r="AS12" s="261">
        <v>532220</v>
      </c>
      <c r="AT12" s="261">
        <v>-149500</v>
      </c>
      <c r="AU12" s="262">
        <v>382720</v>
      </c>
      <c r="AV12" s="259">
        <v>35010155.539856263</v>
      </c>
      <c r="AW12" s="261">
        <v>0</v>
      </c>
      <c r="AX12" s="261">
        <v>155878</v>
      </c>
      <c r="AY12" s="259">
        <v>35166034</v>
      </c>
      <c r="AZ12" s="261">
        <v>23210218</v>
      </c>
      <c r="BA12" s="261">
        <v>11955816</v>
      </c>
      <c r="BB12" s="261">
        <v>2988954</v>
      </c>
      <c r="BC12" s="261">
        <v>0</v>
      </c>
      <c r="BD12" s="261">
        <v>0</v>
      </c>
      <c r="BE12" s="261">
        <v>66640</v>
      </c>
      <c r="BF12" s="261">
        <v>0</v>
      </c>
      <c r="BG12" s="259">
        <v>35232674</v>
      </c>
    </row>
    <row r="13" spans="1:60" ht="15.6" customHeight="1" x14ac:dyDescent="0.2">
      <c r="A13" s="888">
        <v>7</v>
      </c>
      <c r="B13" s="889" t="s">
        <v>13</v>
      </c>
      <c r="C13" s="890">
        <v>7647851</v>
      </c>
      <c r="D13" s="890">
        <v>0</v>
      </c>
      <c r="E13" s="890">
        <v>0</v>
      </c>
      <c r="F13" s="890">
        <v>0</v>
      </c>
      <c r="G13" s="890">
        <v>-3090</v>
      </c>
      <c r="H13" s="890">
        <v>0</v>
      </c>
      <c r="I13" s="890">
        <v>0</v>
      </c>
      <c r="J13" s="890">
        <v>0</v>
      </c>
      <c r="K13" s="890">
        <v>0</v>
      </c>
      <c r="L13" s="890">
        <v>0</v>
      </c>
      <c r="M13" s="890">
        <v>0</v>
      </c>
      <c r="N13" s="890">
        <v>0</v>
      </c>
      <c r="O13" s="890">
        <v>0</v>
      </c>
      <c r="P13" s="890">
        <v>0</v>
      </c>
      <c r="Q13" s="890">
        <v>0</v>
      </c>
      <c r="R13" s="890">
        <v>0</v>
      </c>
      <c r="S13" s="890">
        <v>0</v>
      </c>
      <c r="T13" s="890">
        <v>0</v>
      </c>
      <c r="U13" s="890">
        <v>0</v>
      </c>
      <c r="V13" s="890">
        <v>0</v>
      </c>
      <c r="W13" s="890">
        <v>0</v>
      </c>
      <c r="X13" s="890">
        <v>0</v>
      </c>
      <c r="Y13" s="890">
        <v>0</v>
      </c>
      <c r="Z13" s="890">
        <v>0</v>
      </c>
      <c r="AA13" s="890">
        <v>0</v>
      </c>
      <c r="AB13" s="890">
        <v>-1035</v>
      </c>
      <c r="AC13" s="890">
        <v>0</v>
      </c>
      <c r="AD13" s="890">
        <v>0</v>
      </c>
      <c r="AE13" s="890">
        <v>-96917</v>
      </c>
      <c r="AF13" s="890">
        <v>0</v>
      </c>
      <c r="AG13" s="890">
        <v>0</v>
      </c>
      <c r="AH13" s="890">
        <v>0</v>
      </c>
      <c r="AI13" s="890">
        <v>0</v>
      </c>
      <c r="AJ13" s="890">
        <v>0</v>
      </c>
      <c r="AK13" s="890">
        <v>-35679</v>
      </c>
      <c r="AL13" s="890">
        <v>-10229</v>
      </c>
      <c r="AM13" s="891">
        <v>-146950</v>
      </c>
      <c r="AN13" s="891">
        <v>7500901</v>
      </c>
      <c r="AO13" s="891">
        <v>3550</v>
      </c>
      <c r="AP13" s="892">
        <v>7085.1920091324137</v>
      </c>
      <c r="AQ13" s="261">
        <v>7085.1920091324137</v>
      </c>
      <c r="AR13" s="261">
        <v>0</v>
      </c>
      <c r="AS13" s="890">
        <v>53610</v>
      </c>
      <c r="AT13" s="890">
        <v>-17870</v>
      </c>
      <c r="AU13" s="892">
        <v>35740</v>
      </c>
      <c r="AV13" s="891">
        <v>7543726.1920091324</v>
      </c>
      <c r="AW13" s="890">
        <v>0</v>
      </c>
      <c r="AX13" s="890">
        <v>57348</v>
      </c>
      <c r="AY13" s="891">
        <v>7601074</v>
      </c>
      <c r="AZ13" s="890">
        <v>5078128</v>
      </c>
      <c r="BA13" s="890">
        <v>2522946</v>
      </c>
      <c r="BB13" s="890">
        <v>630737</v>
      </c>
      <c r="BC13" s="890">
        <v>0</v>
      </c>
      <c r="BD13" s="890">
        <v>0</v>
      </c>
      <c r="BE13" s="890">
        <v>40222</v>
      </c>
      <c r="BF13" s="890">
        <v>0</v>
      </c>
      <c r="BG13" s="891">
        <v>7641296</v>
      </c>
    </row>
    <row r="14" spans="1:60" ht="15.6" customHeight="1" x14ac:dyDescent="0.2">
      <c r="A14" s="888">
        <v>8</v>
      </c>
      <c r="B14" s="889" t="s">
        <v>14</v>
      </c>
      <c r="C14" s="890">
        <v>123023138</v>
      </c>
      <c r="D14" s="890">
        <v>0</v>
      </c>
      <c r="E14" s="890">
        <v>0</v>
      </c>
      <c r="F14" s="890">
        <v>0</v>
      </c>
      <c r="G14" s="890">
        <v>0</v>
      </c>
      <c r="H14" s="890">
        <v>0</v>
      </c>
      <c r="I14" s="890">
        <v>0</v>
      </c>
      <c r="J14" s="890">
        <v>0</v>
      </c>
      <c r="K14" s="890">
        <v>0</v>
      </c>
      <c r="L14" s="890">
        <v>0</v>
      </c>
      <c r="M14" s="890">
        <v>0</v>
      </c>
      <c r="N14" s="890">
        <v>0</v>
      </c>
      <c r="O14" s="890">
        <v>0</v>
      </c>
      <c r="P14" s="890">
        <v>0</v>
      </c>
      <c r="Q14" s="890">
        <v>0</v>
      </c>
      <c r="R14" s="890">
        <v>0</v>
      </c>
      <c r="S14" s="890">
        <v>0</v>
      </c>
      <c r="T14" s="890">
        <v>0</v>
      </c>
      <c r="U14" s="890">
        <v>0</v>
      </c>
      <c r="V14" s="890">
        <v>0</v>
      </c>
      <c r="W14" s="890">
        <v>0</v>
      </c>
      <c r="X14" s="890">
        <v>0</v>
      </c>
      <c r="Y14" s="890">
        <v>0</v>
      </c>
      <c r="Z14" s="890">
        <v>0</v>
      </c>
      <c r="AA14" s="890">
        <v>0</v>
      </c>
      <c r="AB14" s="890">
        <v>-1682</v>
      </c>
      <c r="AC14" s="890">
        <v>0</v>
      </c>
      <c r="AD14" s="890">
        <v>0</v>
      </c>
      <c r="AE14" s="890">
        <v>0</v>
      </c>
      <c r="AF14" s="890">
        <v>0</v>
      </c>
      <c r="AG14" s="890">
        <v>0</v>
      </c>
      <c r="AH14" s="890">
        <v>0</v>
      </c>
      <c r="AI14" s="890">
        <v>0</v>
      </c>
      <c r="AJ14" s="890">
        <v>0</v>
      </c>
      <c r="AK14" s="890">
        <v>-313652</v>
      </c>
      <c r="AL14" s="890">
        <v>-337360</v>
      </c>
      <c r="AM14" s="891">
        <v>-652694</v>
      </c>
      <c r="AN14" s="891">
        <v>122370444</v>
      </c>
      <c r="AO14" s="891">
        <v>5586</v>
      </c>
      <c r="AP14" s="892">
        <v>-126696.74951470614</v>
      </c>
      <c r="AQ14" s="261">
        <v>0</v>
      </c>
      <c r="AR14" s="261">
        <v>-126696.74951470614</v>
      </c>
      <c r="AS14" s="890">
        <v>2157354</v>
      </c>
      <c r="AT14" s="890">
        <v>39123</v>
      </c>
      <c r="AU14" s="892">
        <v>2196477</v>
      </c>
      <c r="AV14" s="891">
        <v>124440224.2504853</v>
      </c>
      <c r="AW14" s="890">
        <v>84000</v>
      </c>
      <c r="AX14" s="890">
        <v>563273</v>
      </c>
      <c r="AY14" s="891">
        <v>125087497</v>
      </c>
      <c r="AZ14" s="890">
        <v>81983697</v>
      </c>
      <c r="BA14" s="890">
        <v>43103800</v>
      </c>
      <c r="BB14" s="890">
        <v>10775950</v>
      </c>
      <c r="BC14" s="890">
        <v>0</v>
      </c>
      <c r="BD14" s="890">
        <v>6000</v>
      </c>
      <c r="BE14" s="890">
        <v>178024</v>
      </c>
      <c r="BF14" s="890">
        <v>0</v>
      </c>
      <c r="BG14" s="891">
        <v>125271521</v>
      </c>
    </row>
    <row r="15" spans="1:60" ht="15.6" customHeight="1" x14ac:dyDescent="0.2">
      <c r="A15" s="888">
        <v>9</v>
      </c>
      <c r="B15" s="889" t="s">
        <v>15</v>
      </c>
      <c r="C15" s="890">
        <v>216678177</v>
      </c>
      <c r="D15" s="890">
        <v>-4755077</v>
      </c>
      <c r="E15" s="890">
        <v>0</v>
      </c>
      <c r="F15" s="890">
        <v>0</v>
      </c>
      <c r="G15" s="890">
        <v>0</v>
      </c>
      <c r="H15" s="890">
        <v>0</v>
      </c>
      <c r="I15" s="890">
        <v>0</v>
      </c>
      <c r="J15" s="890">
        <v>0</v>
      </c>
      <c r="K15" s="890">
        <v>0</v>
      </c>
      <c r="L15" s="890">
        <v>0</v>
      </c>
      <c r="M15" s="890">
        <v>0</v>
      </c>
      <c r="N15" s="890">
        <v>0</v>
      </c>
      <c r="O15" s="890">
        <v>0</v>
      </c>
      <c r="P15" s="890">
        <v>0</v>
      </c>
      <c r="Q15" s="890">
        <v>0</v>
      </c>
      <c r="R15" s="890">
        <v>0</v>
      </c>
      <c r="S15" s="890">
        <v>0</v>
      </c>
      <c r="T15" s="890">
        <v>0</v>
      </c>
      <c r="U15" s="890">
        <v>0</v>
      </c>
      <c r="V15" s="890">
        <v>0</v>
      </c>
      <c r="W15" s="890">
        <v>0</v>
      </c>
      <c r="X15" s="890">
        <v>0</v>
      </c>
      <c r="Y15" s="890">
        <v>0</v>
      </c>
      <c r="Z15" s="890">
        <v>0</v>
      </c>
      <c r="AA15" s="890">
        <v>0</v>
      </c>
      <c r="AB15" s="890">
        <v>-1631</v>
      </c>
      <c r="AC15" s="890">
        <v>0</v>
      </c>
      <c r="AD15" s="890">
        <v>0</v>
      </c>
      <c r="AE15" s="890">
        <v>-4934</v>
      </c>
      <c r="AF15" s="890">
        <v>0</v>
      </c>
      <c r="AG15" s="890">
        <v>0</v>
      </c>
      <c r="AH15" s="890">
        <v>0</v>
      </c>
      <c r="AI15" s="890">
        <v>0</v>
      </c>
      <c r="AJ15" s="890">
        <v>0</v>
      </c>
      <c r="AK15" s="890">
        <v>-565917</v>
      </c>
      <c r="AL15" s="890">
        <v>-400545</v>
      </c>
      <c r="AM15" s="891">
        <v>-5728104</v>
      </c>
      <c r="AN15" s="891">
        <v>210950073</v>
      </c>
      <c r="AO15" s="891">
        <v>5411</v>
      </c>
      <c r="AP15" s="892">
        <v>-747617.30652016879</v>
      </c>
      <c r="AQ15" s="261">
        <v>0</v>
      </c>
      <c r="AR15" s="261">
        <v>-747617.30652016879</v>
      </c>
      <c r="AS15" s="890">
        <v>-2191514</v>
      </c>
      <c r="AT15" s="890">
        <v>-513891</v>
      </c>
      <c r="AU15" s="892">
        <v>-2705405</v>
      </c>
      <c r="AV15" s="891">
        <v>207497050.69347984</v>
      </c>
      <c r="AW15" s="890">
        <v>399000</v>
      </c>
      <c r="AX15" s="890">
        <v>999224</v>
      </c>
      <c r="AY15" s="891">
        <v>208895275</v>
      </c>
      <c r="AZ15" s="890">
        <v>141787184</v>
      </c>
      <c r="BA15" s="890">
        <v>67108091</v>
      </c>
      <c r="BB15" s="890">
        <v>16777023</v>
      </c>
      <c r="BC15" s="890">
        <v>0</v>
      </c>
      <c r="BD15" s="890">
        <v>12000</v>
      </c>
      <c r="BE15" s="890">
        <v>322490</v>
      </c>
      <c r="BF15" s="890">
        <v>0</v>
      </c>
      <c r="BG15" s="891">
        <v>209229765</v>
      </c>
    </row>
    <row r="16" spans="1:60" ht="15.6" customHeight="1" x14ac:dyDescent="0.2">
      <c r="A16" s="893">
        <v>10</v>
      </c>
      <c r="B16" s="894" t="s">
        <v>16</v>
      </c>
      <c r="C16" s="895">
        <v>148945093</v>
      </c>
      <c r="D16" s="895">
        <v>0</v>
      </c>
      <c r="E16" s="895">
        <v>0</v>
      </c>
      <c r="F16" s="895">
        <v>0</v>
      </c>
      <c r="G16" s="895">
        <v>0</v>
      </c>
      <c r="H16" s="895">
        <v>0</v>
      </c>
      <c r="I16" s="895">
        <v>0</v>
      </c>
      <c r="J16" s="895">
        <v>0</v>
      </c>
      <c r="K16" s="895">
        <v>-3787132</v>
      </c>
      <c r="L16" s="895">
        <v>0</v>
      </c>
      <c r="M16" s="895">
        <v>-2404776</v>
      </c>
      <c r="N16" s="895">
        <v>0</v>
      </c>
      <c r="O16" s="895">
        <v>0</v>
      </c>
      <c r="P16" s="895">
        <v>0</v>
      </c>
      <c r="Q16" s="895">
        <v>0</v>
      </c>
      <c r="R16" s="895">
        <v>0</v>
      </c>
      <c r="S16" s="895">
        <v>0</v>
      </c>
      <c r="T16" s="895">
        <v>0</v>
      </c>
      <c r="U16" s="895">
        <v>0</v>
      </c>
      <c r="V16" s="895">
        <v>0</v>
      </c>
      <c r="W16" s="895">
        <v>0</v>
      </c>
      <c r="X16" s="895">
        <v>-1918653</v>
      </c>
      <c r="Y16" s="895">
        <v>0</v>
      </c>
      <c r="Z16" s="895">
        <v>0</v>
      </c>
      <c r="AA16" s="895">
        <v>0</v>
      </c>
      <c r="AB16" s="895">
        <v>-1376</v>
      </c>
      <c r="AC16" s="895">
        <v>0</v>
      </c>
      <c r="AD16" s="895">
        <v>0</v>
      </c>
      <c r="AE16" s="895">
        <v>0</v>
      </c>
      <c r="AF16" s="895">
        <v>0</v>
      </c>
      <c r="AG16" s="895">
        <v>0</v>
      </c>
      <c r="AH16" s="895">
        <v>0</v>
      </c>
      <c r="AI16" s="895">
        <v>0</v>
      </c>
      <c r="AJ16" s="895">
        <v>0</v>
      </c>
      <c r="AK16" s="895">
        <v>-384990</v>
      </c>
      <c r="AL16" s="895">
        <v>-319830</v>
      </c>
      <c r="AM16" s="896">
        <v>-8816757</v>
      </c>
      <c r="AN16" s="896">
        <v>140128336</v>
      </c>
      <c r="AO16" s="896">
        <v>4517</v>
      </c>
      <c r="AP16" s="897">
        <v>-129589.81787134774</v>
      </c>
      <c r="AQ16" s="261">
        <v>0</v>
      </c>
      <c r="AR16" s="261">
        <v>-129589.81787134774</v>
      </c>
      <c r="AS16" s="895">
        <v>1748853</v>
      </c>
      <c r="AT16" s="895">
        <v>-212393</v>
      </c>
      <c r="AU16" s="897">
        <v>1536460</v>
      </c>
      <c r="AV16" s="896">
        <v>141535206.18212864</v>
      </c>
      <c r="AW16" s="895">
        <v>756000</v>
      </c>
      <c r="AX16" s="895">
        <v>791190</v>
      </c>
      <c r="AY16" s="896">
        <v>143082396</v>
      </c>
      <c r="AZ16" s="895">
        <v>94404753</v>
      </c>
      <c r="BA16" s="895">
        <v>48677643</v>
      </c>
      <c r="BB16" s="895">
        <v>12169411</v>
      </c>
      <c r="BC16" s="895">
        <v>0</v>
      </c>
      <c r="BD16" s="895">
        <v>54000</v>
      </c>
      <c r="BE16" s="895">
        <v>372232</v>
      </c>
      <c r="BF16" s="895">
        <v>0</v>
      </c>
      <c r="BG16" s="896">
        <v>143508628</v>
      </c>
    </row>
    <row r="17" spans="1:59" ht="15.6" customHeight="1" x14ac:dyDescent="0.2">
      <c r="A17" s="886">
        <v>11</v>
      </c>
      <c r="B17" s="887" t="s">
        <v>17</v>
      </c>
      <c r="C17" s="261">
        <v>12241411</v>
      </c>
      <c r="D17" s="261">
        <v>0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0</v>
      </c>
      <c r="L17" s="261">
        <v>0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0</v>
      </c>
      <c r="S17" s="261">
        <v>0</v>
      </c>
      <c r="T17" s="261">
        <v>0</v>
      </c>
      <c r="U17" s="261">
        <v>0</v>
      </c>
      <c r="V17" s="261">
        <v>0</v>
      </c>
      <c r="W17" s="261">
        <v>0</v>
      </c>
      <c r="X17" s="261">
        <v>0</v>
      </c>
      <c r="Y17" s="261">
        <v>0</v>
      </c>
      <c r="Z17" s="261">
        <v>0</v>
      </c>
      <c r="AA17" s="261">
        <v>0</v>
      </c>
      <c r="AB17" s="261">
        <v>-1952</v>
      </c>
      <c r="AC17" s="261">
        <v>0</v>
      </c>
      <c r="AD17" s="261">
        <v>0</v>
      </c>
      <c r="AE17" s="261">
        <v>0</v>
      </c>
      <c r="AF17" s="261">
        <v>0</v>
      </c>
      <c r="AG17" s="261">
        <v>0</v>
      </c>
      <c r="AH17" s="261">
        <v>0</v>
      </c>
      <c r="AI17" s="261">
        <v>0</v>
      </c>
      <c r="AJ17" s="261">
        <v>0</v>
      </c>
      <c r="AK17" s="261">
        <v>-22929</v>
      </c>
      <c r="AL17" s="261">
        <v>-41883</v>
      </c>
      <c r="AM17" s="259">
        <v>-66764</v>
      </c>
      <c r="AN17" s="259">
        <v>12174647</v>
      </c>
      <c r="AO17" s="259">
        <v>7784</v>
      </c>
      <c r="AP17" s="262">
        <v>-12273.630835453019</v>
      </c>
      <c r="AQ17" s="261">
        <v>0</v>
      </c>
      <c r="AR17" s="261">
        <v>-12273.630835453019</v>
      </c>
      <c r="AS17" s="261">
        <v>46734</v>
      </c>
      <c r="AT17" s="261">
        <v>7789</v>
      </c>
      <c r="AU17" s="262">
        <v>54523</v>
      </c>
      <c r="AV17" s="259">
        <v>12216896.369164547</v>
      </c>
      <c r="AW17" s="261">
        <v>0</v>
      </c>
      <c r="AX17" s="261">
        <v>39648</v>
      </c>
      <c r="AY17" s="259">
        <v>12256544</v>
      </c>
      <c r="AZ17" s="261">
        <v>8139208</v>
      </c>
      <c r="BA17" s="261">
        <v>4117336</v>
      </c>
      <c r="BB17" s="261">
        <v>1029334</v>
      </c>
      <c r="BC17" s="261">
        <v>0</v>
      </c>
      <c r="BD17" s="261">
        <v>0</v>
      </c>
      <c r="BE17" s="261">
        <v>44268</v>
      </c>
      <c r="BF17" s="261">
        <v>0</v>
      </c>
      <c r="BG17" s="259">
        <v>12300812</v>
      </c>
    </row>
    <row r="18" spans="1:59" ht="15.6" customHeight="1" x14ac:dyDescent="0.2">
      <c r="A18" s="888">
        <v>12</v>
      </c>
      <c r="B18" s="889" t="s">
        <v>18</v>
      </c>
      <c r="C18" s="890">
        <v>4529234</v>
      </c>
      <c r="D18" s="890">
        <v>0</v>
      </c>
      <c r="E18" s="890">
        <v>0</v>
      </c>
      <c r="F18" s="890">
        <v>0</v>
      </c>
      <c r="G18" s="890">
        <v>0</v>
      </c>
      <c r="H18" s="890">
        <v>0</v>
      </c>
      <c r="I18" s="890">
        <v>0</v>
      </c>
      <c r="J18" s="890">
        <v>0</v>
      </c>
      <c r="K18" s="890">
        <v>0</v>
      </c>
      <c r="L18" s="890">
        <v>0</v>
      </c>
      <c r="M18" s="890">
        <v>-5579</v>
      </c>
      <c r="N18" s="890">
        <v>0</v>
      </c>
      <c r="O18" s="890">
        <v>0</v>
      </c>
      <c r="P18" s="890">
        <v>0</v>
      </c>
      <c r="Q18" s="890">
        <v>0</v>
      </c>
      <c r="R18" s="890">
        <v>0</v>
      </c>
      <c r="S18" s="890">
        <v>0</v>
      </c>
      <c r="T18" s="890">
        <v>0</v>
      </c>
      <c r="U18" s="890">
        <v>0</v>
      </c>
      <c r="V18" s="890">
        <v>0</v>
      </c>
      <c r="W18" s="890">
        <v>0</v>
      </c>
      <c r="X18" s="890">
        <v>0</v>
      </c>
      <c r="Y18" s="890">
        <v>0</v>
      </c>
      <c r="Z18" s="890">
        <v>0</v>
      </c>
      <c r="AA18" s="890">
        <v>0</v>
      </c>
      <c r="AB18" s="890">
        <v>-886</v>
      </c>
      <c r="AC18" s="890">
        <v>0</v>
      </c>
      <c r="AD18" s="890">
        <v>0</v>
      </c>
      <c r="AE18" s="890">
        <v>0</v>
      </c>
      <c r="AF18" s="890">
        <v>0</v>
      </c>
      <c r="AG18" s="890">
        <v>0</v>
      </c>
      <c r="AH18" s="890">
        <v>0</v>
      </c>
      <c r="AI18" s="890">
        <v>0</v>
      </c>
      <c r="AJ18" s="890">
        <v>0</v>
      </c>
      <c r="AK18" s="890">
        <v>-3033</v>
      </c>
      <c r="AL18" s="890">
        <v>-751</v>
      </c>
      <c r="AM18" s="891">
        <v>-10249</v>
      </c>
      <c r="AN18" s="891">
        <v>4518985</v>
      </c>
      <c r="AO18" s="891">
        <v>3487</v>
      </c>
      <c r="AP18" s="892">
        <v>-2016</v>
      </c>
      <c r="AQ18" s="261">
        <v>0</v>
      </c>
      <c r="AR18" s="261">
        <v>-2016</v>
      </c>
      <c r="AS18" s="890">
        <v>38368</v>
      </c>
      <c r="AT18" s="890">
        <v>13952</v>
      </c>
      <c r="AU18" s="892">
        <v>52320</v>
      </c>
      <c r="AV18" s="891">
        <v>4569289</v>
      </c>
      <c r="AW18" s="890">
        <v>42000</v>
      </c>
      <c r="AX18" s="890">
        <v>34928</v>
      </c>
      <c r="AY18" s="891">
        <v>4646217</v>
      </c>
      <c r="AZ18" s="890">
        <v>3063476</v>
      </c>
      <c r="BA18" s="890">
        <v>1582741</v>
      </c>
      <c r="BB18" s="890">
        <v>395685</v>
      </c>
      <c r="BC18" s="890">
        <v>0</v>
      </c>
      <c r="BD18" s="890">
        <v>0</v>
      </c>
      <c r="BE18" s="890">
        <v>25000</v>
      </c>
      <c r="BF18" s="890">
        <v>0</v>
      </c>
      <c r="BG18" s="891">
        <v>4671217</v>
      </c>
    </row>
    <row r="19" spans="1:59" ht="15.6" customHeight="1" x14ac:dyDescent="0.2">
      <c r="A19" s="888">
        <v>13</v>
      </c>
      <c r="B19" s="889" t="s">
        <v>19</v>
      </c>
      <c r="C19" s="890">
        <v>10116798</v>
      </c>
      <c r="D19" s="890">
        <v>0</v>
      </c>
      <c r="E19" s="890">
        <v>0</v>
      </c>
      <c r="F19" s="890">
        <v>0</v>
      </c>
      <c r="G19" s="890">
        <v>0</v>
      </c>
      <c r="H19" s="890">
        <v>0</v>
      </c>
      <c r="I19" s="890">
        <v>0</v>
      </c>
      <c r="J19" s="890">
        <v>0</v>
      </c>
      <c r="K19" s="890">
        <v>0</v>
      </c>
      <c r="L19" s="890">
        <v>0</v>
      </c>
      <c r="M19" s="890">
        <v>0</v>
      </c>
      <c r="N19" s="890">
        <v>0</v>
      </c>
      <c r="O19" s="890">
        <v>0</v>
      </c>
      <c r="P19" s="890">
        <v>0</v>
      </c>
      <c r="Q19" s="890">
        <v>0</v>
      </c>
      <c r="R19" s="890">
        <v>0</v>
      </c>
      <c r="S19" s="890">
        <v>-506133</v>
      </c>
      <c r="T19" s="890">
        <v>0</v>
      </c>
      <c r="U19" s="890">
        <v>0</v>
      </c>
      <c r="V19" s="890">
        <v>0</v>
      </c>
      <c r="W19" s="890">
        <v>0</v>
      </c>
      <c r="X19" s="890">
        <v>0</v>
      </c>
      <c r="Y19" s="890">
        <v>0</v>
      </c>
      <c r="Z19" s="890">
        <v>0</v>
      </c>
      <c r="AA19" s="890">
        <v>0</v>
      </c>
      <c r="AB19" s="890">
        <v>-1986</v>
      </c>
      <c r="AC19" s="890">
        <v>0</v>
      </c>
      <c r="AD19" s="890">
        <v>0</v>
      </c>
      <c r="AE19" s="890">
        <v>-199</v>
      </c>
      <c r="AF19" s="890">
        <v>0</v>
      </c>
      <c r="AG19" s="890">
        <v>0</v>
      </c>
      <c r="AH19" s="890">
        <v>0</v>
      </c>
      <c r="AI19" s="890">
        <v>0</v>
      </c>
      <c r="AJ19" s="890">
        <v>0</v>
      </c>
      <c r="AK19" s="890">
        <v>-57818</v>
      </c>
      <c r="AL19" s="890">
        <v>-26250</v>
      </c>
      <c r="AM19" s="891">
        <v>-592386</v>
      </c>
      <c r="AN19" s="891">
        <v>9524412</v>
      </c>
      <c r="AO19" s="891">
        <v>7447</v>
      </c>
      <c r="AP19" s="892">
        <v>-21845.589663749837</v>
      </c>
      <c r="AQ19" s="261">
        <v>0</v>
      </c>
      <c r="AR19" s="261">
        <v>-21845.589663749837</v>
      </c>
      <c r="AS19" s="890">
        <v>-289848</v>
      </c>
      <c r="AT19" s="890">
        <v>0</v>
      </c>
      <c r="AU19" s="892">
        <v>-289848</v>
      </c>
      <c r="AV19" s="891">
        <v>9212718.4103362504</v>
      </c>
      <c r="AW19" s="890">
        <v>0</v>
      </c>
      <c r="AX19" s="890">
        <v>31624</v>
      </c>
      <c r="AY19" s="891">
        <v>9244342</v>
      </c>
      <c r="AZ19" s="890">
        <v>6343570</v>
      </c>
      <c r="BA19" s="890">
        <v>2900772</v>
      </c>
      <c r="BB19" s="890">
        <v>725193</v>
      </c>
      <c r="BC19" s="890">
        <v>0</v>
      </c>
      <c r="BD19" s="890">
        <v>0</v>
      </c>
      <c r="BE19" s="890">
        <v>25000</v>
      </c>
      <c r="BF19" s="890">
        <v>0</v>
      </c>
      <c r="BG19" s="891">
        <v>9269342</v>
      </c>
    </row>
    <row r="20" spans="1:59" ht="15.6" customHeight="1" x14ac:dyDescent="0.2">
      <c r="A20" s="888">
        <v>14</v>
      </c>
      <c r="B20" s="889" t="s">
        <v>20</v>
      </c>
      <c r="C20" s="890">
        <v>11905597</v>
      </c>
      <c r="D20" s="890">
        <v>0</v>
      </c>
      <c r="E20" s="890">
        <v>0</v>
      </c>
      <c r="F20" s="890">
        <v>0</v>
      </c>
      <c r="G20" s="890">
        <v>-32642</v>
      </c>
      <c r="H20" s="890">
        <v>0</v>
      </c>
      <c r="I20" s="890">
        <v>0</v>
      </c>
      <c r="J20" s="890">
        <v>0</v>
      </c>
      <c r="K20" s="890">
        <v>0</v>
      </c>
      <c r="L20" s="890">
        <v>0</v>
      </c>
      <c r="M20" s="890">
        <v>0</v>
      </c>
      <c r="N20" s="890">
        <v>0</v>
      </c>
      <c r="O20" s="890">
        <v>0</v>
      </c>
      <c r="P20" s="890">
        <v>0</v>
      </c>
      <c r="Q20" s="890">
        <v>0</v>
      </c>
      <c r="R20" s="890">
        <v>0</v>
      </c>
      <c r="S20" s="890">
        <v>0</v>
      </c>
      <c r="T20" s="890">
        <v>0</v>
      </c>
      <c r="U20" s="890">
        <v>0</v>
      </c>
      <c r="V20" s="890">
        <v>0</v>
      </c>
      <c r="W20" s="890">
        <v>0</v>
      </c>
      <c r="X20" s="890">
        <v>0</v>
      </c>
      <c r="Y20" s="890">
        <v>-271731</v>
      </c>
      <c r="Z20" s="890">
        <v>0</v>
      </c>
      <c r="AA20" s="890">
        <v>0</v>
      </c>
      <c r="AB20" s="890">
        <v>-1699</v>
      </c>
      <c r="AC20" s="890">
        <v>0</v>
      </c>
      <c r="AD20" s="890">
        <v>0</v>
      </c>
      <c r="AE20" s="890">
        <v>-303618</v>
      </c>
      <c r="AF20" s="890">
        <v>0</v>
      </c>
      <c r="AG20" s="890">
        <v>0</v>
      </c>
      <c r="AH20" s="890">
        <v>0</v>
      </c>
      <c r="AI20" s="890">
        <v>0</v>
      </c>
      <c r="AJ20" s="890">
        <v>0</v>
      </c>
      <c r="AK20" s="890">
        <v>-40169</v>
      </c>
      <c r="AL20" s="890">
        <v>-52137</v>
      </c>
      <c r="AM20" s="891">
        <v>-701996</v>
      </c>
      <c r="AN20" s="891">
        <v>11203601</v>
      </c>
      <c r="AO20" s="891">
        <v>6741</v>
      </c>
      <c r="AP20" s="892">
        <v>-22573.465470625</v>
      </c>
      <c r="AQ20" s="261">
        <v>0</v>
      </c>
      <c r="AR20" s="261">
        <v>-22573.465470625</v>
      </c>
      <c r="AS20" s="890">
        <v>102180</v>
      </c>
      <c r="AT20" s="890">
        <v>-85150</v>
      </c>
      <c r="AU20" s="892">
        <v>17030</v>
      </c>
      <c r="AV20" s="891">
        <v>11198057.534529375</v>
      </c>
      <c r="AW20" s="890">
        <v>0</v>
      </c>
      <c r="AX20" s="890">
        <v>40592</v>
      </c>
      <c r="AY20" s="891">
        <v>11238650</v>
      </c>
      <c r="AZ20" s="890">
        <v>7559345</v>
      </c>
      <c r="BA20" s="890">
        <v>3679305</v>
      </c>
      <c r="BB20" s="890">
        <v>919826</v>
      </c>
      <c r="BC20" s="890">
        <v>0</v>
      </c>
      <c r="BD20" s="890">
        <v>0</v>
      </c>
      <c r="BE20" s="890">
        <v>25000</v>
      </c>
      <c r="BF20" s="890">
        <v>0</v>
      </c>
      <c r="BG20" s="891">
        <v>11263650</v>
      </c>
    </row>
    <row r="21" spans="1:59" ht="15.6" customHeight="1" x14ac:dyDescent="0.2">
      <c r="A21" s="893">
        <v>15</v>
      </c>
      <c r="B21" s="894" t="s">
        <v>21</v>
      </c>
      <c r="C21" s="895">
        <v>24082372</v>
      </c>
      <c r="D21" s="895">
        <v>0</v>
      </c>
      <c r="E21" s="895">
        <v>0</v>
      </c>
      <c r="F21" s="895">
        <v>0</v>
      </c>
      <c r="G21" s="895">
        <v>0</v>
      </c>
      <c r="H21" s="895">
        <v>0</v>
      </c>
      <c r="I21" s="895">
        <v>0</v>
      </c>
      <c r="J21" s="895">
        <v>0</v>
      </c>
      <c r="K21" s="895">
        <v>0</v>
      </c>
      <c r="L21" s="895">
        <v>0</v>
      </c>
      <c r="M21" s="895">
        <v>0</v>
      </c>
      <c r="N21" s="895">
        <v>0</v>
      </c>
      <c r="O21" s="895">
        <v>0</v>
      </c>
      <c r="P21" s="895">
        <v>0</v>
      </c>
      <c r="Q21" s="895">
        <v>0</v>
      </c>
      <c r="R21" s="895">
        <v>0</v>
      </c>
      <c r="S21" s="895">
        <v>-2081606</v>
      </c>
      <c r="T21" s="895">
        <v>0</v>
      </c>
      <c r="U21" s="895">
        <v>0</v>
      </c>
      <c r="V21" s="895">
        <v>0</v>
      </c>
      <c r="W21" s="895">
        <v>0</v>
      </c>
      <c r="X21" s="895">
        <v>0</v>
      </c>
      <c r="Y21" s="895">
        <v>0</v>
      </c>
      <c r="Z21" s="895">
        <v>0</v>
      </c>
      <c r="AA21" s="895">
        <v>0</v>
      </c>
      <c r="AB21" s="895">
        <v>-1912</v>
      </c>
      <c r="AC21" s="895">
        <v>0</v>
      </c>
      <c r="AD21" s="895">
        <v>0</v>
      </c>
      <c r="AE21" s="895">
        <v>0</v>
      </c>
      <c r="AF21" s="895">
        <v>0</v>
      </c>
      <c r="AG21" s="895">
        <v>0</v>
      </c>
      <c r="AH21" s="895">
        <v>0</v>
      </c>
      <c r="AI21" s="895">
        <v>0</v>
      </c>
      <c r="AJ21" s="895">
        <v>0</v>
      </c>
      <c r="AK21" s="895">
        <v>-60593</v>
      </c>
      <c r="AL21" s="895">
        <v>-23012</v>
      </c>
      <c r="AM21" s="896">
        <v>-2167123</v>
      </c>
      <c r="AN21" s="896">
        <v>21915249</v>
      </c>
      <c r="AO21" s="896">
        <v>6749</v>
      </c>
      <c r="AP21" s="897">
        <v>-21952.257042811994</v>
      </c>
      <c r="AQ21" s="261">
        <v>0</v>
      </c>
      <c r="AR21" s="261">
        <v>-21952.257042811994</v>
      </c>
      <c r="AS21" s="895">
        <v>106736</v>
      </c>
      <c r="AT21" s="895">
        <v>-26684</v>
      </c>
      <c r="AU21" s="897">
        <v>80052</v>
      </c>
      <c r="AV21" s="896">
        <v>21973348.74295719</v>
      </c>
      <c r="AW21" s="895">
        <v>42000</v>
      </c>
      <c r="AX21" s="895">
        <v>84193</v>
      </c>
      <c r="AY21" s="896">
        <v>22099542</v>
      </c>
      <c r="AZ21" s="895">
        <v>14510494</v>
      </c>
      <c r="BA21" s="895">
        <v>7589048</v>
      </c>
      <c r="BB21" s="895">
        <v>1897262</v>
      </c>
      <c r="BC21" s="895">
        <v>0</v>
      </c>
      <c r="BD21" s="895">
        <v>0</v>
      </c>
      <c r="BE21" s="895">
        <v>25000</v>
      </c>
      <c r="BF21" s="895">
        <v>0</v>
      </c>
      <c r="BG21" s="896">
        <v>22124542</v>
      </c>
    </row>
    <row r="22" spans="1:59" ht="15.6" customHeight="1" x14ac:dyDescent="0.2">
      <c r="A22" s="886">
        <v>16</v>
      </c>
      <c r="B22" s="887" t="s">
        <v>22</v>
      </c>
      <c r="C22" s="261">
        <v>14543743</v>
      </c>
      <c r="D22" s="261">
        <v>0</v>
      </c>
      <c r="E22" s="261">
        <v>0</v>
      </c>
      <c r="F22" s="261">
        <v>0</v>
      </c>
      <c r="G22" s="261">
        <v>0</v>
      </c>
      <c r="H22" s="261">
        <v>0</v>
      </c>
      <c r="I22" s="261">
        <v>0</v>
      </c>
      <c r="J22" s="261">
        <v>0</v>
      </c>
      <c r="K22" s="261">
        <v>0</v>
      </c>
      <c r="L22" s="261">
        <v>-1339</v>
      </c>
      <c r="M22" s="261">
        <v>0</v>
      </c>
      <c r="N22" s="261">
        <v>0</v>
      </c>
      <c r="O22" s="261">
        <v>0</v>
      </c>
      <c r="P22" s="261">
        <v>0</v>
      </c>
      <c r="Q22" s="261">
        <v>0</v>
      </c>
      <c r="R22" s="261">
        <v>0</v>
      </c>
      <c r="S22" s="261">
        <v>0</v>
      </c>
      <c r="T22" s="261">
        <v>0</v>
      </c>
      <c r="U22" s="261">
        <v>0</v>
      </c>
      <c r="V22" s="261">
        <v>0</v>
      </c>
      <c r="W22" s="261">
        <v>0</v>
      </c>
      <c r="X22" s="261">
        <v>0</v>
      </c>
      <c r="Y22" s="261">
        <v>0</v>
      </c>
      <c r="Z22" s="261">
        <v>0</v>
      </c>
      <c r="AA22" s="261">
        <v>0</v>
      </c>
      <c r="AB22" s="261">
        <v>-897</v>
      </c>
      <c r="AC22" s="261">
        <v>0</v>
      </c>
      <c r="AD22" s="261">
        <v>0</v>
      </c>
      <c r="AE22" s="261">
        <v>0</v>
      </c>
      <c r="AF22" s="261">
        <v>0</v>
      </c>
      <c r="AG22" s="261">
        <v>0</v>
      </c>
      <c r="AH22" s="261">
        <v>0</v>
      </c>
      <c r="AI22" s="261">
        <v>0</v>
      </c>
      <c r="AJ22" s="261">
        <v>0</v>
      </c>
      <c r="AK22" s="261">
        <v>-51546</v>
      </c>
      <c r="AL22" s="261">
        <v>-30584</v>
      </c>
      <c r="AM22" s="259">
        <v>-84366</v>
      </c>
      <c r="AN22" s="259">
        <v>14459377</v>
      </c>
      <c r="AO22" s="259">
        <v>2939</v>
      </c>
      <c r="AP22" s="262">
        <v>-16996.897177171009</v>
      </c>
      <c r="AQ22" s="261">
        <v>0</v>
      </c>
      <c r="AR22" s="261">
        <v>-16996.897177171009</v>
      </c>
      <c r="AS22" s="261">
        <v>129404</v>
      </c>
      <c r="AT22" s="261">
        <v>-94112</v>
      </c>
      <c r="AU22" s="262">
        <v>35292</v>
      </c>
      <c r="AV22" s="259">
        <v>14477672.102822829</v>
      </c>
      <c r="AW22" s="261">
        <v>0</v>
      </c>
      <c r="AX22" s="261">
        <v>128738</v>
      </c>
      <c r="AY22" s="259">
        <v>14606410</v>
      </c>
      <c r="AZ22" s="261">
        <v>9719852</v>
      </c>
      <c r="BA22" s="261">
        <v>4886558</v>
      </c>
      <c r="BB22" s="261">
        <v>1221640</v>
      </c>
      <c r="BC22" s="261">
        <v>0</v>
      </c>
      <c r="BD22" s="261">
        <v>0</v>
      </c>
      <c r="BE22" s="261">
        <v>69972</v>
      </c>
      <c r="BF22" s="261">
        <v>0</v>
      </c>
      <c r="BG22" s="259">
        <v>14676382</v>
      </c>
    </row>
    <row r="23" spans="1:59" ht="15.6" customHeight="1" x14ac:dyDescent="0.2">
      <c r="A23" s="888">
        <v>17</v>
      </c>
      <c r="B23" s="889" t="s">
        <v>23</v>
      </c>
      <c r="C23" s="890">
        <v>183800008</v>
      </c>
      <c r="D23" s="890">
        <v>-10050208</v>
      </c>
      <c r="E23" s="890">
        <v>0</v>
      </c>
      <c r="F23" s="890">
        <v>-2208241</v>
      </c>
      <c r="G23" s="890">
        <v>0</v>
      </c>
      <c r="H23" s="890">
        <v>0</v>
      </c>
      <c r="I23" s="890">
        <v>0</v>
      </c>
      <c r="J23" s="890">
        <v>-3608</v>
      </c>
      <c r="K23" s="890">
        <v>0</v>
      </c>
      <c r="L23" s="890">
        <v>0</v>
      </c>
      <c r="M23" s="890">
        <v>0</v>
      </c>
      <c r="N23" s="890">
        <v>-1125555</v>
      </c>
      <c r="O23" s="890">
        <v>0</v>
      </c>
      <c r="P23" s="890">
        <v>0</v>
      </c>
      <c r="Q23" s="890">
        <v>0</v>
      </c>
      <c r="R23" s="890">
        <v>-2784039</v>
      </c>
      <c r="S23" s="890">
        <v>-8440</v>
      </c>
      <c r="T23" s="890">
        <v>-805240</v>
      </c>
      <c r="U23" s="890">
        <v>0</v>
      </c>
      <c r="V23" s="890">
        <v>-933372</v>
      </c>
      <c r="W23" s="890">
        <v>-6551</v>
      </c>
      <c r="X23" s="890">
        <v>0</v>
      </c>
      <c r="Y23" s="890">
        <v>0</v>
      </c>
      <c r="Z23" s="890">
        <v>0</v>
      </c>
      <c r="AA23" s="890">
        <v>-1911</v>
      </c>
      <c r="AB23" s="890">
        <v>-15555</v>
      </c>
      <c r="AC23" s="890">
        <v>0</v>
      </c>
      <c r="AD23" s="890">
        <v>-1078405</v>
      </c>
      <c r="AE23" s="890">
        <v>0</v>
      </c>
      <c r="AF23" s="890">
        <v>-283835</v>
      </c>
      <c r="AG23" s="890">
        <v>-429283</v>
      </c>
      <c r="AH23" s="890">
        <v>0</v>
      </c>
      <c r="AI23" s="890">
        <v>0</v>
      </c>
      <c r="AJ23" s="890">
        <v>-1238945</v>
      </c>
      <c r="AK23" s="890">
        <v>-459998</v>
      </c>
      <c r="AL23" s="890">
        <v>-812144</v>
      </c>
      <c r="AM23" s="891">
        <v>-22245330</v>
      </c>
      <c r="AN23" s="891">
        <v>161554678</v>
      </c>
      <c r="AO23" s="891">
        <v>4141</v>
      </c>
      <c r="AP23" s="892">
        <v>-520410.80447308847</v>
      </c>
      <c r="AQ23" s="261">
        <v>0</v>
      </c>
      <c r="AR23" s="261">
        <v>-520410.80447308847</v>
      </c>
      <c r="AS23" s="890">
        <v>-1062228</v>
      </c>
      <c r="AT23" s="890">
        <v>202827</v>
      </c>
      <c r="AU23" s="892">
        <v>-859401</v>
      </c>
      <c r="AV23" s="891">
        <v>160174866.1955269</v>
      </c>
      <c r="AW23" s="890">
        <v>315000</v>
      </c>
      <c r="AX23" s="890">
        <v>988663</v>
      </c>
      <c r="AY23" s="891">
        <v>161478529</v>
      </c>
      <c r="AZ23" s="890">
        <v>109303833</v>
      </c>
      <c r="BA23" s="890">
        <v>52174696</v>
      </c>
      <c r="BB23" s="890">
        <v>13043674</v>
      </c>
      <c r="BC23" s="890">
        <v>2775124</v>
      </c>
      <c r="BD23" s="890">
        <v>42000</v>
      </c>
      <c r="BE23" s="890">
        <v>291788</v>
      </c>
      <c r="BF23" s="890">
        <v>0</v>
      </c>
      <c r="BG23" s="891">
        <v>164587441</v>
      </c>
    </row>
    <row r="24" spans="1:59" ht="15.6" customHeight="1" x14ac:dyDescent="0.2">
      <c r="A24" s="888">
        <v>18</v>
      </c>
      <c r="B24" s="889" t="s">
        <v>24</v>
      </c>
      <c r="C24" s="890">
        <v>6923614</v>
      </c>
      <c r="D24" s="890">
        <v>0</v>
      </c>
      <c r="E24" s="890">
        <v>0</v>
      </c>
      <c r="F24" s="890">
        <v>0</v>
      </c>
      <c r="G24" s="890">
        <v>0</v>
      </c>
      <c r="H24" s="890">
        <v>0</v>
      </c>
      <c r="I24" s="890">
        <v>0</v>
      </c>
      <c r="J24" s="890">
        <v>0</v>
      </c>
      <c r="K24" s="890">
        <v>0</v>
      </c>
      <c r="L24" s="890">
        <v>0</v>
      </c>
      <c r="M24" s="890">
        <v>0</v>
      </c>
      <c r="N24" s="890">
        <v>0</v>
      </c>
      <c r="O24" s="890">
        <v>0</v>
      </c>
      <c r="P24" s="890">
        <v>0</v>
      </c>
      <c r="Q24" s="890">
        <v>0</v>
      </c>
      <c r="R24" s="890">
        <v>0</v>
      </c>
      <c r="S24" s="890">
        <v>0</v>
      </c>
      <c r="T24" s="890">
        <v>0</v>
      </c>
      <c r="U24" s="890">
        <v>0</v>
      </c>
      <c r="V24" s="890">
        <v>0</v>
      </c>
      <c r="W24" s="890">
        <v>0</v>
      </c>
      <c r="X24" s="890">
        <v>0</v>
      </c>
      <c r="Y24" s="890">
        <v>0</v>
      </c>
      <c r="Z24" s="890">
        <v>0</v>
      </c>
      <c r="AA24" s="890">
        <v>0</v>
      </c>
      <c r="AB24" s="890">
        <v>-1854</v>
      </c>
      <c r="AC24" s="890">
        <v>0</v>
      </c>
      <c r="AD24" s="890">
        <v>0</v>
      </c>
      <c r="AE24" s="890">
        <v>0</v>
      </c>
      <c r="AF24" s="890">
        <v>0</v>
      </c>
      <c r="AG24" s="890">
        <v>0</v>
      </c>
      <c r="AH24" s="890">
        <v>0</v>
      </c>
      <c r="AI24" s="890">
        <v>0</v>
      </c>
      <c r="AJ24" s="890">
        <v>0</v>
      </c>
      <c r="AK24" s="890">
        <v>-14646</v>
      </c>
      <c r="AL24" s="890">
        <v>-31091</v>
      </c>
      <c r="AM24" s="891">
        <v>-47591</v>
      </c>
      <c r="AN24" s="891">
        <v>6876023</v>
      </c>
      <c r="AO24" s="891">
        <v>6974</v>
      </c>
      <c r="AP24" s="892">
        <v>-8907.2516750237846</v>
      </c>
      <c r="AQ24" s="261">
        <v>0</v>
      </c>
      <c r="AR24" s="261">
        <v>-8907.2516750237846</v>
      </c>
      <c r="AS24" s="890">
        <v>-201579</v>
      </c>
      <c r="AT24" s="890">
        <v>3476</v>
      </c>
      <c r="AU24" s="892">
        <v>-198103</v>
      </c>
      <c r="AV24" s="891">
        <v>6669012.7483249763</v>
      </c>
      <c r="AW24" s="890">
        <v>21000</v>
      </c>
      <c r="AX24" s="890">
        <v>24721</v>
      </c>
      <c r="AY24" s="891">
        <v>6714734</v>
      </c>
      <c r="AZ24" s="890">
        <v>4593668</v>
      </c>
      <c r="BA24" s="890">
        <v>2121066</v>
      </c>
      <c r="BB24" s="890">
        <v>530267</v>
      </c>
      <c r="BC24" s="890">
        <v>0</v>
      </c>
      <c r="BD24" s="890">
        <v>0</v>
      </c>
      <c r="BE24" s="890">
        <v>25000</v>
      </c>
      <c r="BF24" s="890">
        <v>0</v>
      </c>
      <c r="BG24" s="891">
        <v>6739734</v>
      </c>
    </row>
    <row r="25" spans="1:59" ht="15.6" customHeight="1" x14ac:dyDescent="0.2">
      <c r="A25" s="888">
        <v>19</v>
      </c>
      <c r="B25" s="889" t="s">
        <v>25</v>
      </c>
      <c r="C25" s="890">
        <v>11408522</v>
      </c>
      <c r="D25" s="890">
        <v>0</v>
      </c>
      <c r="E25" s="890">
        <v>0</v>
      </c>
      <c r="F25" s="890">
        <v>0</v>
      </c>
      <c r="G25" s="890">
        <v>0</v>
      </c>
      <c r="H25" s="890">
        <v>0</v>
      </c>
      <c r="I25" s="890">
        <v>-331</v>
      </c>
      <c r="J25" s="890">
        <v>0</v>
      </c>
      <c r="K25" s="890">
        <v>0</v>
      </c>
      <c r="L25" s="890">
        <v>0</v>
      </c>
      <c r="M25" s="890">
        <v>0</v>
      </c>
      <c r="N25" s="890">
        <v>-32593</v>
      </c>
      <c r="O25" s="890">
        <v>0</v>
      </c>
      <c r="P25" s="890">
        <v>0</v>
      </c>
      <c r="Q25" s="890">
        <v>0</v>
      </c>
      <c r="R25" s="890">
        <v>-5049</v>
      </c>
      <c r="S25" s="890">
        <v>0</v>
      </c>
      <c r="T25" s="890">
        <v>-5049</v>
      </c>
      <c r="U25" s="890">
        <v>0</v>
      </c>
      <c r="V25" s="890">
        <v>-169533</v>
      </c>
      <c r="W25" s="890">
        <v>0</v>
      </c>
      <c r="X25" s="890">
        <v>0</v>
      </c>
      <c r="Y25" s="890">
        <v>0</v>
      </c>
      <c r="Z25" s="890">
        <v>0</v>
      </c>
      <c r="AA25" s="890">
        <v>0</v>
      </c>
      <c r="AB25" s="890">
        <v>-1651</v>
      </c>
      <c r="AC25" s="890">
        <v>0</v>
      </c>
      <c r="AD25" s="890">
        <v>0</v>
      </c>
      <c r="AE25" s="890">
        <v>0</v>
      </c>
      <c r="AF25" s="890">
        <v>0</v>
      </c>
      <c r="AG25" s="890">
        <v>-9796</v>
      </c>
      <c r="AH25" s="890">
        <v>0</v>
      </c>
      <c r="AI25" s="890">
        <v>0</v>
      </c>
      <c r="AJ25" s="890">
        <v>0</v>
      </c>
      <c r="AK25" s="890">
        <v>-73537</v>
      </c>
      <c r="AL25" s="890">
        <v>-134567</v>
      </c>
      <c r="AM25" s="891">
        <v>-432106</v>
      </c>
      <c r="AN25" s="891">
        <v>10976416</v>
      </c>
      <c r="AO25" s="891">
        <v>5817</v>
      </c>
      <c r="AP25" s="892">
        <v>33277.177813053953</v>
      </c>
      <c r="AQ25" s="261">
        <v>33277.177813053953</v>
      </c>
      <c r="AR25" s="261">
        <v>0</v>
      </c>
      <c r="AS25" s="890">
        <v>-362824</v>
      </c>
      <c r="AT25" s="890">
        <v>5852</v>
      </c>
      <c r="AU25" s="892">
        <v>-356972</v>
      </c>
      <c r="AV25" s="891">
        <v>10652721.177813053</v>
      </c>
      <c r="AW25" s="890">
        <v>0</v>
      </c>
      <c r="AX25" s="890">
        <v>48380</v>
      </c>
      <c r="AY25" s="891">
        <v>10701101</v>
      </c>
      <c r="AZ25" s="890">
        <v>7416138</v>
      </c>
      <c r="BA25" s="890">
        <v>3284963</v>
      </c>
      <c r="BB25" s="890">
        <v>821241</v>
      </c>
      <c r="BC25" s="890">
        <v>0</v>
      </c>
      <c r="BD25" s="890">
        <v>0</v>
      </c>
      <c r="BE25" s="890">
        <v>25000</v>
      </c>
      <c r="BF25" s="890">
        <v>0</v>
      </c>
      <c r="BG25" s="891">
        <v>10726101</v>
      </c>
    </row>
    <row r="26" spans="1:59" ht="15.6" customHeight="1" x14ac:dyDescent="0.2">
      <c r="A26" s="893">
        <v>20</v>
      </c>
      <c r="B26" s="894" t="s">
        <v>26</v>
      </c>
      <c r="C26" s="895">
        <v>35318651</v>
      </c>
      <c r="D26" s="895">
        <v>0</v>
      </c>
      <c r="E26" s="895">
        <v>0</v>
      </c>
      <c r="F26" s="895">
        <v>0</v>
      </c>
      <c r="G26" s="895">
        <v>0</v>
      </c>
      <c r="H26" s="895">
        <v>0</v>
      </c>
      <c r="I26" s="895">
        <v>0</v>
      </c>
      <c r="J26" s="895">
        <v>0</v>
      </c>
      <c r="K26" s="895">
        <v>0</v>
      </c>
      <c r="L26" s="895">
        <v>-21468</v>
      </c>
      <c r="M26" s="895">
        <v>0</v>
      </c>
      <c r="N26" s="895">
        <v>0</v>
      </c>
      <c r="O26" s="895">
        <v>0</v>
      </c>
      <c r="P26" s="895">
        <v>0</v>
      </c>
      <c r="Q26" s="895">
        <v>0</v>
      </c>
      <c r="R26" s="895">
        <v>0</v>
      </c>
      <c r="S26" s="895">
        <v>0</v>
      </c>
      <c r="T26" s="895">
        <v>0</v>
      </c>
      <c r="U26" s="895">
        <v>0</v>
      </c>
      <c r="V26" s="895">
        <v>0</v>
      </c>
      <c r="W26" s="895">
        <v>0</v>
      </c>
      <c r="X26" s="895">
        <v>0</v>
      </c>
      <c r="Y26" s="895">
        <v>0</v>
      </c>
      <c r="Z26" s="895">
        <v>0</v>
      </c>
      <c r="AA26" s="895">
        <v>0</v>
      </c>
      <c r="AB26" s="895">
        <v>-1892</v>
      </c>
      <c r="AC26" s="895">
        <v>0</v>
      </c>
      <c r="AD26" s="895">
        <v>0</v>
      </c>
      <c r="AE26" s="895">
        <v>0</v>
      </c>
      <c r="AF26" s="895">
        <v>0</v>
      </c>
      <c r="AG26" s="895">
        <v>0</v>
      </c>
      <c r="AH26" s="895">
        <v>0</v>
      </c>
      <c r="AI26" s="895">
        <v>0</v>
      </c>
      <c r="AJ26" s="895">
        <v>0</v>
      </c>
      <c r="AK26" s="895">
        <v>-136909</v>
      </c>
      <c r="AL26" s="895">
        <v>-81490</v>
      </c>
      <c r="AM26" s="896">
        <v>-241759</v>
      </c>
      <c r="AN26" s="896">
        <v>35076892</v>
      </c>
      <c r="AO26" s="896">
        <v>6099</v>
      </c>
      <c r="AP26" s="897">
        <v>-40730.5352348343</v>
      </c>
      <c r="AQ26" s="261">
        <v>0</v>
      </c>
      <c r="AR26" s="261">
        <v>-40730.5352348343</v>
      </c>
      <c r="AS26" s="895">
        <v>-170912</v>
      </c>
      <c r="AT26" s="895">
        <v>-109872</v>
      </c>
      <c r="AU26" s="897">
        <v>-280784</v>
      </c>
      <c r="AV26" s="896">
        <v>34755377.464765169</v>
      </c>
      <c r="AW26" s="895">
        <v>0</v>
      </c>
      <c r="AX26" s="895">
        <v>140420</v>
      </c>
      <c r="AY26" s="896">
        <v>34895797</v>
      </c>
      <c r="AZ26" s="895">
        <v>23469173</v>
      </c>
      <c r="BA26" s="895">
        <v>11426624</v>
      </c>
      <c r="BB26" s="895">
        <v>2856656</v>
      </c>
      <c r="BC26" s="895">
        <v>0</v>
      </c>
      <c r="BD26" s="895">
        <v>18000</v>
      </c>
      <c r="BE26" s="895">
        <v>77112</v>
      </c>
      <c r="BF26" s="895">
        <v>0</v>
      </c>
      <c r="BG26" s="896">
        <v>34990909</v>
      </c>
    </row>
    <row r="27" spans="1:59" ht="15.6" customHeight="1" x14ac:dyDescent="0.2">
      <c r="A27" s="886">
        <v>21</v>
      </c>
      <c r="B27" s="887" t="s">
        <v>27</v>
      </c>
      <c r="C27" s="261">
        <v>20491147</v>
      </c>
      <c r="D27" s="261">
        <v>0</v>
      </c>
      <c r="E27" s="261">
        <v>0</v>
      </c>
      <c r="F27" s="261">
        <v>0</v>
      </c>
      <c r="G27" s="261">
        <v>0</v>
      </c>
      <c r="H27" s="261">
        <v>0</v>
      </c>
      <c r="I27" s="261">
        <v>0</v>
      </c>
      <c r="J27" s="261">
        <v>0</v>
      </c>
      <c r="K27" s="261">
        <v>0</v>
      </c>
      <c r="L27" s="261">
        <v>0</v>
      </c>
      <c r="M27" s="261">
        <v>0</v>
      </c>
      <c r="N27" s="261">
        <v>0</v>
      </c>
      <c r="O27" s="261">
        <v>0</v>
      </c>
      <c r="P27" s="261">
        <v>-2817</v>
      </c>
      <c r="Q27" s="261">
        <v>0</v>
      </c>
      <c r="R27" s="261">
        <v>0</v>
      </c>
      <c r="S27" s="261">
        <v>-11269</v>
      </c>
      <c r="T27" s="261">
        <v>0</v>
      </c>
      <c r="U27" s="261">
        <v>0</v>
      </c>
      <c r="V27" s="261">
        <v>0</v>
      </c>
      <c r="W27" s="261">
        <v>0</v>
      </c>
      <c r="X27" s="261">
        <v>0</v>
      </c>
      <c r="Y27" s="261">
        <v>0</v>
      </c>
      <c r="Z27" s="261">
        <v>0</v>
      </c>
      <c r="AA27" s="261">
        <v>0</v>
      </c>
      <c r="AB27" s="261">
        <v>-1950</v>
      </c>
      <c r="AC27" s="261">
        <v>0</v>
      </c>
      <c r="AD27" s="261">
        <v>0</v>
      </c>
      <c r="AE27" s="261">
        <v>0</v>
      </c>
      <c r="AF27" s="261">
        <v>0</v>
      </c>
      <c r="AG27" s="261">
        <v>0</v>
      </c>
      <c r="AH27" s="261">
        <v>0</v>
      </c>
      <c r="AI27" s="261">
        <v>0</v>
      </c>
      <c r="AJ27" s="261">
        <v>0</v>
      </c>
      <c r="AK27" s="261">
        <v>-30756</v>
      </c>
      <c r="AL27" s="261">
        <v>-48013</v>
      </c>
      <c r="AM27" s="259">
        <v>-94805</v>
      </c>
      <c r="AN27" s="259">
        <v>20396342</v>
      </c>
      <c r="AO27" s="259">
        <v>6776</v>
      </c>
      <c r="AP27" s="262">
        <v>-3346.3271147933847</v>
      </c>
      <c r="AQ27" s="261">
        <v>0</v>
      </c>
      <c r="AR27" s="261">
        <v>-3346.3271147933847</v>
      </c>
      <c r="AS27" s="261">
        <v>-101685</v>
      </c>
      <c r="AT27" s="261">
        <v>-84738</v>
      </c>
      <c r="AU27" s="262">
        <v>-186423</v>
      </c>
      <c r="AV27" s="259">
        <v>20206572.672885206</v>
      </c>
      <c r="AW27" s="261">
        <v>0</v>
      </c>
      <c r="AX27" s="261">
        <v>73337</v>
      </c>
      <c r="AY27" s="259">
        <v>20279910</v>
      </c>
      <c r="AZ27" s="261">
        <v>13650452</v>
      </c>
      <c r="BA27" s="261">
        <v>6629458</v>
      </c>
      <c r="BB27" s="261">
        <v>1657365</v>
      </c>
      <c r="BC27" s="261">
        <v>0</v>
      </c>
      <c r="BD27" s="261">
        <v>0</v>
      </c>
      <c r="BE27" s="261">
        <v>25000</v>
      </c>
      <c r="BF27" s="261">
        <v>0</v>
      </c>
      <c r="BG27" s="259">
        <v>20304910</v>
      </c>
    </row>
    <row r="28" spans="1:59" ht="15.6" customHeight="1" x14ac:dyDescent="0.2">
      <c r="A28" s="888">
        <v>22</v>
      </c>
      <c r="B28" s="889" t="s">
        <v>28</v>
      </c>
      <c r="C28" s="890">
        <v>21936829</v>
      </c>
      <c r="D28" s="890">
        <v>0</v>
      </c>
      <c r="E28" s="890">
        <v>0</v>
      </c>
      <c r="F28" s="890">
        <v>0</v>
      </c>
      <c r="G28" s="890">
        <v>0</v>
      </c>
      <c r="H28" s="890">
        <v>0</v>
      </c>
      <c r="I28" s="890">
        <v>0</v>
      </c>
      <c r="J28" s="890">
        <v>0</v>
      </c>
      <c r="K28" s="890">
        <v>0</v>
      </c>
      <c r="L28" s="890">
        <v>0</v>
      </c>
      <c r="M28" s="890">
        <v>0</v>
      </c>
      <c r="N28" s="890">
        <v>0</v>
      </c>
      <c r="O28" s="890">
        <v>0</v>
      </c>
      <c r="P28" s="890">
        <v>0</v>
      </c>
      <c r="Q28" s="890">
        <v>0</v>
      </c>
      <c r="R28" s="890">
        <v>0</v>
      </c>
      <c r="S28" s="890">
        <v>0</v>
      </c>
      <c r="T28" s="890">
        <v>0</v>
      </c>
      <c r="U28" s="890">
        <v>0</v>
      </c>
      <c r="V28" s="890">
        <v>0</v>
      </c>
      <c r="W28" s="890">
        <v>0</v>
      </c>
      <c r="X28" s="890">
        <v>0</v>
      </c>
      <c r="Y28" s="890">
        <v>0</v>
      </c>
      <c r="Z28" s="890">
        <v>0</v>
      </c>
      <c r="AA28" s="890">
        <v>0</v>
      </c>
      <c r="AB28" s="890">
        <v>-2092</v>
      </c>
      <c r="AC28" s="890">
        <v>0</v>
      </c>
      <c r="AD28" s="890">
        <v>0</v>
      </c>
      <c r="AE28" s="890">
        <v>0</v>
      </c>
      <c r="AF28" s="890">
        <v>0</v>
      </c>
      <c r="AG28" s="890">
        <v>0</v>
      </c>
      <c r="AH28" s="890">
        <v>0</v>
      </c>
      <c r="AI28" s="890">
        <v>0</v>
      </c>
      <c r="AJ28" s="890">
        <v>0</v>
      </c>
      <c r="AK28" s="890">
        <v>-36039</v>
      </c>
      <c r="AL28" s="890">
        <v>-80534</v>
      </c>
      <c r="AM28" s="891">
        <v>-118665</v>
      </c>
      <c r="AN28" s="891">
        <v>21818164</v>
      </c>
      <c r="AO28" s="891">
        <v>7346</v>
      </c>
      <c r="AP28" s="892">
        <v>-94409.14493286857</v>
      </c>
      <c r="AQ28" s="261">
        <v>0</v>
      </c>
      <c r="AR28" s="261">
        <v>-94409.14493286857</v>
      </c>
      <c r="AS28" s="890">
        <v>-139308</v>
      </c>
      <c r="AT28" s="890">
        <v>-164970</v>
      </c>
      <c r="AU28" s="892">
        <v>-304278</v>
      </c>
      <c r="AV28" s="891">
        <v>21419476.85506713</v>
      </c>
      <c r="AW28" s="890">
        <v>0</v>
      </c>
      <c r="AX28" s="890">
        <v>79060</v>
      </c>
      <c r="AY28" s="891">
        <v>21498537</v>
      </c>
      <c r="AZ28" s="890">
        <v>14506742</v>
      </c>
      <c r="BA28" s="890">
        <v>6991795</v>
      </c>
      <c r="BB28" s="890">
        <v>1747949</v>
      </c>
      <c r="BC28" s="890">
        <v>0</v>
      </c>
      <c r="BD28" s="890">
        <v>0</v>
      </c>
      <c r="BE28" s="890">
        <v>119476</v>
      </c>
      <c r="BF28" s="890">
        <v>0</v>
      </c>
      <c r="BG28" s="891">
        <v>21618013</v>
      </c>
    </row>
    <row r="29" spans="1:59" ht="15.6" customHeight="1" x14ac:dyDescent="0.2">
      <c r="A29" s="888">
        <v>23</v>
      </c>
      <c r="B29" s="889" t="s">
        <v>29</v>
      </c>
      <c r="C29" s="890">
        <v>76156993</v>
      </c>
      <c r="D29" s="890">
        <v>0</v>
      </c>
      <c r="E29" s="890">
        <v>0</v>
      </c>
      <c r="F29" s="890">
        <v>0</v>
      </c>
      <c r="G29" s="890">
        <v>0</v>
      </c>
      <c r="H29" s="890">
        <v>-9487</v>
      </c>
      <c r="I29" s="890">
        <v>0</v>
      </c>
      <c r="J29" s="890">
        <v>0</v>
      </c>
      <c r="K29" s="890">
        <v>0</v>
      </c>
      <c r="L29" s="890">
        <v>0</v>
      </c>
      <c r="M29" s="890">
        <v>0</v>
      </c>
      <c r="N29" s="890">
        <v>0</v>
      </c>
      <c r="O29" s="890">
        <v>-5337</v>
      </c>
      <c r="P29" s="890">
        <v>0</v>
      </c>
      <c r="Q29" s="890">
        <v>0</v>
      </c>
      <c r="R29" s="890">
        <v>0</v>
      </c>
      <c r="S29" s="890">
        <v>-2354</v>
      </c>
      <c r="T29" s="890">
        <v>0</v>
      </c>
      <c r="U29" s="890">
        <v>0</v>
      </c>
      <c r="V29" s="890">
        <v>-2669</v>
      </c>
      <c r="W29" s="890">
        <v>0</v>
      </c>
      <c r="X29" s="890">
        <v>0</v>
      </c>
      <c r="Y29" s="890">
        <v>0</v>
      </c>
      <c r="Z29" s="890">
        <v>-402989</v>
      </c>
      <c r="AA29" s="890">
        <v>-7513</v>
      </c>
      <c r="AB29" s="890">
        <v>-15776</v>
      </c>
      <c r="AC29" s="890">
        <v>0</v>
      </c>
      <c r="AD29" s="890">
        <v>0</v>
      </c>
      <c r="AE29" s="890">
        <v>0</v>
      </c>
      <c r="AF29" s="890">
        <v>0</v>
      </c>
      <c r="AG29" s="890">
        <v>0</v>
      </c>
      <c r="AH29" s="890">
        <v>0</v>
      </c>
      <c r="AI29" s="890">
        <v>0</v>
      </c>
      <c r="AJ29" s="890">
        <v>0</v>
      </c>
      <c r="AK29" s="890">
        <v>-80352</v>
      </c>
      <c r="AL29" s="890">
        <v>-203068</v>
      </c>
      <c r="AM29" s="891">
        <v>-729545</v>
      </c>
      <c r="AN29" s="891">
        <v>75427448</v>
      </c>
      <c r="AO29" s="891">
        <v>5860</v>
      </c>
      <c r="AP29" s="892">
        <v>-143499.61297608231</v>
      </c>
      <c r="AQ29" s="261">
        <v>0</v>
      </c>
      <c r="AR29" s="261">
        <v>-143499.61297608231</v>
      </c>
      <c r="AS29" s="890">
        <v>-897192</v>
      </c>
      <c r="AT29" s="890">
        <v>-398752</v>
      </c>
      <c r="AU29" s="892">
        <v>-1295944</v>
      </c>
      <c r="AV29" s="891">
        <v>73988004.387023911</v>
      </c>
      <c r="AW29" s="890">
        <v>231000</v>
      </c>
      <c r="AX29" s="890">
        <v>329456</v>
      </c>
      <c r="AY29" s="891">
        <v>74548460</v>
      </c>
      <c r="AZ29" s="890">
        <v>50596530</v>
      </c>
      <c r="BA29" s="890">
        <v>23951930</v>
      </c>
      <c r="BB29" s="890">
        <v>5987983</v>
      </c>
      <c r="BC29" s="890">
        <v>0</v>
      </c>
      <c r="BD29" s="890">
        <v>30000</v>
      </c>
      <c r="BE29" s="890">
        <v>344148</v>
      </c>
      <c r="BF29" s="890">
        <v>0</v>
      </c>
      <c r="BG29" s="891">
        <v>74922608</v>
      </c>
    </row>
    <row r="30" spans="1:59" ht="15.6" customHeight="1" x14ac:dyDescent="0.2">
      <c r="A30" s="888">
        <v>24</v>
      </c>
      <c r="B30" s="889" t="s">
        <v>30</v>
      </c>
      <c r="C30" s="890">
        <v>15057214</v>
      </c>
      <c r="D30" s="890">
        <v>0</v>
      </c>
      <c r="E30" s="890">
        <v>0</v>
      </c>
      <c r="F30" s="890">
        <v>-4418</v>
      </c>
      <c r="G30" s="890">
        <v>0</v>
      </c>
      <c r="H30" s="890">
        <v>0</v>
      </c>
      <c r="I30" s="890">
        <v>0</v>
      </c>
      <c r="J30" s="890">
        <v>0</v>
      </c>
      <c r="K30" s="890">
        <v>0</v>
      </c>
      <c r="L30" s="890">
        <v>0</v>
      </c>
      <c r="M30" s="890">
        <v>0</v>
      </c>
      <c r="N30" s="890">
        <v>-54573</v>
      </c>
      <c r="O30" s="890">
        <v>0</v>
      </c>
      <c r="P30" s="890">
        <v>0</v>
      </c>
      <c r="Q30" s="890">
        <v>0</v>
      </c>
      <c r="R30" s="890">
        <v>-228</v>
      </c>
      <c r="S30" s="890">
        <v>0</v>
      </c>
      <c r="T30" s="890">
        <v>0</v>
      </c>
      <c r="U30" s="890">
        <v>0</v>
      </c>
      <c r="V30" s="890">
        <v>-2844</v>
      </c>
      <c r="W30" s="890">
        <v>-547909</v>
      </c>
      <c r="X30" s="890">
        <v>0</v>
      </c>
      <c r="Y30" s="890">
        <v>0</v>
      </c>
      <c r="Z30" s="890">
        <v>0</v>
      </c>
      <c r="AA30" s="890">
        <v>0</v>
      </c>
      <c r="AB30" s="890">
        <v>-760</v>
      </c>
      <c r="AC30" s="890">
        <v>0</v>
      </c>
      <c r="AD30" s="890">
        <v>0</v>
      </c>
      <c r="AE30" s="890">
        <v>0</v>
      </c>
      <c r="AF30" s="890">
        <v>0</v>
      </c>
      <c r="AG30" s="890">
        <v>0</v>
      </c>
      <c r="AH30" s="890">
        <v>0</v>
      </c>
      <c r="AI30" s="890">
        <v>0</v>
      </c>
      <c r="AJ30" s="890">
        <v>0</v>
      </c>
      <c r="AK30" s="890">
        <v>-34562</v>
      </c>
      <c r="AL30" s="890">
        <v>-37847</v>
      </c>
      <c r="AM30" s="891">
        <v>-683141</v>
      </c>
      <c r="AN30" s="891">
        <v>14374073</v>
      </c>
      <c r="AO30" s="891">
        <v>3162</v>
      </c>
      <c r="AP30" s="892">
        <v>-5220.3860542365437</v>
      </c>
      <c r="AQ30" s="261">
        <v>0</v>
      </c>
      <c r="AR30" s="261">
        <v>-5220.3860542365437</v>
      </c>
      <c r="AS30" s="890">
        <v>-56484</v>
      </c>
      <c r="AT30" s="890">
        <v>-53346</v>
      </c>
      <c r="AU30" s="892">
        <v>-109830</v>
      </c>
      <c r="AV30" s="891">
        <v>14259022.613945764</v>
      </c>
      <c r="AW30" s="890">
        <v>0</v>
      </c>
      <c r="AX30" s="890">
        <v>117764</v>
      </c>
      <c r="AY30" s="891">
        <v>14376787</v>
      </c>
      <c r="AZ30" s="890">
        <v>9584748</v>
      </c>
      <c r="BA30" s="890">
        <v>4792039</v>
      </c>
      <c r="BB30" s="890">
        <v>1198010</v>
      </c>
      <c r="BC30" s="890">
        <v>0</v>
      </c>
      <c r="BD30" s="890">
        <v>0</v>
      </c>
      <c r="BE30" s="890">
        <v>75922</v>
      </c>
      <c r="BF30" s="890">
        <v>0</v>
      </c>
      <c r="BG30" s="891">
        <v>14452709</v>
      </c>
    </row>
    <row r="31" spans="1:59" ht="15.6" customHeight="1" x14ac:dyDescent="0.2">
      <c r="A31" s="893">
        <v>25</v>
      </c>
      <c r="B31" s="894" t="s">
        <v>31</v>
      </c>
      <c r="C31" s="895">
        <v>10903500</v>
      </c>
      <c r="D31" s="895">
        <v>0</v>
      </c>
      <c r="E31" s="895">
        <v>0</v>
      </c>
      <c r="F31" s="895">
        <v>0</v>
      </c>
      <c r="G31" s="895">
        <v>0</v>
      </c>
      <c r="H31" s="895">
        <v>0</v>
      </c>
      <c r="I31" s="895">
        <v>0</v>
      </c>
      <c r="J31" s="895">
        <v>0</v>
      </c>
      <c r="K31" s="895">
        <v>0</v>
      </c>
      <c r="L31" s="895">
        <v>0</v>
      </c>
      <c r="M31" s="895">
        <v>0</v>
      </c>
      <c r="N31" s="895">
        <v>0</v>
      </c>
      <c r="O31" s="895">
        <v>0</v>
      </c>
      <c r="P31" s="895">
        <v>0</v>
      </c>
      <c r="Q31" s="895">
        <v>0</v>
      </c>
      <c r="R31" s="895">
        <v>0</v>
      </c>
      <c r="S31" s="895">
        <v>0</v>
      </c>
      <c r="T31" s="895">
        <v>0</v>
      </c>
      <c r="U31" s="895">
        <v>0</v>
      </c>
      <c r="V31" s="895">
        <v>0</v>
      </c>
      <c r="W31" s="895">
        <v>0</v>
      </c>
      <c r="X31" s="895">
        <v>0</v>
      </c>
      <c r="Y31" s="895">
        <v>0</v>
      </c>
      <c r="Z31" s="895">
        <v>0</v>
      </c>
      <c r="AA31" s="895">
        <v>0</v>
      </c>
      <c r="AB31" s="895">
        <v>-1422</v>
      </c>
      <c r="AC31" s="895">
        <v>0</v>
      </c>
      <c r="AD31" s="895">
        <v>0</v>
      </c>
      <c r="AE31" s="895">
        <v>-76861</v>
      </c>
      <c r="AF31" s="895">
        <v>0</v>
      </c>
      <c r="AG31" s="895">
        <v>0</v>
      </c>
      <c r="AH31" s="895">
        <v>0</v>
      </c>
      <c r="AI31" s="895">
        <v>0</v>
      </c>
      <c r="AJ31" s="895">
        <v>0</v>
      </c>
      <c r="AK31" s="895">
        <v>-41710</v>
      </c>
      <c r="AL31" s="895">
        <v>-23412</v>
      </c>
      <c r="AM31" s="896">
        <v>-143405</v>
      </c>
      <c r="AN31" s="896">
        <v>10760095</v>
      </c>
      <c r="AO31" s="896">
        <v>5002</v>
      </c>
      <c r="AP31" s="897">
        <v>-8896.7030412418535</v>
      </c>
      <c r="AQ31" s="261">
        <v>0</v>
      </c>
      <c r="AR31" s="261">
        <v>-8896.7030412418535</v>
      </c>
      <c r="AS31" s="895">
        <v>265795</v>
      </c>
      <c r="AT31" s="895">
        <v>15045</v>
      </c>
      <c r="AU31" s="897">
        <v>280840</v>
      </c>
      <c r="AV31" s="896">
        <v>11032038.296958758</v>
      </c>
      <c r="AW31" s="895">
        <v>0</v>
      </c>
      <c r="AX31" s="895">
        <v>54044</v>
      </c>
      <c r="AY31" s="896">
        <v>11086082</v>
      </c>
      <c r="AZ31" s="895">
        <v>7221279</v>
      </c>
      <c r="BA31" s="895">
        <v>3864803</v>
      </c>
      <c r="BB31" s="895">
        <v>966201</v>
      </c>
      <c r="BC31" s="895">
        <v>0</v>
      </c>
      <c r="BD31" s="895">
        <v>0</v>
      </c>
      <c r="BE31" s="895">
        <v>66878</v>
      </c>
      <c r="BF31" s="895">
        <v>0</v>
      </c>
      <c r="BG31" s="896">
        <v>11152960</v>
      </c>
    </row>
    <row r="32" spans="1:59" ht="15.6" customHeight="1" x14ac:dyDescent="0.2">
      <c r="A32" s="886">
        <v>26</v>
      </c>
      <c r="B32" s="887" t="s">
        <v>32</v>
      </c>
      <c r="C32" s="261">
        <v>224888663</v>
      </c>
      <c r="D32" s="261">
        <v>0</v>
      </c>
      <c r="E32" s="261">
        <v>0</v>
      </c>
      <c r="F32" s="261">
        <v>0</v>
      </c>
      <c r="G32" s="261">
        <v>0</v>
      </c>
      <c r="H32" s="261">
        <v>-251453</v>
      </c>
      <c r="I32" s="261">
        <v>-2074654</v>
      </c>
      <c r="J32" s="261">
        <v>-845332</v>
      </c>
      <c r="K32" s="261">
        <v>0</v>
      </c>
      <c r="L32" s="261">
        <v>0</v>
      </c>
      <c r="M32" s="261">
        <v>0</v>
      </c>
      <c r="N32" s="261">
        <v>0</v>
      </c>
      <c r="O32" s="261">
        <v>-883119</v>
      </c>
      <c r="P32" s="261">
        <v>0</v>
      </c>
      <c r="Q32" s="261">
        <v>0</v>
      </c>
      <c r="R32" s="261">
        <v>0</v>
      </c>
      <c r="S32" s="261">
        <v>0</v>
      </c>
      <c r="T32" s="261">
        <v>0</v>
      </c>
      <c r="U32" s="261">
        <v>0</v>
      </c>
      <c r="V32" s="261">
        <v>0</v>
      </c>
      <c r="W32" s="261">
        <v>0</v>
      </c>
      <c r="X32" s="261">
        <v>0</v>
      </c>
      <c r="Y32" s="261">
        <v>0</v>
      </c>
      <c r="Z32" s="261">
        <v>0</v>
      </c>
      <c r="AA32" s="261">
        <v>0</v>
      </c>
      <c r="AB32" s="261">
        <v>-1269</v>
      </c>
      <c r="AC32" s="261">
        <v>0</v>
      </c>
      <c r="AD32" s="261">
        <v>0</v>
      </c>
      <c r="AE32" s="261">
        <v>0</v>
      </c>
      <c r="AF32" s="261">
        <v>0</v>
      </c>
      <c r="AG32" s="261">
        <v>0</v>
      </c>
      <c r="AH32" s="261">
        <v>-1424744</v>
      </c>
      <c r="AI32" s="261">
        <v>0</v>
      </c>
      <c r="AJ32" s="261">
        <v>0</v>
      </c>
      <c r="AK32" s="261">
        <v>-828180</v>
      </c>
      <c r="AL32" s="261">
        <v>-772561</v>
      </c>
      <c r="AM32" s="259">
        <v>-7081312</v>
      </c>
      <c r="AN32" s="259">
        <v>217807351</v>
      </c>
      <c r="AO32" s="259">
        <v>4601</v>
      </c>
      <c r="AP32" s="262">
        <v>-649550.95985873998</v>
      </c>
      <c r="AQ32" s="261">
        <v>0</v>
      </c>
      <c r="AR32" s="261">
        <v>-649550.95985873998</v>
      </c>
      <c r="AS32" s="261">
        <v>248886</v>
      </c>
      <c r="AT32" s="261">
        <v>-341066</v>
      </c>
      <c r="AU32" s="262">
        <v>-92180</v>
      </c>
      <c r="AV32" s="259">
        <v>217065620.04014125</v>
      </c>
      <c r="AW32" s="261">
        <v>378000</v>
      </c>
      <c r="AX32" s="261">
        <v>1150500</v>
      </c>
      <c r="AY32" s="259">
        <v>218594120</v>
      </c>
      <c r="AZ32" s="261">
        <v>146065398</v>
      </c>
      <c r="BA32" s="261">
        <v>72528722</v>
      </c>
      <c r="BB32" s="261">
        <v>18132181</v>
      </c>
      <c r="BC32" s="261">
        <v>0</v>
      </c>
      <c r="BD32" s="261">
        <v>24000</v>
      </c>
      <c r="BE32" s="261">
        <v>413168</v>
      </c>
      <c r="BF32" s="261">
        <v>0</v>
      </c>
      <c r="BG32" s="259">
        <v>219031288</v>
      </c>
    </row>
    <row r="33" spans="1:60" ht="15.6" customHeight="1" x14ac:dyDescent="0.2">
      <c r="A33" s="888">
        <v>27</v>
      </c>
      <c r="B33" s="889" t="s">
        <v>33</v>
      </c>
      <c r="C33" s="890">
        <v>36932581</v>
      </c>
      <c r="D33" s="890">
        <v>0</v>
      </c>
      <c r="E33" s="890">
        <v>0</v>
      </c>
      <c r="F33" s="890">
        <v>0</v>
      </c>
      <c r="G33" s="890">
        <v>0</v>
      </c>
      <c r="H33" s="890">
        <v>0</v>
      </c>
      <c r="I33" s="890">
        <v>0</v>
      </c>
      <c r="J33" s="890">
        <v>0</v>
      </c>
      <c r="K33" s="890">
        <v>-16289</v>
      </c>
      <c r="L33" s="890">
        <v>0</v>
      </c>
      <c r="M33" s="890">
        <v>0</v>
      </c>
      <c r="N33" s="890">
        <v>0</v>
      </c>
      <c r="O33" s="890">
        <v>0</v>
      </c>
      <c r="P33" s="890">
        <v>0</v>
      </c>
      <c r="Q33" s="890">
        <v>0</v>
      </c>
      <c r="R33" s="890">
        <v>0</v>
      </c>
      <c r="S33" s="890">
        <v>0</v>
      </c>
      <c r="T33" s="890">
        <v>0</v>
      </c>
      <c r="U33" s="890">
        <v>0</v>
      </c>
      <c r="V33" s="890">
        <v>0</v>
      </c>
      <c r="W33" s="890">
        <v>0</v>
      </c>
      <c r="X33" s="890">
        <v>-3317</v>
      </c>
      <c r="Y33" s="890">
        <v>0</v>
      </c>
      <c r="Z33" s="890">
        <v>0</v>
      </c>
      <c r="AA33" s="890">
        <v>0</v>
      </c>
      <c r="AB33" s="890">
        <v>-1869</v>
      </c>
      <c r="AC33" s="890">
        <v>0</v>
      </c>
      <c r="AD33" s="890">
        <v>0</v>
      </c>
      <c r="AE33" s="890">
        <v>0</v>
      </c>
      <c r="AF33" s="890">
        <v>0</v>
      </c>
      <c r="AG33" s="890">
        <v>0</v>
      </c>
      <c r="AH33" s="890">
        <v>0</v>
      </c>
      <c r="AI33" s="890">
        <v>0</v>
      </c>
      <c r="AJ33" s="890">
        <v>0</v>
      </c>
      <c r="AK33" s="890">
        <v>-89861</v>
      </c>
      <c r="AL33" s="890">
        <v>-37533</v>
      </c>
      <c r="AM33" s="891">
        <v>-148869</v>
      </c>
      <c r="AN33" s="891">
        <v>36783712</v>
      </c>
      <c r="AO33" s="891">
        <v>6577</v>
      </c>
      <c r="AP33" s="892">
        <v>-17525.961383997696</v>
      </c>
      <c r="AQ33" s="261">
        <v>0</v>
      </c>
      <c r="AR33" s="261">
        <v>-17525.961383997696</v>
      </c>
      <c r="AS33" s="890">
        <v>498940</v>
      </c>
      <c r="AT33" s="890">
        <v>-85345</v>
      </c>
      <c r="AU33" s="892">
        <v>413595</v>
      </c>
      <c r="AV33" s="891">
        <v>37179781.038616002</v>
      </c>
      <c r="AW33" s="890">
        <v>0</v>
      </c>
      <c r="AX33" s="890">
        <v>149860</v>
      </c>
      <c r="AY33" s="891">
        <v>37329641</v>
      </c>
      <c r="AZ33" s="890">
        <v>24568233</v>
      </c>
      <c r="BA33" s="890">
        <v>12761408</v>
      </c>
      <c r="BB33" s="890">
        <v>3190352</v>
      </c>
      <c r="BC33" s="890">
        <v>0</v>
      </c>
      <c r="BD33" s="890">
        <v>0</v>
      </c>
      <c r="BE33" s="890">
        <v>104720</v>
      </c>
      <c r="BF33" s="890">
        <v>0</v>
      </c>
      <c r="BG33" s="891">
        <v>37434361</v>
      </c>
    </row>
    <row r="34" spans="1:60" ht="15.6" customHeight="1" x14ac:dyDescent="0.2">
      <c r="A34" s="888">
        <v>28</v>
      </c>
      <c r="B34" s="889" t="s">
        <v>34</v>
      </c>
      <c r="C34" s="890">
        <v>131466884</v>
      </c>
      <c r="D34" s="890">
        <v>0</v>
      </c>
      <c r="E34" s="890">
        <v>0</v>
      </c>
      <c r="F34" s="890">
        <v>0</v>
      </c>
      <c r="G34" s="890">
        <v>-1958</v>
      </c>
      <c r="H34" s="890">
        <v>0</v>
      </c>
      <c r="I34" s="890">
        <v>0</v>
      </c>
      <c r="J34" s="890">
        <v>0</v>
      </c>
      <c r="K34" s="890">
        <v>0</v>
      </c>
      <c r="L34" s="890">
        <v>-7597</v>
      </c>
      <c r="M34" s="890">
        <v>-1958</v>
      </c>
      <c r="N34" s="890">
        <v>0</v>
      </c>
      <c r="O34" s="890">
        <v>0</v>
      </c>
      <c r="P34" s="890">
        <v>0</v>
      </c>
      <c r="Q34" s="890">
        <v>0</v>
      </c>
      <c r="R34" s="890">
        <v>-129</v>
      </c>
      <c r="S34" s="890">
        <v>0</v>
      </c>
      <c r="T34" s="890">
        <v>0</v>
      </c>
      <c r="U34" s="890">
        <v>0</v>
      </c>
      <c r="V34" s="890">
        <v>0</v>
      </c>
      <c r="W34" s="890">
        <v>0</v>
      </c>
      <c r="X34" s="890">
        <v>0</v>
      </c>
      <c r="Y34" s="890">
        <v>0</v>
      </c>
      <c r="Z34" s="890">
        <v>-2928907</v>
      </c>
      <c r="AA34" s="890">
        <v>-2647278</v>
      </c>
      <c r="AB34" s="890">
        <v>-1730935</v>
      </c>
      <c r="AC34" s="890">
        <v>0</v>
      </c>
      <c r="AD34" s="890">
        <v>0</v>
      </c>
      <c r="AE34" s="890">
        <v>0</v>
      </c>
      <c r="AF34" s="890">
        <v>0</v>
      </c>
      <c r="AG34" s="890">
        <v>0</v>
      </c>
      <c r="AH34" s="890">
        <v>0</v>
      </c>
      <c r="AI34" s="890">
        <v>0</v>
      </c>
      <c r="AJ34" s="890">
        <v>0</v>
      </c>
      <c r="AK34" s="890">
        <v>-288586</v>
      </c>
      <c r="AL34" s="890">
        <v>-471054</v>
      </c>
      <c r="AM34" s="891">
        <v>-8078402</v>
      </c>
      <c r="AN34" s="891">
        <v>123388482</v>
      </c>
      <c r="AO34" s="891">
        <v>4167</v>
      </c>
      <c r="AP34" s="892">
        <v>-144561.37003916665</v>
      </c>
      <c r="AQ34" s="261">
        <v>0</v>
      </c>
      <c r="AR34" s="261">
        <v>-144561.37003916665</v>
      </c>
      <c r="AS34" s="890">
        <v>1373575</v>
      </c>
      <c r="AT34" s="890">
        <v>-8350</v>
      </c>
      <c r="AU34" s="892">
        <v>1365225</v>
      </c>
      <c r="AV34" s="891">
        <v>124609145.62996083</v>
      </c>
      <c r="AW34" s="890">
        <v>840000</v>
      </c>
      <c r="AX34" s="890">
        <v>770540</v>
      </c>
      <c r="AY34" s="891">
        <v>126219686</v>
      </c>
      <c r="AZ34" s="890">
        <v>83407567</v>
      </c>
      <c r="BA34" s="890">
        <v>42812119</v>
      </c>
      <c r="BB34" s="890">
        <v>10703030</v>
      </c>
      <c r="BC34" s="890">
        <v>0</v>
      </c>
      <c r="BD34" s="890">
        <v>96000</v>
      </c>
      <c r="BE34" s="890">
        <v>310828</v>
      </c>
      <c r="BF34" s="890">
        <v>0</v>
      </c>
      <c r="BG34" s="891">
        <v>126626514</v>
      </c>
    </row>
    <row r="35" spans="1:60" ht="15.6" customHeight="1" x14ac:dyDescent="0.2">
      <c r="A35" s="888">
        <v>29</v>
      </c>
      <c r="B35" s="889" t="s">
        <v>35</v>
      </c>
      <c r="C35" s="890">
        <v>66216072</v>
      </c>
      <c r="D35" s="890">
        <v>0</v>
      </c>
      <c r="E35" s="890">
        <v>0</v>
      </c>
      <c r="F35" s="890">
        <v>0</v>
      </c>
      <c r="G35" s="890">
        <v>0</v>
      </c>
      <c r="H35" s="890">
        <v>0</v>
      </c>
      <c r="I35" s="890">
        <v>0</v>
      </c>
      <c r="J35" s="890">
        <v>0</v>
      </c>
      <c r="K35" s="890">
        <v>0</v>
      </c>
      <c r="L35" s="890">
        <v>0</v>
      </c>
      <c r="M35" s="890">
        <v>0</v>
      </c>
      <c r="N35" s="890">
        <v>0</v>
      </c>
      <c r="O35" s="890">
        <v>0</v>
      </c>
      <c r="P35" s="890">
        <v>0</v>
      </c>
      <c r="Q35" s="890">
        <v>0</v>
      </c>
      <c r="R35" s="890">
        <v>0</v>
      </c>
      <c r="S35" s="890">
        <v>0</v>
      </c>
      <c r="T35" s="890">
        <v>0</v>
      </c>
      <c r="U35" s="890">
        <v>0</v>
      </c>
      <c r="V35" s="890">
        <v>0</v>
      </c>
      <c r="W35" s="890">
        <v>0</v>
      </c>
      <c r="X35" s="890">
        <v>0</v>
      </c>
      <c r="Y35" s="890">
        <v>-4083</v>
      </c>
      <c r="Z35" s="890">
        <v>0</v>
      </c>
      <c r="AA35" s="890">
        <v>0</v>
      </c>
      <c r="AB35" s="890">
        <v>-1465</v>
      </c>
      <c r="AC35" s="890">
        <v>0</v>
      </c>
      <c r="AD35" s="890">
        <v>0</v>
      </c>
      <c r="AE35" s="890">
        <v>0</v>
      </c>
      <c r="AF35" s="890">
        <v>0</v>
      </c>
      <c r="AG35" s="890">
        <v>0</v>
      </c>
      <c r="AH35" s="890">
        <v>0</v>
      </c>
      <c r="AI35" s="890">
        <v>-4504</v>
      </c>
      <c r="AJ35" s="890">
        <v>0</v>
      </c>
      <c r="AK35" s="890">
        <v>-168631</v>
      </c>
      <c r="AL35" s="890">
        <v>-328229</v>
      </c>
      <c r="AM35" s="891">
        <v>-506912</v>
      </c>
      <c r="AN35" s="891">
        <v>65709160</v>
      </c>
      <c r="AO35" s="891">
        <v>4712</v>
      </c>
      <c r="AP35" s="892">
        <v>-16122.943481526105</v>
      </c>
      <c r="AQ35" s="261">
        <v>0</v>
      </c>
      <c r="AR35" s="261">
        <v>-16122.943481526105</v>
      </c>
      <c r="AS35" s="890">
        <v>75648</v>
      </c>
      <c r="AT35" s="890">
        <v>-92196</v>
      </c>
      <c r="AU35" s="892">
        <v>-16548</v>
      </c>
      <c r="AV35" s="891">
        <v>65676489.056518473</v>
      </c>
      <c r="AW35" s="890">
        <v>420000</v>
      </c>
      <c r="AX35" s="890">
        <v>355475</v>
      </c>
      <c r="AY35" s="891">
        <v>66451964</v>
      </c>
      <c r="AZ35" s="890">
        <v>44465343</v>
      </c>
      <c r="BA35" s="890">
        <v>21986621</v>
      </c>
      <c r="BB35" s="890">
        <v>5496655</v>
      </c>
      <c r="BC35" s="890">
        <v>0</v>
      </c>
      <c r="BD35" s="890">
        <v>18000</v>
      </c>
      <c r="BE35" s="890">
        <v>266322</v>
      </c>
      <c r="BF35" s="890">
        <v>0</v>
      </c>
      <c r="BG35" s="891">
        <v>66736286</v>
      </c>
    </row>
    <row r="36" spans="1:60" ht="15.6" customHeight="1" x14ac:dyDescent="0.2">
      <c r="A36" s="893">
        <v>30</v>
      </c>
      <c r="B36" s="894" t="s">
        <v>36</v>
      </c>
      <c r="C36" s="895">
        <v>17101317</v>
      </c>
      <c r="D36" s="895">
        <v>0</v>
      </c>
      <c r="E36" s="895">
        <v>0</v>
      </c>
      <c r="F36" s="895">
        <v>0</v>
      </c>
      <c r="G36" s="895">
        <v>0</v>
      </c>
      <c r="H36" s="895">
        <v>0</v>
      </c>
      <c r="I36" s="895">
        <v>0</v>
      </c>
      <c r="J36" s="895">
        <v>0</v>
      </c>
      <c r="K36" s="895">
        <v>0</v>
      </c>
      <c r="L36" s="895">
        <v>0</v>
      </c>
      <c r="M36" s="895">
        <v>0</v>
      </c>
      <c r="N36" s="895">
        <v>0</v>
      </c>
      <c r="O36" s="895">
        <v>0</v>
      </c>
      <c r="P36" s="895">
        <v>0</v>
      </c>
      <c r="Q36" s="895">
        <v>0</v>
      </c>
      <c r="R36" s="895">
        <v>0</v>
      </c>
      <c r="S36" s="895">
        <v>0</v>
      </c>
      <c r="T36" s="895">
        <v>0</v>
      </c>
      <c r="U36" s="895">
        <v>0</v>
      </c>
      <c r="V36" s="895">
        <v>0</v>
      </c>
      <c r="W36" s="895">
        <v>0</v>
      </c>
      <c r="X36" s="895">
        <v>0</v>
      </c>
      <c r="Y36" s="895">
        <v>0</v>
      </c>
      <c r="Z36" s="895">
        <v>0</v>
      </c>
      <c r="AA36" s="895">
        <v>0</v>
      </c>
      <c r="AB36" s="895">
        <v>-1915</v>
      </c>
      <c r="AC36" s="895">
        <v>0</v>
      </c>
      <c r="AD36" s="895">
        <v>0</v>
      </c>
      <c r="AE36" s="895">
        <v>0</v>
      </c>
      <c r="AF36" s="895">
        <v>0</v>
      </c>
      <c r="AG36" s="895">
        <v>0</v>
      </c>
      <c r="AH36" s="895">
        <v>0</v>
      </c>
      <c r="AI36" s="895">
        <v>0</v>
      </c>
      <c r="AJ36" s="895">
        <v>0</v>
      </c>
      <c r="AK36" s="895">
        <v>-9456</v>
      </c>
      <c r="AL36" s="895">
        <v>-49851</v>
      </c>
      <c r="AM36" s="896">
        <v>-61222</v>
      </c>
      <c r="AN36" s="896">
        <v>17040095</v>
      </c>
      <c r="AO36" s="896">
        <v>6904</v>
      </c>
      <c r="AP36" s="897">
        <v>-6531.70272739965</v>
      </c>
      <c r="AQ36" s="261">
        <v>0</v>
      </c>
      <c r="AR36" s="261">
        <v>-6531.70272739965</v>
      </c>
      <c r="AS36" s="895">
        <v>220928</v>
      </c>
      <c r="AT36" s="895">
        <v>-24164</v>
      </c>
      <c r="AU36" s="897">
        <v>196764</v>
      </c>
      <c r="AV36" s="896">
        <v>17230327.2972726</v>
      </c>
      <c r="AW36" s="895">
        <v>0</v>
      </c>
      <c r="AX36" s="895">
        <v>64723</v>
      </c>
      <c r="AY36" s="896">
        <v>17295050</v>
      </c>
      <c r="AZ36" s="895">
        <v>11398750</v>
      </c>
      <c r="BA36" s="895">
        <v>5896300</v>
      </c>
      <c r="BB36" s="895">
        <v>1474075</v>
      </c>
      <c r="BC36" s="895">
        <v>0</v>
      </c>
      <c r="BD36" s="895">
        <v>0</v>
      </c>
      <c r="BE36" s="895">
        <v>50932</v>
      </c>
      <c r="BF36" s="895">
        <v>0</v>
      </c>
      <c r="BG36" s="896">
        <v>17345982</v>
      </c>
    </row>
    <row r="37" spans="1:60" ht="15.6" customHeight="1" x14ac:dyDescent="0.2">
      <c r="A37" s="886">
        <v>31</v>
      </c>
      <c r="B37" s="887" t="s">
        <v>37</v>
      </c>
      <c r="C37" s="261">
        <v>29859852</v>
      </c>
      <c r="D37" s="261">
        <v>0</v>
      </c>
      <c r="E37" s="261">
        <v>0</v>
      </c>
      <c r="F37" s="261">
        <v>0</v>
      </c>
      <c r="G37" s="261">
        <v>-174739</v>
      </c>
      <c r="H37" s="261">
        <v>0</v>
      </c>
      <c r="I37" s="261">
        <v>0</v>
      </c>
      <c r="J37" s="261">
        <v>0</v>
      </c>
      <c r="K37" s="261">
        <v>0</v>
      </c>
      <c r="L37" s="261">
        <v>0</v>
      </c>
      <c r="M37" s="261">
        <v>0</v>
      </c>
      <c r="N37" s="261">
        <v>0</v>
      </c>
      <c r="O37" s="261">
        <v>0</v>
      </c>
      <c r="P37" s="261">
        <v>0</v>
      </c>
      <c r="Q37" s="261">
        <v>0</v>
      </c>
      <c r="R37" s="261">
        <v>0</v>
      </c>
      <c r="S37" s="261">
        <v>0</v>
      </c>
      <c r="T37" s="261">
        <v>0</v>
      </c>
      <c r="U37" s="261">
        <v>0</v>
      </c>
      <c r="V37" s="261">
        <v>0</v>
      </c>
      <c r="W37" s="261">
        <v>0</v>
      </c>
      <c r="X37" s="261">
        <v>0</v>
      </c>
      <c r="Y37" s="261">
        <v>-11978</v>
      </c>
      <c r="Z37" s="261">
        <v>0</v>
      </c>
      <c r="AA37" s="261">
        <v>0</v>
      </c>
      <c r="AB37" s="261">
        <v>-1396</v>
      </c>
      <c r="AC37" s="261">
        <v>0</v>
      </c>
      <c r="AD37" s="261">
        <v>0</v>
      </c>
      <c r="AE37" s="261">
        <v>-1215306</v>
      </c>
      <c r="AF37" s="261">
        <v>0</v>
      </c>
      <c r="AG37" s="261">
        <v>0</v>
      </c>
      <c r="AH37" s="261">
        <v>0</v>
      </c>
      <c r="AI37" s="261">
        <v>0</v>
      </c>
      <c r="AJ37" s="261">
        <v>0</v>
      </c>
      <c r="AK37" s="261">
        <v>-40072</v>
      </c>
      <c r="AL37" s="261">
        <v>-39423</v>
      </c>
      <c r="AM37" s="259">
        <v>-1482914</v>
      </c>
      <c r="AN37" s="259">
        <v>28376938</v>
      </c>
      <c r="AO37" s="259">
        <v>4738</v>
      </c>
      <c r="AP37" s="262">
        <v>-6037.7238358434261</v>
      </c>
      <c r="AQ37" s="261">
        <v>0</v>
      </c>
      <c r="AR37" s="261">
        <v>-6037.7238358434261</v>
      </c>
      <c r="AS37" s="261">
        <v>-318183</v>
      </c>
      <c r="AT37" s="261">
        <v>-94980</v>
      </c>
      <c r="AU37" s="262">
        <v>-413163</v>
      </c>
      <c r="AV37" s="259">
        <v>27957737.276164155</v>
      </c>
      <c r="AW37" s="261">
        <v>0</v>
      </c>
      <c r="AX37" s="261">
        <v>154344</v>
      </c>
      <c r="AY37" s="259">
        <v>28112081</v>
      </c>
      <c r="AZ37" s="261">
        <v>19059658</v>
      </c>
      <c r="BA37" s="261">
        <v>9052423</v>
      </c>
      <c r="BB37" s="261">
        <v>2263106</v>
      </c>
      <c r="BC37" s="261">
        <v>0</v>
      </c>
      <c r="BD37" s="261">
        <v>0</v>
      </c>
      <c r="BE37" s="261">
        <v>25000</v>
      </c>
      <c r="BF37" s="261">
        <v>0</v>
      </c>
      <c r="BG37" s="259">
        <v>28137081</v>
      </c>
    </row>
    <row r="38" spans="1:60" ht="15.6" customHeight="1" x14ac:dyDescent="0.2">
      <c r="A38" s="888">
        <v>32</v>
      </c>
      <c r="B38" s="889" t="s">
        <v>38</v>
      </c>
      <c r="C38" s="890">
        <v>158672817</v>
      </c>
      <c r="D38" s="890">
        <v>0</v>
      </c>
      <c r="E38" s="890">
        <v>0</v>
      </c>
      <c r="F38" s="890">
        <v>-22764</v>
      </c>
      <c r="G38" s="890">
        <v>0</v>
      </c>
      <c r="H38" s="890">
        <v>0</v>
      </c>
      <c r="I38" s="890">
        <v>0</v>
      </c>
      <c r="J38" s="890">
        <v>0</v>
      </c>
      <c r="K38" s="890">
        <v>0</v>
      </c>
      <c r="L38" s="890">
        <v>0</v>
      </c>
      <c r="M38" s="890">
        <v>0</v>
      </c>
      <c r="N38" s="890">
        <v>-116500</v>
      </c>
      <c r="O38" s="890">
        <v>0</v>
      </c>
      <c r="P38" s="890">
        <v>0</v>
      </c>
      <c r="Q38" s="890">
        <v>0</v>
      </c>
      <c r="R38" s="890">
        <v>-11041</v>
      </c>
      <c r="S38" s="890">
        <v>0</v>
      </c>
      <c r="T38" s="890">
        <v>0</v>
      </c>
      <c r="U38" s="890">
        <v>0</v>
      </c>
      <c r="V38" s="890">
        <v>-30774</v>
      </c>
      <c r="W38" s="890">
        <v>0</v>
      </c>
      <c r="X38" s="890">
        <v>0</v>
      </c>
      <c r="Y38" s="890">
        <v>0</v>
      </c>
      <c r="Z38" s="890">
        <v>0</v>
      </c>
      <c r="AA38" s="890">
        <v>0</v>
      </c>
      <c r="AB38" s="890">
        <v>-1975</v>
      </c>
      <c r="AC38" s="890">
        <v>-39885</v>
      </c>
      <c r="AD38" s="890">
        <v>-19219</v>
      </c>
      <c r="AE38" s="890">
        <v>0</v>
      </c>
      <c r="AF38" s="890">
        <v>-2953</v>
      </c>
      <c r="AG38" s="890">
        <v>0</v>
      </c>
      <c r="AH38" s="890">
        <v>0</v>
      </c>
      <c r="AI38" s="890">
        <v>0</v>
      </c>
      <c r="AJ38" s="890">
        <v>0</v>
      </c>
      <c r="AK38" s="890">
        <v>-567649</v>
      </c>
      <c r="AL38" s="890">
        <v>-1051698</v>
      </c>
      <c r="AM38" s="891">
        <v>-1864458</v>
      </c>
      <c r="AN38" s="891">
        <v>156808359</v>
      </c>
      <c r="AO38" s="891">
        <v>6338</v>
      </c>
      <c r="AP38" s="892">
        <v>-123176.44594530563</v>
      </c>
      <c r="AQ38" s="261">
        <v>0</v>
      </c>
      <c r="AR38" s="261">
        <v>-123176.44594530563</v>
      </c>
      <c r="AS38" s="890">
        <v>1167664</v>
      </c>
      <c r="AT38" s="890">
        <v>15865</v>
      </c>
      <c r="AU38" s="892">
        <v>1183529</v>
      </c>
      <c r="AV38" s="891">
        <v>157868711.55405471</v>
      </c>
      <c r="AW38" s="890">
        <v>0</v>
      </c>
      <c r="AX38" s="890">
        <v>635253</v>
      </c>
      <c r="AY38" s="891">
        <v>158503965</v>
      </c>
      <c r="AZ38" s="890">
        <v>105015289</v>
      </c>
      <c r="BA38" s="890">
        <v>53488676</v>
      </c>
      <c r="BB38" s="890">
        <v>13372169</v>
      </c>
      <c r="BC38" s="890">
        <v>4217497.5</v>
      </c>
      <c r="BD38" s="890">
        <v>0</v>
      </c>
      <c r="BE38" s="890">
        <v>697340</v>
      </c>
      <c r="BF38" s="890">
        <v>0</v>
      </c>
      <c r="BG38" s="891">
        <v>163418802.5</v>
      </c>
    </row>
    <row r="39" spans="1:60" ht="15.6" customHeight="1" x14ac:dyDescent="0.2">
      <c r="A39" s="888">
        <v>33</v>
      </c>
      <c r="B39" s="889" t="s">
        <v>39</v>
      </c>
      <c r="C39" s="890">
        <v>9856531</v>
      </c>
      <c r="D39" s="890">
        <v>0</v>
      </c>
      <c r="E39" s="890">
        <v>0</v>
      </c>
      <c r="F39" s="890">
        <v>0</v>
      </c>
      <c r="G39" s="890">
        <v>0</v>
      </c>
      <c r="H39" s="890">
        <v>0</v>
      </c>
      <c r="I39" s="890">
        <v>0</v>
      </c>
      <c r="J39" s="890">
        <v>0</v>
      </c>
      <c r="K39" s="890">
        <v>0</v>
      </c>
      <c r="L39" s="890">
        <v>0</v>
      </c>
      <c r="M39" s="890">
        <v>0</v>
      </c>
      <c r="N39" s="890">
        <v>0</v>
      </c>
      <c r="O39" s="890">
        <v>0</v>
      </c>
      <c r="P39" s="890">
        <v>-2187819</v>
      </c>
      <c r="Q39" s="890">
        <v>0</v>
      </c>
      <c r="R39" s="890">
        <v>0</v>
      </c>
      <c r="S39" s="890">
        <v>0</v>
      </c>
      <c r="T39" s="890">
        <v>0</v>
      </c>
      <c r="U39" s="890">
        <v>0</v>
      </c>
      <c r="V39" s="890">
        <v>0</v>
      </c>
      <c r="W39" s="890">
        <v>0</v>
      </c>
      <c r="X39" s="890">
        <v>0</v>
      </c>
      <c r="Y39" s="890">
        <v>0</v>
      </c>
      <c r="Z39" s="890">
        <v>0</v>
      </c>
      <c r="AA39" s="890">
        <v>0</v>
      </c>
      <c r="AB39" s="890">
        <v>-1698</v>
      </c>
      <c r="AC39" s="890">
        <v>0</v>
      </c>
      <c r="AD39" s="890">
        <v>0</v>
      </c>
      <c r="AE39" s="890">
        <v>0</v>
      </c>
      <c r="AF39" s="890">
        <v>0</v>
      </c>
      <c r="AG39" s="890">
        <v>0</v>
      </c>
      <c r="AH39" s="890">
        <v>0</v>
      </c>
      <c r="AI39" s="890">
        <v>0</v>
      </c>
      <c r="AJ39" s="890">
        <v>0</v>
      </c>
      <c r="AK39" s="890">
        <v>-13242</v>
      </c>
      <c r="AL39" s="890">
        <v>-5476</v>
      </c>
      <c r="AM39" s="891">
        <v>-2208235</v>
      </c>
      <c r="AN39" s="891">
        <v>7648296</v>
      </c>
      <c r="AO39" s="891">
        <v>6244</v>
      </c>
      <c r="AP39" s="892">
        <v>-51779.212734851157</v>
      </c>
      <c r="AQ39" s="261">
        <v>0</v>
      </c>
      <c r="AR39" s="261">
        <v>-51779.212734851157</v>
      </c>
      <c r="AS39" s="890">
        <v>-31475</v>
      </c>
      <c r="AT39" s="890">
        <v>-37770</v>
      </c>
      <c r="AU39" s="892">
        <v>-69245</v>
      </c>
      <c r="AV39" s="891">
        <v>7527271.7872651489</v>
      </c>
      <c r="AW39" s="890">
        <v>0</v>
      </c>
      <c r="AX39" s="890">
        <v>39058</v>
      </c>
      <c r="AY39" s="891">
        <v>7566330</v>
      </c>
      <c r="AZ39" s="890">
        <v>5132793</v>
      </c>
      <c r="BA39" s="890">
        <v>2433537</v>
      </c>
      <c r="BB39" s="890">
        <v>608384</v>
      </c>
      <c r="BC39" s="890">
        <v>0</v>
      </c>
      <c r="BD39" s="890">
        <v>0</v>
      </c>
      <c r="BE39" s="890">
        <v>38318</v>
      </c>
      <c r="BF39" s="890">
        <v>0</v>
      </c>
      <c r="BG39" s="891">
        <v>7604648</v>
      </c>
    </row>
    <row r="40" spans="1:60" ht="15.6" customHeight="1" x14ac:dyDescent="0.2">
      <c r="A40" s="888">
        <v>34</v>
      </c>
      <c r="B40" s="889" t="s">
        <v>40</v>
      </c>
      <c r="C40" s="890">
        <v>27555576</v>
      </c>
      <c r="D40" s="890">
        <v>0</v>
      </c>
      <c r="E40" s="890">
        <v>0</v>
      </c>
      <c r="F40" s="890">
        <v>0</v>
      </c>
      <c r="G40" s="890">
        <v>0</v>
      </c>
      <c r="H40" s="890">
        <v>0</v>
      </c>
      <c r="I40" s="890">
        <v>0</v>
      </c>
      <c r="J40" s="890">
        <v>0</v>
      </c>
      <c r="K40" s="890">
        <v>0</v>
      </c>
      <c r="L40" s="890">
        <v>0</v>
      </c>
      <c r="M40" s="890">
        <v>0</v>
      </c>
      <c r="N40" s="890">
        <v>0</v>
      </c>
      <c r="O40" s="890">
        <v>0</v>
      </c>
      <c r="P40" s="890">
        <v>-5519</v>
      </c>
      <c r="Q40" s="890">
        <v>0</v>
      </c>
      <c r="R40" s="890">
        <v>0</v>
      </c>
      <c r="S40" s="890">
        <v>0</v>
      </c>
      <c r="T40" s="890">
        <v>0</v>
      </c>
      <c r="U40" s="890">
        <v>-15245</v>
      </c>
      <c r="V40" s="890">
        <v>0</v>
      </c>
      <c r="W40" s="890">
        <v>0</v>
      </c>
      <c r="X40" s="890">
        <v>0</v>
      </c>
      <c r="Y40" s="890">
        <v>0</v>
      </c>
      <c r="Z40" s="890">
        <v>0</v>
      </c>
      <c r="AA40" s="890">
        <v>0</v>
      </c>
      <c r="AB40" s="890">
        <v>-1909</v>
      </c>
      <c r="AC40" s="890">
        <v>0</v>
      </c>
      <c r="AD40" s="890">
        <v>0</v>
      </c>
      <c r="AE40" s="890">
        <v>0</v>
      </c>
      <c r="AF40" s="890">
        <v>0</v>
      </c>
      <c r="AG40" s="890">
        <v>0</v>
      </c>
      <c r="AH40" s="890">
        <v>0</v>
      </c>
      <c r="AI40" s="890">
        <v>0</v>
      </c>
      <c r="AJ40" s="890">
        <v>0</v>
      </c>
      <c r="AK40" s="890">
        <v>-282733</v>
      </c>
      <c r="AL40" s="890">
        <v>-131766</v>
      </c>
      <c r="AM40" s="891">
        <v>-437172</v>
      </c>
      <c r="AN40" s="891">
        <v>27118404</v>
      </c>
      <c r="AO40" s="891">
        <v>6914</v>
      </c>
      <c r="AP40" s="892">
        <v>-50822.453789952378</v>
      </c>
      <c r="AQ40" s="261">
        <v>0</v>
      </c>
      <c r="AR40" s="261">
        <v>-50822.453789952378</v>
      </c>
      <c r="AS40" s="890">
        <v>-772128</v>
      </c>
      <c r="AT40" s="890">
        <v>68940</v>
      </c>
      <c r="AU40" s="892">
        <v>-703188</v>
      </c>
      <c r="AV40" s="891">
        <v>26364393.546210047</v>
      </c>
      <c r="AW40" s="890">
        <v>0</v>
      </c>
      <c r="AX40" s="890">
        <v>99533</v>
      </c>
      <c r="AY40" s="891">
        <v>26463927</v>
      </c>
      <c r="AZ40" s="890">
        <v>18057018</v>
      </c>
      <c r="BA40" s="890">
        <v>8406909</v>
      </c>
      <c r="BB40" s="890">
        <v>2101727</v>
      </c>
      <c r="BC40" s="890">
        <v>0</v>
      </c>
      <c r="BD40" s="890">
        <v>0</v>
      </c>
      <c r="BE40" s="890">
        <v>53074</v>
      </c>
      <c r="BF40" s="890">
        <v>0</v>
      </c>
      <c r="BG40" s="891">
        <v>26517001</v>
      </c>
    </row>
    <row r="41" spans="1:60" ht="15.6" customHeight="1" x14ac:dyDescent="0.2">
      <c r="A41" s="893">
        <v>35</v>
      </c>
      <c r="B41" s="894" t="s">
        <v>41</v>
      </c>
      <c r="C41" s="895">
        <v>33642945</v>
      </c>
      <c r="D41" s="895">
        <v>0</v>
      </c>
      <c r="E41" s="895">
        <v>0</v>
      </c>
      <c r="F41" s="895">
        <v>0</v>
      </c>
      <c r="G41" s="895">
        <v>0</v>
      </c>
      <c r="H41" s="895">
        <v>0</v>
      </c>
      <c r="I41" s="895">
        <v>0</v>
      </c>
      <c r="J41" s="895">
        <v>0</v>
      </c>
      <c r="K41" s="895">
        <v>0</v>
      </c>
      <c r="L41" s="895">
        <v>0</v>
      </c>
      <c r="M41" s="895">
        <v>0</v>
      </c>
      <c r="N41" s="895">
        <v>0</v>
      </c>
      <c r="O41" s="895">
        <v>0</v>
      </c>
      <c r="P41" s="895">
        <v>0</v>
      </c>
      <c r="Q41" s="895">
        <v>0</v>
      </c>
      <c r="R41" s="895">
        <v>0</v>
      </c>
      <c r="S41" s="895">
        <v>0</v>
      </c>
      <c r="T41" s="895">
        <v>0</v>
      </c>
      <c r="U41" s="895">
        <v>0</v>
      </c>
      <c r="V41" s="895">
        <v>0</v>
      </c>
      <c r="W41" s="895">
        <v>0</v>
      </c>
      <c r="X41" s="895">
        <v>0</v>
      </c>
      <c r="Y41" s="895">
        <v>0</v>
      </c>
      <c r="Z41" s="895">
        <v>0</v>
      </c>
      <c r="AA41" s="895">
        <v>0</v>
      </c>
      <c r="AB41" s="895">
        <v>-1649</v>
      </c>
      <c r="AC41" s="895">
        <v>0</v>
      </c>
      <c r="AD41" s="895">
        <v>0</v>
      </c>
      <c r="AE41" s="895">
        <v>0</v>
      </c>
      <c r="AF41" s="895">
        <v>0</v>
      </c>
      <c r="AG41" s="895">
        <v>0</v>
      </c>
      <c r="AH41" s="895">
        <v>0</v>
      </c>
      <c r="AI41" s="895">
        <v>0</v>
      </c>
      <c r="AJ41" s="895">
        <v>0</v>
      </c>
      <c r="AK41" s="895">
        <v>-102918</v>
      </c>
      <c r="AL41" s="895">
        <v>-90681</v>
      </c>
      <c r="AM41" s="896">
        <v>-195248</v>
      </c>
      <c r="AN41" s="896">
        <v>33447697</v>
      </c>
      <c r="AO41" s="896">
        <v>5556</v>
      </c>
      <c r="AP41" s="897">
        <v>-119260.70667862095</v>
      </c>
      <c r="AQ41" s="261">
        <v>0</v>
      </c>
      <c r="AR41" s="261">
        <v>-119260.70667862095</v>
      </c>
      <c r="AS41" s="895">
        <v>-461397</v>
      </c>
      <c r="AT41" s="895">
        <v>-86165</v>
      </c>
      <c r="AU41" s="897">
        <v>-547562</v>
      </c>
      <c r="AV41" s="896">
        <v>32780874.293321379</v>
      </c>
      <c r="AW41" s="895">
        <v>0</v>
      </c>
      <c r="AX41" s="895">
        <v>158769</v>
      </c>
      <c r="AY41" s="896">
        <v>32939643</v>
      </c>
      <c r="AZ41" s="895">
        <v>22334955</v>
      </c>
      <c r="BA41" s="895">
        <v>10604688</v>
      </c>
      <c r="BB41" s="895">
        <v>2651172</v>
      </c>
      <c r="BC41" s="895">
        <v>0</v>
      </c>
      <c r="BD41" s="895">
        <v>0</v>
      </c>
      <c r="BE41" s="895">
        <v>73780</v>
      </c>
      <c r="BF41" s="895">
        <v>0</v>
      </c>
      <c r="BG41" s="896">
        <v>33013423</v>
      </c>
    </row>
    <row r="42" spans="1:60" ht="15.6" customHeight="1" x14ac:dyDescent="0.2">
      <c r="A42" s="886">
        <v>36</v>
      </c>
      <c r="B42" s="887" t="s">
        <v>42</v>
      </c>
      <c r="C42" s="261">
        <v>194770852</v>
      </c>
      <c r="D42" s="261">
        <v>-86784201</v>
      </c>
      <c r="E42" s="261">
        <v>-81157411</v>
      </c>
      <c r="F42" s="261">
        <v>0</v>
      </c>
      <c r="G42" s="261">
        <v>0</v>
      </c>
      <c r="H42" s="261">
        <v>-2023310</v>
      </c>
      <c r="I42" s="261">
        <v>-1095022</v>
      </c>
      <c r="J42" s="261">
        <v>-2185487</v>
      </c>
      <c r="K42" s="261">
        <v>0</v>
      </c>
      <c r="L42" s="261">
        <v>0</v>
      </c>
      <c r="M42" s="261">
        <v>0</v>
      </c>
      <c r="N42" s="261">
        <v>0</v>
      </c>
      <c r="O42" s="261">
        <v>-261084</v>
      </c>
      <c r="P42" s="261">
        <v>0</v>
      </c>
      <c r="Q42" s="261">
        <v>0</v>
      </c>
      <c r="R42" s="261">
        <v>0</v>
      </c>
      <c r="S42" s="261">
        <v>0</v>
      </c>
      <c r="T42" s="261">
        <v>0</v>
      </c>
      <c r="U42" s="261">
        <v>0</v>
      </c>
      <c r="V42" s="261">
        <v>0</v>
      </c>
      <c r="W42" s="261">
        <v>0</v>
      </c>
      <c r="X42" s="261">
        <v>0</v>
      </c>
      <c r="Y42" s="261">
        <v>0</v>
      </c>
      <c r="Z42" s="261">
        <v>0</v>
      </c>
      <c r="AA42" s="261">
        <v>0</v>
      </c>
      <c r="AB42" s="261">
        <v>-1257</v>
      </c>
      <c r="AC42" s="261">
        <v>0</v>
      </c>
      <c r="AD42" s="261">
        <v>0</v>
      </c>
      <c r="AE42" s="261">
        <v>0</v>
      </c>
      <c r="AF42" s="261">
        <v>0</v>
      </c>
      <c r="AG42" s="261">
        <v>0</v>
      </c>
      <c r="AH42" s="261">
        <v>-372373</v>
      </c>
      <c r="AI42" s="261">
        <v>0</v>
      </c>
      <c r="AJ42" s="261">
        <v>0</v>
      </c>
      <c r="AK42" s="261">
        <v>-336404</v>
      </c>
      <c r="AL42" s="261">
        <v>-320516</v>
      </c>
      <c r="AM42" s="259">
        <v>-174537065</v>
      </c>
      <c r="AN42" s="259">
        <v>20233787</v>
      </c>
      <c r="AO42" s="259">
        <v>1367</v>
      </c>
      <c r="AP42" s="262">
        <v>-59216.563036670326</v>
      </c>
      <c r="AQ42" s="261">
        <v>0</v>
      </c>
      <c r="AR42" s="261">
        <v>-59216.563036670326</v>
      </c>
      <c r="AS42" s="261">
        <v>352176</v>
      </c>
      <c r="AT42" s="261">
        <v>47817</v>
      </c>
      <c r="AU42" s="262">
        <v>399993</v>
      </c>
      <c r="AV42" s="259">
        <v>20574563.436963331</v>
      </c>
      <c r="AW42" s="261">
        <v>567000</v>
      </c>
      <c r="AX42" s="261">
        <v>136054</v>
      </c>
      <c r="AY42" s="259">
        <v>21277617</v>
      </c>
      <c r="AZ42" s="261">
        <v>15432150</v>
      </c>
      <c r="BA42" s="261">
        <v>5845467</v>
      </c>
      <c r="BB42" s="261">
        <v>1461367</v>
      </c>
      <c r="BC42" s="261">
        <v>0</v>
      </c>
      <c r="BD42" s="261">
        <v>42000</v>
      </c>
      <c r="BE42" s="261">
        <v>25000</v>
      </c>
      <c r="BF42" s="261">
        <v>0</v>
      </c>
      <c r="BG42" s="259">
        <v>21344617</v>
      </c>
    </row>
    <row r="43" spans="1:60" ht="15.6" customHeight="1" x14ac:dyDescent="0.2">
      <c r="A43" s="888">
        <v>37</v>
      </c>
      <c r="B43" s="889" t="s">
        <v>43</v>
      </c>
      <c r="C43" s="890">
        <v>119697307</v>
      </c>
      <c r="D43" s="890">
        <v>0</v>
      </c>
      <c r="E43" s="890">
        <v>0</v>
      </c>
      <c r="F43" s="890">
        <v>0</v>
      </c>
      <c r="G43" s="890">
        <v>-33666</v>
      </c>
      <c r="H43" s="890">
        <v>0</v>
      </c>
      <c r="I43" s="890">
        <v>0</v>
      </c>
      <c r="J43" s="890">
        <v>0</v>
      </c>
      <c r="K43" s="890">
        <v>0</v>
      </c>
      <c r="L43" s="890">
        <v>0</v>
      </c>
      <c r="M43" s="890">
        <v>0</v>
      </c>
      <c r="N43" s="890">
        <v>0</v>
      </c>
      <c r="O43" s="890">
        <v>0</v>
      </c>
      <c r="P43" s="890">
        <v>-2878</v>
      </c>
      <c r="Q43" s="890">
        <v>0</v>
      </c>
      <c r="R43" s="890">
        <v>0</v>
      </c>
      <c r="S43" s="890">
        <v>-2537</v>
      </c>
      <c r="T43" s="890">
        <v>0</v>
      </c>
      <c r="U43" s="890">
        <v>-260054</v>
      </c>
      <c r="V43" s="890">
        <v>0</v>
      </c>
      <c r="W43" s="890">
        <v>0</v>
      </c>
      <c r="X43" s="890">
        <v>0</v>
      </c>
      <c r="Y43" s="890">
        <v>0</v>
      </c>
      <c r="Z43" s="890">
        <v>0</v>
      </c>
      <c r="AA43" s="890">
        <v>0</v>
      </c>
      <c r="AB43" s="890">
        <v>-2042</v>
      </c>
      <c r="AC43" s="890">
        <v>0</v>
      </c>
      <c r="AD43" s="890">
        <v>0</v>
      </c>
      <c r="AE43" s="890">
        <v>-82949</v>
      </c>
      <c r="AF43" s="890">
        <v>0</v>
      </c>
      <c r="AG43" s="890">
        <v>0</v>
      </c>
      <c r="AH43" s="890">
        <v>0</v>
      </c>
      <c r="AI43" s="890">
        <v>0</v>
      </c>
      <c r="AJ43" s="890">
        <v>0</v>
      </c>
      <c r="AK43" s="890">
        <v>-313142</v>
      </c>
      <c r="AL43" s="890">
        <v>-273901</v>
      </c>
      <c r="AM43" s="891">
        <v>-971169</v>
      </c>
      <c r="AN43" s="891">
        <v>118726138</v>
      </c>
      <c r="AO43" s="891">
        <v>6244</v>
      </c>
      <c r="AP43" s="892">
        <v>-223790.3997795243</v>
      </c>
      <c r="AQ43" s="261">
        <v>0</v>
      </c>
      <c r="AR43" s="261">
        <v>-223790.3997795243</v>
      </c>
      <c r="AS43" s="890">
        <v>-575000</v>
      </c>
      <c r="AT43" s="890">
        <v>18750</v>
      </c>
      <c r="AU43" s="892">
        <v>-556250</v>
      </c>
      <c r="AV43" s="891">
        <v>117946097.60022047</v>
      </c>
      <c r="AW43" s="890">
        <v>0</v>
      </c>
      <c r="AX43" s="890">
        <v>503565</v>
      </c>
      <c r="AY43" s="891">
        <v>118449663</v>
      </c>
      <c r="AZ43" s="890">
        <v>79407844</v>
      </c>
      <c r="BA43" s="890">
        <v>39041819</v>
      </c>
      <c r="BB43" s="890">
        <v>9760455</v>
      </c>
      <c r="BC43" s="890">
        <v>0</v>
      </c>
      <c r="BD43" s="890">
        <v>0</v>
      </c>
      <c r="BE43" s="890">
        <v>110194</v>
      </c>
      <c r="BF43" s="890">
        <v>0</v>
      </c>
      <c r="BG43" s="891">
        <v>118559857</v>
      </c>
      <c r="BH43" s="898"/>
    </row>
    <row r="44" spans="1:60" ht="15.6" customHeight="1" x14ac:dyDescent="0.2">
      <c r="A44" s="888">
        <v>38</v>
      </c>
      <c r="B44" s="889" t="s">
        <v>44</v>
      </c>
      <c r="C44" s="890">
        <v>10705226.5</v>
      </c>
      <c r="D44" s="890">
        <v>0</v>
      </c>
      <c r="E44" s="890">
        <v>0</v>
      </c>
      <c r="F44" s="890">
        <v>0</v>
      </c>
      <c r="G44" s="890">
        <v>0</v>
      </c>
      <c r="H44" s="890">
        <v>-1230</v>
      </c>
      <c r="I44" s="890">
        <v>-35247</v>
      </c>
      <c r="J44" s="890">
        <v>-18669</v>
      </c>
      <c r="K44" s="890">
        <v>0</v>
      </c>
      <c r="L44" s="890">
        <v>0</v>
      </c>
      <c r="M44" s="890">
        <v>0</v>
      </c>
      <c r="N44" s="890">
        <v>0</v>
      </c>
      <c r="O44" s="890">
        <v>-6211</v>
      </c>
      <c r="P44" s="890">
        <v>0</v>
      </c>
      <c r="Q44" s="890">
        <v>0</v>
      </c>
      <c r="R44" s="890">
        <v>0</v>
      </c>
      <c r="S44" s="890">
        <v>-1121</v>
      </c>
      <c r="T44" s="890">
        <v>0</v>
      </c>
      <c r="U44" s="890">
        <v>0</v>
      </c>
      <c r="V44" s="890">
        <v>0</v>
      </c>
      <c r="W44" s="890">
        <v>0</v>
      </c>
      <c r="X44" s="890">
        <v>0</v>
      </c>
      <c r="Y44" s="890">
        <v>0</v>
      </c>
      <c r="Z44" s="890">
        <v>0</v>
      </c>
      <c r="AA44" s="890">
        <v>0</v>
      </c>
      <c r="AB44" s="890">
        <v>-594</v>
      </c>
      <c r="AC44" s="890">
        <v>0</v>
      </c>
      <c r="AD44" s="890">
        <v>0</v>
      </c>
      <c r="AE44" s="890">
        <v>0</v>
      </c>
      <c r="AF44" s="890">
        <v>0</v>
      </c>
      <c r="AG44" s="890">
        <v>0</v>
      </c>
      <c r="AH44" s="890">
        <v>0</v>
      </c>
      <c r="AI44" s="890">
        <v>0</v>
      </c>
      <c r="AJ44" s="890">
        <v>0</v>
      </c>
      <c r="AK44" s="890">
        <v>-14223</v>
      </c>
      <c r="AL44" s="890">
        <v>-30534</v>
      </c>
      <c r="AM44" s="891">
        <v>-107829</v>
      </c>
      <c r="AN44" s="891">
        <v>10597397.5</v>
      </c>
      <c r="AO44" s="891">
        <v>2753</v>
      </c>
      <c r="AP44" s="892">
        <v>-42527.078430562724</v>
      </c>
      <c r="AQ44" s="261">
        <v>0</v>
      </c>
      <c r="AR44" s="261">
        <v>-42527.078430562724</v>
      </c>
      <c r="AS44" s="890">
        <v>87872</v>
      </c>
      <c r="AT44" s="890">
        <v>-32952</v>
      </c>
      <c r="AU44" s="892">
        <v>54920</v>
      </c>
      <c r="AV44" s="891">
        <v>10609790.421569437</v>
      </c>
      <c r="AW44" s="890">
        <v>0</v>
      </c>
      <c r="AX44" s="890">
        <v>108324</v>
      </c>
      <c r="AY44" s="891">
        <v>10718114</v>
      </c>
      <c r="AZ44" s="890">
        <v>7090811</v>
      </c>
      <c r="BA44" s="890">
        <v>3627303</v>
      </c>
      <c r="BB44" s="890">
        <v>906826</v>
      </c>
      <c r="BC44" s="890">
        <v>0</v>
      </c>
      <c r="BD44" s="890">
        <v>0</v>
      </c>
      <c r="BE44" s="890">
        <v>25000</v>
      </c>
      <c r="BF44" s="890">
        <v>0</v>
      </c>
      <c r="BG44" s="891">
        <v>10743114</v>
      </c>
      <c r="BH44" s="898"/>
    </row>
    <row r="45" spans="1:60" ht="15.6" customHeight="1" x14ac:dyDescent="0.2">
      <c r="A45" s="888">
        <v>39</v>
      </c>
      <c r="B45" s="889" t="s">
        <v>45</v>
      </c>
      <c r="C45" s="890">
        <v>11694597</v>
      </c>
      <c r="D45" s="890">
        <v>0</v>
      </c>
      <c r="E45" s="890">
        <v>0</v>
      </c>
      <c r="F45" s="890">
        <v>0</v>
      </c>
      <c r="G45" s="890">
        <v>0</v>
      </c>
      <c r="H45" s="890">
        <v>0</v>
      </c>
      <c r="I45" s="890">
        <v>0</v>
      </c>
      <c r="J45" s="890">
        <v>0</v>
      </c>
      <c r="K45" s="890">
        <v>0</v>
      </c>
      <c r="L45" s="890">
        <v>0</v>
      </c>
      <c r="M45" s="890">
        <v>0</v>
      </c>
      <c r="N45" s="890">
        <v>-62683</v>
      </c>
      <c r="O45" s="890">
        <v>0</v>
      </c>
      <c r="P45" s="890">
        <v>0</v>
      </c>
      <c r="Q45" s="890">
        <v>0</v>
      </c>
      <c r="R45" s="890">
        <v>0</v>
      </c>
      <c r="S45" s="890">
        <v>0</v>
      </c>
      <c r="T45" s="890">
        <v>0</v>
      </c>
      <c r="U45" s="890">
        <v>0</v>
      </c>
      <c r="V45" s="890">
        <v>-6876</v>
      </c>
      <c r="W45" s="890">
        <v>0</v>
      </c>
      <c r="X45" s="890">
        <v>0</v>
      </c>
      <c r="Y45" s="890">
        <v>0</v>
      </c>
      <c r="Z45" s="890">
        <v>0</v>
      </c>
      <c r="AA45" s="890">
        <v>0</v>
      </c>
      <c r="AB45" s="890">
        <v>-1119</v>
      </c>
      <c r="AC45" s="890">
        <v>0</v>
      </c>
      <c r="AD45" s="890">
        <v>0</v>
      </c>
      <c r="AE45" s="890">
        <v>0</v>
      </c>
      <c r="AF45" s="890">
        <v>0</v>
      </c>
      <c r="AG45" s="890">
        <v>0</v>
      </c>
      <c r="AH45" s="890">
        <v>0</v>
      </c>
      <c r="AI45" s="890">
        <v>0</v>
      </c>
      <c r="AJ45" s="890">
        <v>0</v>
      </c>
      <c r="AK45" s="890">
        <v>-38187</v>
      </c>
      <c r="AL45" s="890">
        <v>-109408</v>
      </c>
      <c r="AM45" s="891">
        <v>-218273</v>
      </c>
      <c r="AN45" s="891">
        <v>11476324</v>
      </c>
      <c r="AO45" s="891">
        <v>4204</v>
      </c>
      <c r="AP45" s="892">
        <v>-8089.3421170360016</v>
      </c>
      <c r="AQ45" s="261">
        <v>0</v>
      </c>
      <c r="AR45" s="261">
        <v>-8089.3421170360016</v>
      </c>
      <c r="AS45" s="890">
        <v>-227934</v>
      </c>
      <c r="AT45" s="890">
        <v>59094</v>
      </c>
      <c r="AU45" s="892">
        <v>-168840</v>
      </c>
      <c r="AV45" s="891">
        <v>11299394.657882964</v>
      </c>
      <c r="AW45" s="890">
        <v>42000</v>
      </c>
      <c r="AX45" s="890">
        <v>68204</v>
      </c>
      <c r="AY45" s="891">
        <v>11409599</v>
      </c>
      <c r="AZ45" s="890">
        <v>7749963</v>
      </c>
      <c r="BA45" s="890">
        <v>3659636</v>
      </c>
      <c r="BB45" s="890">
        <v>914909</v>
      </c>
      <c r="BC45" s="890">
        <v>0</v>
      </c>
      <c r="BD45" s="890">
        <v>6000</v>
      </c>
      <c r="BE45" s="890">
        <v>58786</v>
      </c>
      <c r="BF45" s="890">
        <v>0</v>
      </c>
      <c r="BG45" s="891">
        <v>11474385</v>
      </c>
      <c r="BH45" s="898"/>
    </row>
    <row r="46" spans="1:60" ht="15.6" customHeight="1" x14ac:dyDescent="0.2">
      <c r="A46" s="893">
        <v>40</v>
      </c>
      <c r="B46" s="894" t="s">
        <v>46</v>
      </c>
      <c r="C46" s="895">
        <v>133646199</v>
      </c>
      <c r="D46" s="895">
        <v>0</v>
      </c>
      <c r="E46" s="895">
        <v>0</v>
      </c>
      <c r="F46" s="895">
        <v>0</v>
      </c>
      <c r="G46" s="895">
        <v>0</v>
      </c>
      <c r="H46" s="895">
        <v>0</v>
      </c>
      <c r="I46" s="895">
        <v>0</v>
      </c>
      <c r="J46" s="895">
        <v>0</v>
      </c>
      <c r="K46" s="895">
        <v>0</v>
      </c>
      <c r="L46" s="895">
        <v>0</v>
      </c>
      <c r="M46" s="895">
        <v>0</v>
      </c>
      <c r="N46" s="895">
        <v>0</v>
      </c>
      <c r="O46" s="895">
        <v>0</v>
      </c>
      <c r="P46" s="895">
        <v>-8213</v>
      </c>
      <c r="Q46" s="895">
        <v>0</v>
      </c>
      <c r="R46" s="895">
        <v>0</v>
      </c>
      <c r="S46" s="895">
        <v>0</v>
      </c>
      <c r="T46" s="895">
        <v>-2738</v>
      </c>
      <c r="U46" s="895">
        <v>0</v>
      </c>
      <c r="V46" s="895">
        <v>0</v>
      </c>
      <c r="W46" s="895">
        <v>0</v>
      </c>
      <c r="X46" s="895">
        <v>0</v>
      </c>
      <c r="Y46" s="895">
        <v>0</v>
      </c>
      <c r="Z46" s="895">
        <v>0</v>
      </c>
      <c r="AA46" s="895">
        <v>0</v>
      </c>
      <c r="AB46" s="895">
        <v>-1757</v>
      </c>
      <c r="AC46" s="895">
        <v>0</v>
      </c>
      <c r="AD46" s="895">
        <v>0</v>
      </c>
      <c r="AE46" s="895">
        <v>0</v>
      </c>
      <c r="AF46" s="895">
        <v>0</v>
      </c>
      <c r="AG46" s="895">
        <v>0</v>
      </c>
      <c r="AH46" s="895">
        <v>0</v>
      </c>
      <c r="AI46" s="895">
        <v>0</v>
      </c>
      <c r="AJ46" s="895">
        <v>0</v>
      </c>
      <c r="AK46" s="895">
        <v>-241247</v>
      </c>
      <c r="AL46" s="895">
        <v>-352600</v>
      </c>
      <c r="AM46" s="896">
        <v>-606555</v>
      </c>
      <c r="AN46" s="896">
        <v>133039644</v>
      </c>
      <c r="AO46" s="896">
        <v>5977</v>
      </c>
      <c r="AP46" s="897">
        <v>-296965.9308570954</v>
      </c>
      <c r="AQ46" s="261">
        <v>0</v>
      </c>
      <c r="AR46" s="261">
        <v>-296965.9308570954</v>
      </c>
      <c r="AS46" s="895">
        <v>11962</v>
      </c>
      <c r="AT46" s="895">
        <v>-269145</v>
      </c>
      <c r="AU46" s="897">
        <v>-257183</v>
      </c>
      <c r="AV46" s="896">
        <v>132485495.06914291</v>
      </c>
      <c r="AW46" s="895">
        <v>0</v>
      </c>
      <c r="AX46" s="895">
        <v>595487</v>
      </c>
      <c r="AY46" s="896">
        <v>133080982</v>
      </c>
      <c r="AZ46" s="895">
        <v>88951392</v>
      </c>
      <c r="BA46" s="895">
        <v>44129590</v>
      </c>
      <c r="BB46" s="895">
        <v>11032398</v>
      </c>
      <c r="BC46" s="895">
        <v>0</v>
      </c>
      <c r="BD46" s="895">
        <v>0</v>
      </c>
      <c r="BE46" s="895">
        <v>347718</v>
      </c>
      <c r="BF46" s="895">
        <v>0</v>
      </c>
      <c r="BG46" s="896">
        <v>133428700</v>
      </c>
    </row>
    <row r="47" spans="1:60" ht="15.6" customHeight="1" x14ac:dyDescent="0.2">
      <c r="A47" s="886">
        <v>41</v>
      </c>
      <c r="B47" s="887" t="s">
        <v>47</v>
      </c>
      <c r="C47" s="261">
        <v>5255056</v>
      </c>
      <c r="D47" s="261">
        <v>0</v>
      </c>
      <c r="E47" s="261">
        <v>0</v>
      </c>
      <c r="F47" s="261">
        <v>0</v>
      </c>
      <c r="G47" s="261">
        <v>0</v>
      </c>
      <c r="H47" s="261">
        <v>0</v>
      </c>
      <c r="I47" s="261">
        <v>0</v>
      </c>
      <c r="J47" s="261">
        <v>0</v>
      </c>
      <c r="K47" s="261">
        <v>0</v>
      </c>
      <c r="L47" s="261">
        <v>0</v>
      </c>
      <c r="M47" s="261">
        <v>0</v>
      </c>
      <c r="N47" s="261">
        <v>0</v>
      </c>
      <c r="O47" s="261">
        <v>0</v>
      </c>
      <c r="P47" s="261">
        <v>0</v>
      </c>
      <c r="Q47" s="261">
        <v>0</v>
      </c>
      <c r="R47" s="261">
        <v>0</v>
      </c>
      <c r="S47" s="261">
        <v>0</v>
      </c>
      <c r="T47" s="261">
        <v>0</v>
      </c>
      <c r="U47" s="261">
        <v>0</v>
      </c>
      <c r="V47" s="261">
        <v>0</v>
      </c>
      <c r="W47" s="261">
        <v>0</v>
      </c>
      <c r="X47" s="261">
        <v>0</v>
      </c>
      <c r="Y47" s="261">
        <v>0</v>
      </c>
      <c r="Z47" s="261">
        <v>0</v>
      </c>
      <c r="AA47" s="261">
        <v>0</v>
      </c>
      <c r="AB47" s="261">
        <v>-978</v>
      </c>
      <c r="AC47" s="261">
        <v>0</v>
      </c>
      <c r="AD47" s="261">
        <v>0</v>
      </c>
      <c r="AE47" s="261">
        <v>0</v>
      </c>
      <c r="AF47" s="261">
        <v>0</v>
      </c>
      <c r="AG47" s="261">
        <v>0</v>
      </c>
      <c r="AH47" s="261">
        <v>0</v>
      </c>
      <c r="AI47" s="261">
        <v>0</v>
      </c>
      <c r="AJ47" s="261">
        <v>0</v>
      </c>
      <c r="AK47" s="261">
        <v>-13451</v>
      </c>
      <c r="AL47" s="261">
        <v>-9619</v>
      </c>
      <c r="AM47" s="259">
        <v>-24048</v>
      </c>
      <c r="AN47" s="259">
        <v>5231008</v>
      </c>
      <c r="AO47" s="259">
        <v>3620</v>
      </c>
      <c r="AP47" s="262">
        <v>-27862.537143679125</v>
      </c>
      <c r="AQ47" s="261">
        <v>0</v>
      </c>
      <c r="AR47" s="261">
        <v>-27862.537143679125</v>
      </c>
      <c r="AS47" s="261">
        <v>-112127</v>
      </c>
      <c r="AT47" s="261">
        <v>-3617</v>
      </c>
      <c r="AU47" s="262">
        <v>-115744</v>
      </c>
      <c r="AV47" s="259">
        <v>5087401.4628563207</v>
      </c>
      <c r="AW47" s="261">
        <v>0</v>
      </c>
      <c r="AX47" s="261">
        <v>37878</v>
      </c>
      <c r="AY47" s="259">
        <v>5125279</v>
      </c>
      <c r="AZ47" s="261">
        <v>3491317</v>
      </c>
      <c r="BA47" s="261">
        <v>1633962</v>
      </c>
      <c r="BB47" s="261">
        <v>408491</v>
      </c>
      <c r="BC47" s="261">
        <v>0</v>
      </c>
      <c r="BD47" s="261">
        <v>0</v>
      </c>
      <c r="BE47" s="261">
        <v>38080</v>
      </c>
      <c r="BF47" s="261">
        <v>0</v>
      </c>
      <c r="BG47" s="259">
        <v>5163359</v>
      </c>
    </row>
    <row r="48" spans="1:60" ht="15.6" customHeight="1" x14ac:dyDescent="0.2">
      <c r="A48" s="888">
        <v>42</v>
      </c>
      <c r="B48" s="889" t="s">
        <v>48</v>
      </c>
      <c r="C48" s="890">
        <v>16913348</v>
      </c>
      <c r="D48" s="890">
        <v>0</v>
      </c>
      <c r="E48" s="890">
        <v>0</v>
      </c>
      <c r="F48" s="890">
        <v>0</v>
      </c>
      <c r="G48" s="890">
        <v>0</v>
      </c>
      <c r="H48" s="890">
        <v>0</v>
      </c>
      <c r="I48" s="890">
        <v>0</v>
      </c>
      <c r="J48" s="890">
        <v>0</v>
      </c>
      <c r="K48" s="890">
        <v>0</v>
      </c>
      <c r="L48" s="890">
        <v>0</v>
      </c>
      <c r="M48" s="890">
        <v>0</v>
      </c>
      <c r="N48" s="890">
        <v>0</v>
      </c>
      <c r="O48" s="890">
        <v>0</v>
      </c>
      <c r="P48" s="890">
        <v>0</v>
      </c>
      <c r="Q48" s="890">
        <v>0</v>
      </c>
      <c r="R48" s="890">
        <v>0</v>
      </c>
      <c r="S48" s="890">
        <v>0</v>
      </c>
      <c r="T48" s="890">
        <v>0</v>
      </c>
      <c r="U48" s="890">
        <v>0</v>
      </c>
      <c r="V48" s="890">
        <v>0</v>
      </c>
      <c r="W48" s="890">
        <v>0</v>
      </c>
      <c r="X48" s="890">
        <v>0</v>
      </c>
      <c r="Y48" s="890">
        <v>0</v>
      </c>
      <c r="Z48" s="890">
        <v>0</v>
      </c>
      <c r="AA48" s="890">
        <v>0</v>
      </c>
      <c r="AB48" s="890">
        <v>-1608</v>
      </c>
      <c r="AC48" s="890">
        <v>0</v>
      </c>
      <c r="AD48" s="890">
        <v>0</v>
      </c>
      <c r="AE48" s="890">
        <v>0</v>
      </c>
      <c r="AF48" s="890">
        <v>0</v>
      </c>
      <c r="AG48" s="890">
        <v>0</v>
      </c>
      <c r="AH48" s="890">
        <v>0</v>
      </c>
      <c r="AI48" s="890">
        <v>0</v>
      </c>
      <c r="AJ48" s="890">
        <v>0</v>
      </c>
      <c r="AK48" s="890">
        <v>-52507</v>
      </c>
      <c r="AL48" s="890">
        <v>-59647</v>
      </c>
      <c r="AM48" s="891">
        <v>-113762</v>
      </c>
      <c r="AN48" s="891">
        <v>16799586</v>
      </c>
      <c r="AO48" s="891">
        <v>5728</v>
      </c>
      <c r="AP48" s="892">
        <v>-40371.943887568428</v>
      </c>
      <c r="AQ48" s="261">
        <v>0</v>
      </c>
      <c r="AR48" s="261">
        <v>-40371.943887568428</v>
      </c>
      <c r="AS48" s="890">
        <v>-532704</v>
      </c>
      <c r="AT48" s="890">
        <v>-48688</v>
      </c>
      <c r="AU48" s="892">
        <v>-581392</v>
      </c>
      <c r="AV48" s="891">
        <v>16177822.056112431</v>
      </c>
      <c r="AW48" s="890">
        <v>0</v>
      </c>
      <c r="AX48" s="890">
        <v>78057</v>
      </c>
      <c r="AY48" s="891">
        <v>16255879</v>
      </c>
      <c r="AZ48" s="890">
        <v>11225430</v>
      </c>
      <c r="BA48" s="890">
        <v>5030449</v>
      </c>
      <c r="BB48" s="890">
        <v>1257612</v>
      </c>
      <c r="BC48" s="890">
        <v>0</v>
      </c>
      <c r="BD48" s="890">
        <v>0</v>
      </c>
      <c r="BE48" s="890">
        <v>96152</v>
      </c>
      <c r="BF48" s="890">
        <v>0</v>
      </c>
      <c r="BG48" s="891">
        <v>16352031</v>
      </c>
      <c r="BH48" s="899"/>
    </row>
    <row r="49" spans="1:60" ht="15.6" customHeight="1" x14ac:dyDescent="0.2">
      <c r="A49" s="888">
        <v>43</v>
      </c>
      <c r="B49" s="889" t="s">
        <v>49</v>
      </c>
      <c r="C49" s="890">
        <v>26859664</v>
      </c>
      <c r="D49" s="890">
        <v>0</v>
      </c>
      <c r="E49" s="890">
        <v>0</v>
      </c>
      <c r="F49" s="890">
        <v>0</v>
      </c>
      <c r="G49" s="890">
        <v>0</v>
      </c>
      <c r="H49" s="890">
        <v>0</v>
      </c>
      <c r="I49" s="890">
        <v>0</v>
      </c>
      <c r="J49" s="890">
        <v>0</v>
      </c>
      <c r="K49" s="890">
        <v>0</v>
      </c>
      <c r="L49" s="890">
        <v>0</v>
      </c>
      <c r="M49" s="890">
        <v>0</v>
      </c>
      <c r="N49" s="890">
        <v>0</v>
      </c>
      <c r="O49" s="890">
        <v>0</v>
      </c>
      <c r="P49" s="890">
        <v>0</v>
      </c>
      <c r="Q49" s="890">
        <v>0</v>
      </c>
      <c r="R49" s="890">
        <v>0</v>
      </c>
      <c r="S49" s="890">
        <v>0</v>
      </c>
      <c r="T49" s="890">
        <v>0</v>
      </c>
      <c r="U49" s="890">
        <v>0</v>
      </c>
      <c r="V49" s="890">
        <v>0</v>
      </c>
      <c r="W49" s="890">
        <v>0</v>
      </c>
      <c r="X49" s="890">
        <v>0</v>
      </c>
      <c r="Y49" s="890">
        <v>0</v>
      </c>
      <c r="Z49" s="890">
        <v>0</v>
      </c>
      <c r="AA49" s="890">
        <v>0</v>
      </c>
      <c r="AB49" s="890">
        <v>-1842</v>
      </c>
      <c r="AC49" s="890">
        <v>0</v>
      </c>
      <c r="AD49" s="890">
        <v>0</v>
      </c>
      <c r="AE49" s="890">
        <v>0</v>
      </c>
      <c r="AF49" s="890">
        <v>0</v>
      </c>
      <c r="AG49" s="890">
        <v>0</v>
      </c>
      <c r="AH49" s="890">
        <v>0</v>
      </c>
      <c r="AI49" s="890">
        <v>0</v>
      </c>
      <c r="AJ49" s="890">
        <v>0</v>
      </c>
      <c r="AK49" s="890">
        <v>-56045</v>
      </c>
      <c r="AL49" s="890">
        <v>-51935</v>
      </c>
      <c r="AM49" s="891">
        <v>-109822</v>
      </c>
      <c r="AN49" s="891">
        <v>26749842</v>
      </c>
      <c r="AO49" s="891">
        <v>6555</v>
      </c>
      <c r="AP49" s="892">
        <v>-63852.769360297345</v>
      </c>
      <c r="AQ49" s="261">
        <v>0</v>
      </c>
      <c r="AR49" s="261">
        <v>-63852.769360297345</v>
      </c>
      <c r="AS49" s="890">
        <v>314736</v>
      </c>
      <c r="AT49" s="890">
        <v>-121305</v>
      </c>
      <c r="AU49" s="892">
        <v>193431</v>
      </c>
      <c r="AV49" s="891">
        <v>26879420.230639704</v>
      </c>
      <c r="AW49" s="890">
        <v>0</v>
      </c>
      <c r="AX49" s="890">
        <v>105079</v>
      </c>
      <c r="AY49" s="891">
        <v>26984499</v>
      </c>
      <c r="AZ49" s="890">
        <v>17866394</v>
      </c>
      <c r="BA49" s="890">
        <v>9118105</v>
      </c>
      <c r="BB49" s="890">
        <v>2279526</v>
      </c>
      <c r="BC49" s="890">
        <v>0</v>
      </c>
      <c r="BD49" s="890">
        <v>0</v>
      </c>
      <c r="BE49" s="890">
        <v>99484</v>
      </c>
      <c r="BF49" s="890">
        <v>0</v>
      </c>
      <c r="BG49" s="891">
        <v>27083983</v>
      </c>
      <c r="BH49" s="899"/>
    </row>
    <row r="50" spans="1:60" ht="15.6" customHeight="1" x14ac:dyDescent="0.2">
      <c r="A50" s="888">
        <v>44</v>
      </c>
      <c r="B50" s="889" t="s">
        <v>50</v>
      </c>
      <c r="C50" s="890">
        <v>42511970</v>
      </c>
      <c r="D50" s="890">
        <v>0</v>
      </c>
      <c r="E50" s="890">
        <v>0</v>
      </c>
      <c r="F50" s="890">
        <v>0</v>
      </c>
      <c r="G50" s="890">
        <v>0</v>
      </c>
      <c r="H50" s="890">
        <v>-7868</v>
      </c>
      <c r="I50" s="890">
        <v>-21431</v>
      </c>
      <c r="J50" s="890">
        <v>-5138</v>
      </c>
      <c r="K50" s="890">
        <v>0</v>
      </c>
      <c r="L50" s="890">
        <v>0</v>
      </c>
      <c r="M50" s="890">
        <v>0</v>
      </c>
      <c r="N50" s="890">
        <v>0</v>
      </c>
      <c r="O50" s="890">
        <v>0</v>
      </c>
      <c r="P50" s="890">
        <v>0</v>
      </c>
      <c r="Q50" s="890">
        <v>0</v>
      </c>
      <c r="R50" s="890">
        <v>0</v>
      </c>
      <c r="S50" s="890">
        <v>0</v>
      </c>
      <c r="T50" s="890">
        <v>0</v>
      </c>
      <c r="U50" s="890">
        <v>0</v>
      </c>
      <c r="V50" s="890">
        <v>0</v>
      </c>
      <c r="W50" s="890">
        <v>0</v>
      </c>
      <c r="X50" s="890">
        <v>0</v>
      </c>
      <c r="Y50" s="890">
        <v>0</v>
      </c>
      <c r="Z50" s="890">
        <v>0</v>
      </c>
      <c r="AA50" s="890">
        <v>0</v>
      </c>
      <c r="AB50" s="890">
        <v>-1763</v>
      </c>
      <c r="AC50" s="890">
        <v>0</v>
      </c>
      <c r="AD50" s="890">
        <v>0</v>
      </c>
      <c r="AE50" s="890">
        <v>0</v>
      </c>
      <c r="AF50" s="890">
        <v>0</v>
      </c>
      <c r="AG50" s="890">
        <v>0</v>
      </c>
      <c r="AH50" s="890">
        <v>-21519</v>
      </c>
      <c r="AI50" s="890">
        <v>0</v>
      </c>
      <c r="AJ50" s="890">
        <v>0</v>
      </c>
      <c r="AK50" s="890">
        <v>-135345</v>
      </c>
      <c r="AL50" s="890">
        <v>-98892</v>
      </c>
      <c r="AM50" s="891">
        <v>-291956</v>
      </c>
      <c r="AN50" s="891">
        <v>42220014</v>
      </c>
      <c r="AO50" s="891">
        <v>5962</v>
      </c>
      <c r="AP50" s="892">
        <v>-61211.27907591025</v>
      </c>
      <c r="AQ50" s="261">
        <v>0</v>
      </c>
      <c r="AR50" s="261">
        <v>-61211.27907591025</v>
      </c>
      <c r="AS50" s="890">
        <v>1123300</v>
      </c>
      <c r="AT50" s="890">
        <v>-164313</v>
      </c>
      <c r="AU50" s="892">
        <v>958987</v>
      </c>
      <c r="AV50" s="891">
        <v>43117789.720924087</v>
      </c>
      <c r="AW50" s="890">
        <v>0</v>
      </c>
      <c r="AX50" s="890">
        <v>173814</v>
      </c>
      <c r="AY50" s="891">
        <v>43291604</v>
      </c>
      <c r="AZ50" s="890">
        <v>28280449</v>
      </c>
      <c r="BA50" s="890">
        <v>15011155</v>
      </c>
      <c r="BB50" s="890">
        <v>3752789</v>
      </c>
      <c r="BC50" s="890">
        <v>0</v>
      </c>
      <c r="BD50" s="890">
        <v>0</v>
      </c>
      <c r="BE50" s="890">
        <v>44268</v>
      </c>
      <c r="BF50" s="890">
        <v>0</v>
      </c>
      <c r="BG50" s="891">
        <v>43335872</v>
      </c>
    </row>
    <row r="51" spans="1:60" ht="15.6" customHeight="1" x14ac:dyDescent="0.2">
      <c r="A51" s="893">
        <v>45</v>
      </c>
      <c r="B51" s="894" t="s">
        <v>51</v>
      </c>
      <c r="C51" s="895">
        <v>29810121</v>
      </c>
      <c r="D51" s="895">
        <v>0</v>
      </c>
      <c r="E51" s="895">
        <v>0</v>
      </c>
      <c r="F51" s="895">
        <v>0</v>
      </c>
      <c r="G51" s="895">
        <v>0</v>
      </c>
      <c r="H51" s="895">
        <v>0</v>
      </c>
      <c r="I51" s="895">
        <v>0</v>
      </c>
      <c r="J51" s="895">
        <v>-8306</v>
      </c>
      <c r="K51" s="895">
        <v>-1494</v>
      </c>
      <c r="L51" s="895">
        <v>0</v>
      </c>
      <c r="M51" s="895">
        <v>0</v>
      </c>
      <c r="N51" s="895">
        <v>0</v>
      </c>
      <c r="O51" s="895">
        <v>-2988</v>
      </c>
      <c r="P51" s="895">
        <v>0</v>
      </c>
      <c r="Q51" s="895">
        <v>0</v>
      </c>
      <c r="R51" s="895">
        <v>0</v>
      </c>
      <c r="S51" s="895">
        <v>0</v>
      </c>
      <c r="T51" s="895">
        <v>0</v>
      </c>
      <c r="U51" s="895">
        <v>0</v>
      </c>
      <c r="V51" s="895">
        <v>0</v>
      </c>
      <c r="W51" s="895">
        <v>0</v>
      </c>
      <c r="X51" s="895">
        <v>0</v>
      </c>
      <c r="Y51" s="895">
        <v>0</v>
      </c>
      <c r="Z51" s="895">
        <v>0</v>
      </c>
      <c r="AA51" s="895">
        <v>0</v>
      </c>
      <c r="AB51" s="895">
        <v>-898</v>
      </c>
      <c r="AC51" s="895">
        <v>0</v>
      </c>
      <c r="AD51" s="895">
        <v>0</v>
      </c>
      <c r="AE51" s="895">
        <v>0</v>
      </c>
      <c r="AF51" s="895">
        <v>0</v>
      </c>
      <c r="AG51" s="895">
        <v>0</v>
      </c>
      <c r="AH51" s="895">
        <v>-8099</v>
      </c>
      <c r="AI51" s="895">
        <v>0</v>
      </c>
      <c r="AJ51" s="895">
        <v>0</v>
      </c>
      <c r="AK51" s="895">
        <v>-51678</v>
      </c>
      <c r="AL51" s="895">
        <v>-31965</v>
      </c>
      <c r="AM51" s="896">
        <v>-105428</v>
      </c>
      <c r="AN51" s="896">
        <v>29704693</v>
      </c>
      <c r="AO51" s="896">
        <v>3197</v>
      </c>
      <c r="AP51" s="897">
        <v>-26222.039874708018</v>
      </c>
      <c r="AQ51" s="261">
        <v>0</v>
      </c>
      <c r="AR51" s="261">
        <v>-26222.039874708018</v>
      </c>
      <c r="AS51" s="895">
        <v>86238</v>
      </c>
      <c r="AT51" s="895">
        <v>-102208</v>
      </c>
      <c r="AU51" s="897">
        <v>-15970</v>
      </c>
      <c r="AV51" s="896">
        <v>29662500.960125294</v>
      </c>
      <c r="AW51" s="895">
        <v>0</v>
      </c>
      <c r="AX51" s="895">
        <v>247328</v>
      </c>
      <c r="AY51" s="896">
        <v>29909829</v>
      </c>
      <c r="AZ51" s="895">
        <v>19931112</v>
      </c>
      <c r="BA51" s="895">
        <v>9978717</v>
      </c>
      <c r="BB51" s="895">
        <v>2494679</v>
      </c>
      <c r="BC51" s="895">
        <v>0</v>
      </c>
      <c r="BD51" s="895">
        <v>0</v>
      </c>
      <c r="BE51" s="895">
        <v>159222</v>
      </c>
      <c r="BF51" s="895">
        <v>0</v>
      </c>
      <c r="BG51" s="896">
        <v>30069051</v>
      </c>
    </row>
    <row r="52" spans="1:60" ht="15.6" customHeight="1" x14ac:dyDescent="0.2">
      <c r="A52" s="886">
        <v>46</v>
      </c>
      <c r="B52" s="887" t="s">
        <v>52</v>
      </c>
      <c r="C52" s="261">
        <v>9186197</v>
      </c>
      <c r="D52" s="261">
        <v>0</v>
      </c>
      <c r="E52" s="261">
        <v>0</v>
      </c>
      <c r="F52" s="261">
        <v>0</v>
      </c>
      <c r="G52" s="261">
        <v>0</v>
      </c>
      <c r="H52" s="261">
        <v>0</v>
      </c>
      <c r="I52" s="261">
        <v>0</v>
      </c>
      <c r="J52" s="261">
        <v>0</v>
      </c>
      <c r="K52" s="261">
        <v>0</v>
      </c>
      <c r="L52" s="261">
        <v>0</v>
      </c>
      <c r="M52" s="261">
        <v>0</v>
      </c>
      <c r="N52" s="261">
        <v>0</v>
      </c>
      <c r="O52" s="261">
        <v>0</v>
      </c>
      <c r="P52" s="261">
        <v>0</v>
      </c>
      <c r="Q52" s="261">
        <v>0</v>
      </c>
      <c r="R52" s="261">
        <v>0</v>
      </c>
      <c r="S52" s="261">
        <v>0</v>
      </c>
      <c r="T52" s="261">
        <v>0</v>
      </c>
      <c r="U52" s="261">
        <v>0</v>
      </c>
      <c r="V52" s="261">
        <v>-22655</v>
      </c>
      <c r="W52" s="261">
        <v>0</v>
      </c>
      <c r="X52" s="261">
        <v>0</v>
      </c>
      <c r="Y52" s="261">
        <v>0</v>
      </c>
      <c r="Z52" s="261">
        <v>0</v>
      </c>
      <c r="AA52" s="261">
        <v>0</v>
      </c>
      <c r="AB52" s="261">
        <v>-1961</v>
      </c>
      <c r="AC52" s="261">
        <v>-27677</v>
      </c>
      <c r="AD52" s="261">
        <v>0</v>
      </c>
      <c r="AE52" s="261">
        <v>0</v>
      </c>
      <c r="AF52" s="261">
        <v>0</v>
      </c>
      <c r="AG52" s="261">
        <v>0</v>
      </c>
      <c r="AH52" s="261">
        <v>0</v>
      </c>
      <c r="AI52" s="261">
        <v>0</v>
      </c>
      <c r="AJ52" s="261">
        <v>0</v>
      </c>
      <c r="AK52" s="261">
        <v>-104013</v>
      </c>
      <c r="AL52" s="261">
        <v>-128576</v>
      </c>
      <c r="AM52" s="259">
        <v>-284882</v>
      </c>
      <c r="AN52" s="259">
        <v>8901315</v>
      </c>
      <c r="AO52" s="259">
        <v>7647</v>
      </c>
      <c r="AP52" s="262">
        <v>-19547.548893617684</v>
      </c>
      <c r="AQ52" s="261">
        <v>0</v>
      </c>
      <c r="AR52" s="261">
        <v>-19547.548893617684</v>
      </c>
      <c r="AS52" s="261">
        <v>-230670</v>
      </c>
      <c r="AT52" s="261">
        <v>-38445</v>
      </c>
      <c r="AU52" s="262">
        <v>-269115</v>
      </c>
      <c r="AV52" s="259">
        <v>8612652.4511063825</v>
      </c>
      <c r="AW52" s="261">
        <v>0</v>
      </c>
      <c r="AX52" s="261">
        <v>30267</v>
      </c>
      <c r="AY52" s="259">
        <v>8642919</v>
      </c>
      <c r="AZ52" s="261">
        <v>5973666</v>
      </c>
      <c r="BA52" s="261">
        <v>2669253</v>
      </c>
      <c r="BB52" s="261">
        <v>667313</v>
      </c>
      <c r="BC52" s="261">
        <v>0</v>
      </c>
      <c r="BD52" s="261">
        <v>0</v>
      </c>
      <c r="BE52" s="261">
        <v>25000</v>
      </c>
      <c r="BF52" s="261">
        <v>0</v>
      </c>
      <c r="BG52" s="259">
        <v>8667919</v>
      </c>
    </row>
    <row r="53" spans="1:60" ht="15.6" customHeight="1" x14ac:dyDescent="0.2">
      <c r="A53" s="888">
        <v>47</v>
      </c>
      <c r="B53" s="889" t="s">
        <v>53</v>
      </c>
      <c r="C53" s="890">
        <v>13060482</v>
      </c>
      <c r="D53" s="890">
        <v>0</v>
      </c>
      <c r="E53" s="890">
        <v>0</v>
      </c>
      <c r="F53" s="890">
        <v>0</v>
      </c>
      <c r="G53" s="890">
        <v>0</v>
      </c>
      <c r="H53" s="890">
        <v>0</v>
      </c>
      <c r="I53" s="890">
        <v>0</v>
      </c>
      <c r="J53" s="890">
        <v>0</v>
      </c>
      <c r="K53" s="890">
        <v>0</v>
      </c>
      <c r="L53" s="890">
        <v>0</v>
      </c>
      <c r="M53" s="890">
        <v>0</v>
      </c>
      <c r="N53" s="890">
        <v>0</v>
      </c>
      <c r="O53" s="890">
        <v>0</v>
      </c>
      <c r="P53" s="890">
        <v>0</v>
      </c>
      <c r="Q53" s="890">
        <v>0</v>
      </c>
      <c r="R53" s="890">
        <v>0</v>
      </c>
      <c r="S53" s="890">
        <v>0</v>
      </c>
      <c r="T53" s="890">
        <v>0</v>
      </c>
      <c r="U53" s="890">
        <v>0</v>
      </c>
      <c r="V53" s="890">
        <v>0</v>
      </c>
      <c r="W53" s="890">
        <v>0</v>
      </c>
      <c r="X53" s="890">
        <v>0</v>
      </c>
      <c r="Y53" s="890">
        <v>0</v>
      </c>
      <c r="Z53" s="890">
        <v>0</v>
      </c>
      <c r="AA53" s="890">
        <v>0</v>
      </c>
      <c r="AB53" s="890">
        <v>-856</v>
      </c>
      <c r="AC53" s="890">
        <v>0</v>
      </c>
      <c r="AD53" s="890">
        <v>0</v>
      </c>
      <c r="AE53" s="890">
        <v>0</v>
      </c>
      <c r="AF53" s="890">
        <v>0</v>
      </c>
      <c r="AG53" s="890">
        <v>0</v>
      </c>
      <c r="AH53" s="890">
        <v>0</v>
      </c>
      <c r="AI53" s="890">
        <v>-239445</v>
      </c>
      <c r="AJ53" s="890">
        <v>0</v>
      </c>
      <c r="AK53" s="890">
        <v>-6148</v>
      </c>
      <c r="AL53" s="890">
        <v>-4208</v>
      </c>
      <c r="AM53" s="891">
        <v>-250657</v>
      </c>
      <c r="AN53" s="891">
        <v>12809825</v>
      </c>
      <c r="AO53" s="891">
        <v>3435</v>
      </c>
      <c r="AP53" s="892">
        <v>-20252.134103058692</v>
      </c>
      <c r="AQ53" s="261">
        <v>0</v>
      </c>
      <c r="AR53" s="261">
        <v>-20252.134103058692</v>
      </c>
      <c r="AS53" s="890">
        <v>-577752</v>
      </c>
      <c r="AT53" s="890">
        <v>24073</v>
      </c>
      <c r="AU53" s="892">
        <v>-553679</v>
      </c>
      <c r="AV53" s="891">
        <v>12235893.865896942</v>
      </c>
      <c r="AW53" s="890">
        <v>0</v>
      </c>
      <c r="AX53" s="890">
        <v>96642</v>
      </c>
      <c r="AY53" s="891">
        <v>12332536</v>
      </c>
      <c r="AZ53" s="890">
        <v>8601276</v>
      </c>
      <c r="BA53" s="890">
        <v>3731260</v>
      </c>
      <c r="BB53" s="890">
        <v>932815</v>
      </c>
      <c r="BC53" s="890">
        <v>0</v>
      </c>
      <c r="BD53" s="890">
        <v>0</v>
      </c>
      <c r="BE53" s="890">
        <v>72352</v>
      </c>
      <c r="BF53" s="890">
        <v>0</v>
      </c>
      <c r="BG53" s="891">
        <v>12404888</v>
      </c>
    </row>
    <row r="54" spans="1:60" ht="15.6" customHeight="1" x14ac:dyDescent="0.2">
      <c r="A54" s="888">
        <v>48</v>
      </c>
      <c r="B54" s="889" t="s">
        <v>91</v>
      </c>
      <c r="C54" s="890">
        <v>28454112</v>
      </c>
      <c r="D54" s="890">
        <v>0</v>
      </c>
      <c r="E54" s="890">
        <v>0</v>
      </c>
      <c r="F54" s="890">
        <v>0</v>
      </c>
      <c r="G54" s="890">
        <v>0</v>
      </c>
      <c r="H54" s="890">
        <v>0</v>
      </c>
      <c r="I54" s="890">
        <v>0</v>
      </c>
      <c r="J54" s="890">
        <v>-8239</v>
      </c>
      <c r="K54" s="890">
        <v>0</v>
      </c>
      <c r="L54" s="890">
        <v>0</v>
      </c>
      <c r="M54" s="890">
        <v>0</v>
      </c>
      <c r="N54" s="890">
        <v>0</v>
      </c>
      <c r="O54" s="890">
        <v>-19493</v>
      </c>
      <c r="P54" s="890">
        <v>0</v>
      </c>
      <c r="Q54" s="890">
        <v>0</v>
      </c>
      <c r="R54" s="890">
        <v>0</v>
      </c>
      <c r="S54" s="890">
        <v>0</v>
      </c>
      <c r="T54" s="890">
        <v>0</v>
      </c>
      <c r="U54" s="890">
        <v>0</v>
      </c>
      <c r="V54" s="890">
        <v>0</v>
      </c>
      <c r="W54" s="890">
        <v>0</v>
      </c>
      <c r="X54" s="890">
        <v>0</v>
      </c>
      <c r="Y54" s="890">
        <v>0</v>
      </c>
      <c r="Z54" s="890">
        <v>0</v>
      </c>
      <c r="AA54" s="890">
        <v>0</v>
      </c>
      <c r="AB54" s="890">
        <v>-1334</v>
      </c>
      <c r="AC54" s="890">
        <v>0</v>
      </c>
      <c r="AD54" s="890">
        <v>0</v>
      </c>
      <c r="AE54" s="890">
        <v>0</v>
      </c>
      <c r="AF54" s="890">
        <v>0</v>
      </c>
      <c r="AG54" s="890">
        <v>0</v>
      </c>
      <c r="AH54" s="890">
        <v>-22841</v>
      </c>
      <c r="AI54" s="890">
        <v>-52840</v>
      </c>
      <c r="AJ54" s="890">
        <v>0</v>
      </c>
      <c r="AK54" s="890">
        <v>-82309</v>
      </c>
      <c r="AL54" s="890">
        <v>-182458</v>
      </c>
      <c r="AM54" s="891">
        <v>-369514</v>
      </c>
      <c r="AN54" s="891">
        <v>28084598</v>
      </c>
      <c r="AO54" s="891">
        <v>4821</v>
      </c>
      <c r="AP54" s="892">
        <v>-299218.21301192028</v>
      </c>
      <c r="AQ54" s="261">
        <v>0</v>
      </c>
      <c r="AR54" s="261">
        <v>-299218.21301192028</v>
      </c>
      <c r="AS54" s="890">
        <v>-279560</v>
      </c>
      <c r="AT54" s="890">
        <v>130140</v>
      </c>
      <c r="AU54" s="892">
        <v>-149420</v>
      </c>
      <c r="AV54" s="891">
        <v>27635959.78698808</v>
      </c>
      <c r="AW54" s="890">
        <v>0</v>
      </c>
      <c r="AX54" s="890">
        <v>147559</v>
      </c>
      <c r="AY54" s="891">
        <v>27783519</v>
      </c>
      <c r="AZ54" s="890">
        <v>18618001</v>
      </c>
      <c r="BA54" s="890">
        <v>9165518</v>
      </c>
      <c r="BB54" s="890">
        <v>2291380</v>
      </c>
      <c r="BC54" s="890">
        <v>0</v>
      </c>
      <c r="BD54" s="890">
        <v>0</v>
      </c>
      <c r="BE54" s="890">
        <v>91630</v>
      </c>
      <c r="BF54" s="890">
        <v>0</v>
      </c>
      <c r="BG54" s="891">
        <v>27875149</v>
      </c>
    </row>
    <row r="55" spans="1:60" ht="15.6" customHeight="1" x14ac:dyDescent="0.2">
      <c r="A55" s="888">
        <v>49</v>
      </c>
      <c r="B55" s="889" t="s">
        <v>54</v>
      </c>
      <c r="C55" s="890">
        <v>80183391</v>
      </c>
      <c r="D55" s="890">
        <v>0</v>
      </c>
      <c r="E55" s="890">
        <v>0</v>
      </c>
      <c r="F55" s="890">
        <v>0</v>
      </c>
      <c r="G55" s="890">
        <v>0</v>
      </c>
      <c r="H55" s="890">
        <v>0</v>
      </c>
      <c r="I55" s="890">
        <v>0</v>
      </c>
      <c r="J55" s="890">
        <v>0</v>
      </c>
      <c r="K55" s="890">
        <v>0</v>
      </c>
      <c r="L55" s="890">
        <v>-1329623</v>
      </c>
      <c r="M55" s="890">
        <v>0</v>
      </c>
      <c r="N55" s="890">
        <v>0</v>
      </c>
      <c r="O55" s="890">
        <v>0</v>
      </c>
      <c r="P55" s="890">
        <v>0</v>
      </c>
      <c r="Q55" s="890">
        <v>0</v>
      </c>
      <c r="R55" s="890">
        <v>0</v>
      </c>
      <c r="S55" s="890">
        <v>0</v>
      </c>
      <c r="T55" s="890">
        <v>0</v>
      </c>
      <c r="U55" s="890">
        <v>0</v>
      </c>
      <c r="V55" s="890">
        <v>0</v>
      </c>
      <c r="W55" s="890">
        <v>0</v>
      </c>
      <c r="X55" s="890">
        <v>0</v>
      </c>
      <c r="Y55" s="890">
        <v>0</v>
      </c>
      <c r="Z55" s="890">
        <v>-4833</v>
      </c>
      <c r="AA55" s="890">
        <v>-618643</v>
      </c>
      <c r="AB55" s="890">
        <v>-132376</v>
      </c>
      <c r="AC55" s="890">
        <v>0</v>
      </c>
      <c r="AD55" s="890">
        <v>0</v>
      </c>
      <c r="AE55" s="890">
        <v>0</v>
      </c>
      <c r="AF55" s="890">
        <v>0</v>
      </c>
      <c r="AG55" s="890">
        <v>0</v>
      </c>
      <c r="AH55" s="890">
        <v>0</v>
      </c>
      <c r="AI55" s="890">
        <v>0</v>
      </c>
      <c r="AJ55" s="890">
        <v>0</v>
      </c>
      <c r="AK55" s="890">
        <v>-399814</v>
      </c>
      <c r="AL55" s="890">
        <v>-213789</v>
      </c>
      <c r="AM55" s="891">
        <v>-2699078</v>
      </c>
      <c r="AN55" s="891">
        <v>77484313</v>
      </c>
      <c r="AO55" s="891">
        <v>5797</v>
      </c>
      <c r="AP55" s="892">
        <v>-112380.52180240361</v>
      </c>
      <c r="AQ55" s="261">
        <v>0</v>
      </c>
      <c r="AR55" s="261">
        <v>-112380.52180240361</v>
      </c>
      <c r="AS55" s="890">
        <v>-1063520</v>
      </c>
      <c r="AT55" s="890">
        <v>-167620</v>
      </c>
      <c r="AU55" s="892">
        <v>-1231140</v>
      </c>
      <c r="AV55" s="891">
        <v>76140792.47819759</v>
      </c>
      <c r="AW55" s="890">
        <v>63000</v>
      </c>
      <c r="AX55" s="890">
        <v>325208</v>
      </c>
      <c r="AY55" s="891">
        <v>76529000</v>
      </c>
      <c r="AZ55" s="890">
        <v>51691897</v>
      </c>
      <c r="BA55" s="890">
        <v>24837103</v>
      </c>
      <c r="BB55" s="890">
        <v>6209276</v>
      </c>
      <c r="BC55" s="890">
        <v>0</v>
      </c>
      <c r="BD55" s="890">
        <v>0</v>
      </c>
      <c r="BE55" s="890">
        <v>343196</v>
      </c>
      <c r="BF55" s="890">
        <v>0</v>
      </c>
      <c r="BG55" s="891">
        <v>76872196</v>
      </c>
    </row>
    <row r="56" spans="1:60" ht="15.6" customHeight="1" x14ac:dyDescent="0.2">
      <c r="A56" s="893">
        <v>50</v>
      </c>
      <c r="B56" s="894" t="s">
        <v>55</v>
      </c>
      <c r="C56" s="895">
        <v>46844650</v>
      </c>
      <c r="D56" s="895">
        <v>0</v>
      </c>
      <c r="E56" s="895">
        <v>0</v>
      </c>
      <c r="F56" s="895">
        <v>0</v>
      </c>
      <c r="G56" s="895">
        <v>0</v>
      </c>
      <c r="H56" s="895">
        <v>0</v>
      </c>
      <c r="I56" s="895">
        <v>0</v>
      </c>
      <c r="J56" s="895">
        <v>0</v>
      </c>
      <c r="K56" s="895">
        <v>0</v>
      </c>
      <c r="L56" s="895">
        <v>0</v>
      </c>
      <c r="M56" s="895">
        <v>0</v>
      </c>
      <c r="N56" s="895">
        <v>0</v>
      </c>
      <c r="O56" s="895">
        <v>0</v>
      </c>
      <c r="P56" s="895">
        <v>0</v>
      </c>
      <c r="Q56" s="895">
        <v>0</v>
      </c>
      <c r="R56" s="895">
        <v>0</v>
      </c>
      <c r="S56" s="895">
        <v>0</v>
      </c>
      <c r="T56" s="895">
        <v>0</v>
      </c>
      <c r="U56" s="895">
        <v>0</v>
      </c>
      <c r="V56" s="895">
        <v>0</v>
      </c>
      <c r="W56" s="895">
        <v>0</v>
      </c>
      <c r="X56" s="895">
        <v>0</v>
      </c>
      <c r="Y56" s="895">
        <v>0</v>
      </c>
      <c r="Z56" s="895">
        <v>-225924</v>
      </c>
      <c r="AA56" s="895">
        <v>-290880</v>
      </c>
      <c r="AB56" s="895">
        <v>-214662</v>
      </c>
      <c r="AC56" s="895">
        <v>0</v>
      </c>
      <c r="AD56" s="895">
        <v>0</v>
      </c>
      <c r="AE56" s="895">
        <v>0</v>
      </c>
      <c r="AF56" s="895">
        <v>0</v>
      </c>
      <c r="AG56" s="895">
        <v>0</v>
      </c>
      <c r="AH56" s="895">
        <v>0</v>
      </c>
      <c r="AI56" s="895">
        <v>0</v>
      </c>
      <c r="AJ56" s="895">
        <v>0</v>
      </c>
      <c r="AK56" s="895">
        <v>-133999</v>
      </c>
      <c r="AL56" s="895">
        <v>-119121</v>
      </c>
      <c r="AM56" s="896">
        <v>-984586</v>
      </c>
      <c r="AN56" s="896">
        <v>45860064</v>
      </c>
      <c r="AO56" s="896">
        <v>5889</v>
      </c>
      <c r="AP56" s="897">
        <v>-44655.373180675437</v>
      </c>
      <c r="AQ56" s="261">
        <v>0</v>
      </c>
      <c r="AR56" s="261">
        <v>-44655.373180675437</v>
      </c>
      <c r="AS56" s="895">
        <v>-1031800</v>
      </c>
      <c r="AT56" s="895">
        <v>-200464</v>
      </c>
      <c r="AU56" s="897">
        <v>-1232264</v>
      </c>
      <c r="AV56" s="896">
        <v>44583144.626819327</v>
      </c>
      <c r="AW56" s="895">
        <v>189000</v>
      </c>
      <c r="AX56" s="895">
        <v>199597</v>
      </c>
      <c r="AY56" s="896">
        <v>44971742</v>
      </c>
      <c r="AZ56" s="895">
        <v>30840014</v>
      </c>
      <c r="BA56" s="895">
        <v>14131728</v>
      </c>
      <c r="BB56" s="895">
        <v>3532932</v>
      </c>
      <c r="BC56" s="895">
        <v>0</v>
      </c>
      <c r="BD56" s="895">
        <v>18000</v>
      </c>
      <c r="BE56" s="895">
        <v>115430</v>
      </c>
      <c r="BF56" s="895">
        <v>0</v>
      </c>
      <c r="BG56" s="896">
        <v>45105172</v>
      </c>
    </row>
    <row r="57" spans="1:60" ht="15.6" customHeight="1" x14ac:dyDescent="0.2">
      <c r="A57" s="886">
        <v>51</v>
      </c>
      <c r="B57" s="887" t="s">
        <v>56</v>
      </c>
      <c r="C57" s="261">
        <v>46836562</v>
      </c>
      <c r="D57" s="261">
        <v>0</v>
      </c>
      <c r="E57" s="261">
        <v>0</v>
      </c>
      <c r="F57" s="261">
        <v>0</v>
      </c>
      <c r="G57" s="261">
        <v>0</v>
      </c>
      <c r="H57" s="261">
        <v>0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  <c r="P57" s="261">
        <v>0</v>
      </c>
      <c r="Q57" s="261">
        <v>0</v>
      </c>
      <c r="R57" s="261">
        <v>0</v>
      </c>
      <c r="S57" s="261">
        <v>0</v>
      </c>
      <c r="T57" s="261">
        <v>0</v>
      </c>
      <c r="U57" s="261">
        <v>0</v>
      </c>
      <c r="V57" s="261">
        <v>0</v>
      </c>
      <c r="W57" s="261">
        <v>0</v>
      </c>
      <c r="X57" s="261">
        <v>0</v>
      </c>
      <c r="Y57" s="261">
        <v>0</v>
      </c>
      <c r="Z57" s="261">
        <v>-4772</v>
      </c>
      <c r="AA57" s="261">
        <v>0</v>
      </c>
      <c r="AB57" s="261">
        <v>-1573</v>
      </c>
      <c r="AC57" s="261">
        <v>0</v>
      </c>
      <c r="AD57" s="261">
        <v>0</v>
      </c>
      <c r="AE57" s="261">
        <v>0</v>
      </c>
      <c r="AF57" s="261">
        <v>0</v>
      </c>
      <c r="AG57" s="261">
        <v>0</v>
      </c>
      <c r="AH57" s="261">
        <v>0</v>
      </c>
      <c r="AI57" s="261">
        <v>0</v>
      </c>
      <c r="AJ57" s="261">
        <v>0</v>
      </c>
      <c r="AK57" s="261">
        <v>-48135</v>
      </c>
      <c r="AL57" s="261">
        <v>-81516</v>
      </c>
      <c r="AM57" s="259">
        <v>-135996</v>
      </c>
      <c r="AN57" s="259">
        <v>46700566</v>
      </c>
      <c r="AO57" s="259">
        <v>5568</v>
      </c>
      <c r="AP57" s="262">
        <v>-85867.660752723779</v>
      </c>
      <c r="AQ57" s="261">
        <v>0</v>
      </c>
      <c r="AR57" s="261">
        <v>-85867.660752723779</v>
      </c>
      <c r="AS57" s="261">
        <v>-383709</v>
      </c>
      <c r="AT57" s="261">
        <v>-261367</v>
      </c>
      <c r="AU57" s="262">
        <v>-645076</v>
      </c>
      <c r="AV57" s="259">
        <v>45969622.339247279</v>
      </c>
      <c r="AW57" s="261">
        <v>0</v>
      </c>
      <c r="AX57" s="261">
        <v>222017</v>
      </c>
      <c r="AY57" s="259">
        <v>46191639</v>
      </c>
      <c r="AZ57" s="261">
        <v>31189186</v>
      </c>
      <c r="BA57" s="261">
        <v>15002453</v>
      </c>
      <c r="BB57" s="261">
        <v>3750613</v>
      </c>
      <c r="BC57" s="261">
        <v>0</v>
      </c>
      <c r="BD57" s="261">
        <v>0</v>
      </c>
      <c r="BE57" s="261">
        <v>109956</v>
      </c>
      <c r="BF57" s="261">
        <v>0</v>
      </c>
      <c r="BG57" s="259">
        <v>46301595</v>
      </c>
    </row>
    <row r="58" spans="1:60" ht="15.6" customHeight="1" x14ac:dyDescent="0.2">
      <c r="A58" s="888">
        <v>52</v>
      </c>
      <c r="B58" s="889" t="s">
        <v>57</v>
      </c>
      <c r="C58" s="890">
        <v>215773198</v>
      </c>
      <c r="D58" s="890">
        <v>0</v>
      </c>
      <c r="E58" s="890">
        <v>0</v>
      </c>
      <c r="F58" s="890">
        <v>0</v>
      </c>
      <c r="G58" s="890">
        <v>0</v>
      </c>
      <c r="H58" s="890">
        <v>-9292</v>
      </c>
      <c r="I58" s="890">
        <v>-19015</v>
      </c>
      <c r="J58" s="890">
        <v>-19494</v>
      </c>
      <c r="K58" s="890">
        <v>0</v>
      </c>
      <c r="L58" s="890">
        <v>0</v>
      </c>
      <c r="M58" s="890">
        <v>0</v>
      </c>
      <c r="N58" s="890">
        <v>0</v>
      </c>
      <c r="O58" s="890">
        <v>-7210</v>
      </c>
      <c r="P58" s="890">
        <v>0</v>
      </c>
      <c r="Q58" s="890">
        <v>0</v>
      </c>
      <c r="R58" s="890">
        <v>-661</v>
      </c>
      <c r="S58" s="890">
        <v>0</v>
      </c>
      <c r="T58" s="890">
        <v>0</v>
      </c>
      <c r="U58" s="890">
        <v>0</v>
      </c>
      <c r="V58" s="890">
        <v>0</v>
      </c>
      <c r="W58" s="890">
        <v>0</v>
      </c>
      <c r="X58" s="890">
        <v>0</v>
      </c>
      <c r="Y58" s="890">
        <v>0</v>
      </c>
      <c r="Z58" s="890">
        <v>0</v>
      </c>
      <c r="AA58" s="890">
        <v>0</v>
      </c>
      <c r="AB58" s="890">
        <v>-1651</v>
      </c>
      <c r="AC58" s="890">
        <v>-11173</v>
      </c>
      <c r="AD58" s="890">
        <v>0</v>
      </c>
      <c r="AE58" s="890">
        <v>0</v>
      </c>
      <c r="AF58" s="890">
        <v>0</v>
      </c>
      <c r="AG58" s="890">
        <v>0</v>
      </c>
      <c r="AH58" s="890">
        <v>-4798</v>
      </c>
      <c r="AI58" s="890">
        <v>0</v>
      </c>
      <c r="AJ58" s="890">
        <v>0</v>
      </c>
      <c r="AK58" s="890">
        <v>-601137</v>
      </c>
      <c r="AL58" s="890">
        <v>-896473</v>
      </c>
      <c r="AM58" s="891">
        <v>-1570904</v>
      </c>
      <c r="AN58" s="891">
        <v>214202294</v>
      </c>
      <c r="AO58" s="891">
        <v>5686</v>
      </c>
      <c r="AP58" s="892">
        <v>-242723.50315176346</v>
      </c>
      <c r="AQ58" s="261">
        <v>0</v>
      </c>
      <c r="AR58" s="261">
        <v>-242723.50315176346</v>
      </c>
      <c r="AS58" s="890">
        <v>-807270</v>
      </c>
      <c r="AT58" s="890">
        <v>48323</v>
      </c>
      <c r="AU58" s="892">
        <v>-758947</v>
      </c>
      <c r="AV58" s="891">
        <v>213200623.49684823</v>
      </c>
      <c r="AW58" s="890">
        <v>0</v>
      </c>
      <c r="AX58" s="890">
        <v>991613</v>
      </c>
      <c r="AY58" s="891">
        <v>214192236</v>
      </c>
      <c r="AZ58" s="890">
        <v>143260734</v>
      </c>
      <c r="BA58" s="890">
        <v>70931502</v>
      </c>
      <c r="BB58" s="890">
        <v>17732876</v>
      </c>
      <c r="BC58" s="890">
        <v>0</v>
      </c>
      <c r="BD58" s="890">
        <v>0</v>
      </c>
      <c r="BE58" s="890">
        <v>579768</v>
      </c>
      <c r="BF58" s="890">
        <v>0</v>
      </c>
      <c r="BG58" s="891">
        <v>214772004</v>
      </c>
    </row>
    <row r="59" spans="1:60" ht="15.6" customHeight="1" x14ac:dyDescent="0.2">
      <c r="A59" s="888">
        <v>53</v>
      </c>
      <c r="B59" s="889" t="s">
        <v>58</v>
      </c>
      <c r="C59" s="890">
        <v>113047505</v>
      </c>
      <c r="D59" s="890">
        <v>0</v>
      </c>
      <c r="E59" s="890">
        <v>0</v>
      </c>
      <c r="F59" s="890">
        <v>0</v>
      </c>
      <c r="G59" s="890">
        <v>0</v>
      </c>
      <c r="H59" s="890">
        <v>0</v>
      </c>
      <c r="I59" s="890">
        <v>0</v>
      </c>
      <c r="J59" s="890">
        <v>0</v>
      </c>
      <c r="K59" s="890">
        <v>0</v>
      </c>
      <c r="L59" s="890">
        <v>0</v>
      </c>
      <c r="M59" s="890">
        <v>0</v>
      </c>
      <c r="N59" s="890">
        <v>-7291</v>
      </c>
      <c r="O59" s="890">
        <v>0</v>
      </c>
      <c r="P59" s="890">
        <v>0</v>
      </c>
      <c r="Q59" s="890">
        <v>0</v>
      </c>
      <c r="R59" s="890">
        <v>0</v>
      </c>
      <c r="S59" s="890">
        <v>0</v>
      </c>
      <c r="T59" s="890">
        <v>0</v>
      </c>
      <c r="U59" s="890">
        <v>0</v>
      </c>
      <c r="V59" s="890">
        <v>0</v>
      </c>
      <c r="W59" s="890">
        <v>0</v>
      </c>
      <c r="X59" s="890">
        <v>0</v>
      </c>
      <c r="Y59" s="890">
        <v>0</v>
      </c>
      <c r="Z59" s="890">
        <v>0</v>
      </c>
      <c r="AA59" s="890">
        <v>0</v>
      </c>
      <c r="AB59" s="890">
        <v>-1829</v>
      </c>
      <c r="AC59" s="890">
        <v>-1758758</v>
      </c>
      <c r="AD59" s="890">
        <v>0</v>
      </c>
      <c r="AE59" s="890">
        <v>0</v>
      </c>
      <c r="AF59" s="890">
        <v>0</v>
      </c>
      <c r="AG59" s="890">
        <v>0</v>
      </c>
      <c r="AH59" s="890">
        <v>0</v>
      </c>
      <c r="AI59" s="890">
        <v>0</v>
      </c>
      <c r="AJ59" s="890">
        <v>0</v>
      </c>
      <c r="AK59" s="890">
        <v>-418183</v>
      </c>
      <c r="AL59" s="890">
        <v>-926386</v>
      </c>
      <c r="AM59" s="891">
        <v>-3112447</v>
      </c>
      <c r="AN59" s="891">
        <v>109935058</v>
      </c>
      <c r="AO59" s="891">
        <v>5910</v>
      </c>
      <c r="AP59" s="892">
        <v>-18648.563277618203</v>
      </c>
      <c r="AQ59" s="261">
        <v>0</v>
      </c>
      <c r="AR59" s="261">
        <v>-18648.563277618203</v>
      </c>
      <c r="AS59" s="890">
        <v>515910</v>
      </c>
      <c r="AT59" s="890">
        <v>-400275</v>
      </c>
      <c r="AU59" s="892">
        <v>115635</v>
      </c>
      <c r="AV59" s="891">
        <v>110032044.43672238</v>
      </c>
      <c r="AW59" s="890">
        <v>0</v>
      </c>
      <c r="AX59" s="890">
        <v>477605</v>
      </c>
      <c r="AY59" s="891">
        <v>110509649</v>
      </c>
      <c r="AZ59" s="890">
        <v>73849412</v>
      </c>
      <c r="BA59" s="890">
        <v>36660237</v>
      </c>
      <c r="BB59" s="890">
        <v>9165059</v>
      </c>
      <c r="BC59" s="890">
        <v>345569.5</v>
      </c>
      <c r="BD59" s="890">
        <v>0</v>
      </c>
      <c r="BE59" s="890">
        <v>266560</v>
      </c>
      <c r="BF59" s="890">
        <v>0</v>
      </c>
      <c r="BG59" s="891">
        <v>111121778.5</v>
      </c>
    </row>
    <row r="60" spans="1:60" ht="15.6" customHeight="1" x14ac:dyDescent="0.2">
      <c r="A60" s="888">
        <v>54</v>
      </c>
      <c r="B60" s="889" t="s">
        <v>59</v>
      </c>
      <c r="C60" s="890">
        <v>4389547</v>
      </c>
      <c r="D60" s="890">
        <v>0</v>
      </c>
      <c r="E60" s="890">
        <v>0</v>
      </c>
      <c r="F60" s="890">
        <v>0</v>
      </c>
      <c r="G60" s="890">
        <v>0</v>
      </c>
      <c r="H60" s="890">
        <v>0</v>
      </c>
      <c r="I60" s="890">
        <v>0</v>
      </c>
      <c r="J60" s="890">
        <v>0</v>
      </c>
      <c r="K60" s="890">
        <v>0</v>
      </c>
      <c r="L60" s="890">
        <v>0</v>
      </c>
      <c r="M60" s="890">
        <v>0</v>
      </c>
      <c r="N60" s="890">
        <v>0</v>
      </c>
      <c r="O60" s="890">
        <v>0</v>
      </c>
      <c r="P60" s="890">
        <v>-11458</v>
      </c>
      <c r="Q60" s="890">
        <v>0</v>
      </c>
      <c r="R60" s="890">
        <v>0</v>
      </c>
      <c r="S60" s="890">
        <v>-147666</v>
      </c>
      <c r="T60" s="890">
        <v>0</v>
      </c>
      <c r="U60" s="890">
        <v>0</v>
      </c>
      <c r="V60" s="890">
        <v>0</v>
      </c>
      <c r="W60" s="890">
        <v>0</v>
      </c>
      <c r="X60" s="890">
        <v>0</v>
      </c>
      <c r="Y60" s="890">
        <v>0</v>
      </c>
      <c r="Z60" s="890">
        <v>0</v>
      </c>
      <c r="AA60" s="890">
        <v>0</v>
      </c>
      <c r="AB60" s="890">
        <v>-1693</v>
      </c>
      <c r="AC60" s="890">
        <v>0</v>
      </c>
      <c r="AD60" s="890">
        <v>0</v>
      </c>
      <c r="AE60" s="890">
        <v>0</v>
      </c>
      <c r="AF60" s="890">
        <v>0</v>
      </c>
      <c r="AG60" s="890">
        <v>0</v>
      </c>
      <c r="AH60" s="890">
        <v>0</v>
      </c>
      <c r="AI60" s="890">
        <v>0</v>
      </c>
      <c r="AJ60" s="890">
        <v>0</v>
      </c>
      <c r="AK60" s="890">
        <v>-10312</v>
      </c>
      <c r="AL60" s="890">
        <v>-28163</v>
      </c>
      <c r="AM60" s="891">
        <v>-199292</v>
      </c>
      <c r="AN60" s="891">
        <v>4190255</v>
      </c>
      <c r="AO60" s="891">
        <v>7019</v>
      </c>
      <c r="AP60" s="892">
        <v>-21055.85442968085</v>
      </c>
      <c r="AQ60" s="261">
        <v>0</v>
      </c>
      <c r="AR60" s="261">
        <v>-21055.85442968085</v>
      </c>
      <c r="AS60" s="890">
        <v>-551628</v>
      </c>
      <c r="AT60" s="890">
        <v>-53730</v>
      </c>
      <c r="AU60" s="892">
        <v>-605358</v>
      </c>
      <c r="AV60" s="891">
        <v>3563841.1455703191</v>
      </c>
      <c r="AW60" s="890">
        <v>0</v>
      </c>
      <c r="AX60" s="890">
        <v>17641</v>
      </c>
      <c r="AY60" s="891">
        <v>3581482</v>
      </c>
      <c r="AZ60" s="890">
        <v>2848931</v>
      </c>
      <c r="BA60" s="890">
        <v>732551</v>
      </c>
      <c r="BB60" s="890">
        <v>183138</v>
      </c>
      <c r="BC60" s="890">
        <v>0</v>
      </c>
      <c r="BD60" s="890">
        <v>0</v>
      </c>
      <c r="BE60" s="890">
        <v>25000</v>
      </c>
      <c r="BF60" s="890">
        <v>0</v>
      </c>
      <c r="BG60" s="891">
        <v>3606482</v>
      </c>
    </row>
    <row r="61" spans="1:60" ht="15.6" customHeight="1" x14ac:dyDescent="0.2">
      <c r="A61" s="893">
        <v>55</v>
      </c>
      <c r="B61" s="894" t="s">
        <v>60</v>
      </c>
      <c r="C61" s="895">
        <v>93275112</v>
      </c>
      <c r="D61" s="895">
        <v>0</v>
      </c>
      <c r="E61" s="895">
        <v>0</v>
      </c>
      <c r="F61" s="895">
        <v>0</v>
      </c>
      <c r="G61" s="895">
        <v>0</v>
      </c>
      <c r="H61" s="895">
        <v>0</v>
      </c>
      <c r="I61" s="895">
        <v>0</v>
      </c>
      <c r="J61" s="895">
        <v>0</v>
      </c>
      <c r="K61" s="895">
        <v>0</v>
      </c>
      <c r="L61" s="895">
        <v>0</v>
      </c>
      <c r="M61" s="895">
        <v>0</v>
      </c>
      <c r="N61" s="895">
        <v>0</v>
      </c>
      <c r="O61" s="895">
        <v>0</v>
      </c>
      <c r="P61" s="895">
        <v>0</v>
      </c>
      <c r="Q61" s="895">
        <v>0</v>
      </c>
      <c r="R61" s="895">
        <v>0</v>
      </c>
      <c r="S61" s="895">
        <v>0</v>
      </c>
      <c r="T61" s="895">
        <v>0</v>
      </c>
      <c r="U61" s="895">
        <v>0</v>
      </c>
      <c r="V61" s="895">
        <v>0</v>
      </c>
      <c r="W61" s="895">
        <v>0</v>
      </c>
      <c r="X61" s="895">
        <v>0</v>
      </c>
      <c r="Y61" s="895">
        <v>0</v>
      </c>
      <c r="Z61" s="895">
        <v>0</v>
      </c>
      <c r="AA61" s="895">
        <v>-478</v>
      </c>
      <c r="AB61" s="895">
        <v>-1591</v>
      </c>
      <c r="AC61" s="895">
        <v>0</v>
      </c>
      <c r="AD61" s="895">
        <v>0</v>
      </c>
      <c r="AE61" s="895">
        <v>0</v>
      </c>
      <c r="AF61" s="895">
        <v>0</v>
      </c>
      <c r="AG61" s="895">
        <v>0</v>
      </c>
      <c r="AH61" s="895">
        <v>0</v>
      </c>
      <c r="AI61" s="895">
        <v>0</v>
      </c>
      <c r="AJ61" s="895">
        <v>0</v>
      </c>
      <c r="AK61" s="895">
        <v>-297142</v>
      </c>
      <c r="AL61" s="895">
        <v>-534893</v>
      </c>
      <c r="AM61" s="896">
        <v>-834104</v>
      </c>
      <c r="AN61" s="896">
        <v>92441008</v>
      </c>
      <c r="AO61" s="896">
        <v>5420</v>
      </c>
      <c r="AP61" s="897">
        <v>-63100.756569344027</v>
      </c>
      <c r="AQ61" s="261">
        <v>0</v>
      </c>
      <c r="AR61" s="261">
        <v>-63100.756569344027</v>
      </c>
      <c r="AS61" s="895">
        <v>81555</v>
      </c>
      <c r="AT61" s="895">
        <v>-301754</v>
      </c>
      <c r="AU61" s="897">
        <v>-220199</v>
      </c>
      <c r="AV61" s="896">
        <v>92157708.243430659</v>
      </c>
      <c r="AW61" s="895">
        <v>0</v>
      </c>
      <c r="AX61" s="895">
        <v>425803</v>
      </c>
      <c r="AY61" s="896">
        <v>92583511</v>
      </c>
      <c r="AZ61" s="895">
        <v>62068039</v>
      </c>
      <c r="BA61" s="895">
        <v>30515472</v>
      </c>
      <c r="BB61" s="895">
        <v>7628868</v>
      </c>
      <c r="BC61" s="895">
        <v>0</v>
      </c>
      <c r="BD61" s="895">
        <v>0</v>
      </c>
      <c r="BE61" s="895">
        <v>260134</v>
      </c>
      <c r="BF61" s="895">
        <v>0</v>
      </c>
      <c r="BG61" s="896">
        <v>92843645</v>
      </c>
    </row>
    <row r="62" spans="1:60" ht="15.6" customHeight="1" x14ac:dyDescent="0.2">
      <c r="A62" s="886">
        <v>56</v>
      </c>
      <c r="B62" s="887" t="s">
        <v>61</v>
      </c>
      <c r="C62" s="261">
        <v>19684652</v>
      </c>
      <c r="D62" s="261">
        <v>0</v>
      </c>
      <c r="E62" s="261">
        <v>0</v>
      </c>
      <c r="F62" s="261">
        <v>0</v>
      </c>
      <c r="G62" s="261">
        <v>-5097523</v>
      </c>
      <c r="H62" s="261">
        <v>0</v>
      </c>
      <c r="I62" s="261">
        <v>0</v>
      </c>
      <c r="J62" s="261">
        <v>0</v>
      </c>
      <c r="K62" s="261">
        <v>0</v>
      </c>
      <c r="L62" s="261">
        <v>0</v>
      </c>
      <c r="M62" s="261">
        <v>0</v>
      </c>
      <c r="N62" s="261">
        <v>0</v>
      </c>
      <c r="O62" s="261">
        <v>0</v>
      </c>
      <c r="P62" s="261">
        <v>0</v>
      </c>
      <c r="Q62" s="261">
        <v>0</v>
      </c>
      <c r="R62" s="261">
        <v>0</v>
      </c>
      <c r="S62" s="261">
        <v>0</v>
      </c>
      <c r="T62" s="261">
        <v>0</v>
      </c>
      <c r="U62" s="261">
        <v>0</v>
      </c>
      <c r="V62" s="261">
        <v>0</v>
      </c>
      <c r="W62" s="261">
        <v>0</v>
      </c>
      <c r="X62" s="261">
        <v>0</v>
      </c>
      <c r="Y62" s="261">
        <v>-787916</v>
      </c>
      <c r="Z62" s="261">
        <v>0</v>
      </c>
      <c r="AA62" s="261">
        <v>0</v>
      </c>
      <c r="AB62" s="261">
        <v>-1797</v>
      </c>
      <c r="AC62" s="261">
        <v>0</v>
      </c>
      <c r="AD62" s="261">
        <v>0</v>
      </c>
      <c r="AE62" s="261">
        <v>-241825</v>
      </c>
      <c r="AF62" s="261">
        <v>0</v>
      </c>
      <c r="AG62" s="261">
        <v>0</v>
      </c>
      <c r="AH62" s="261">
        <v>0</v>
      </c>
      <c r="AI62" s="261">
        <v>0</v>
      </c>
      <c r="AJ62" s="261">
        <v>0</v>
      </c>
      <c r="AK62" s="261">
        <v>-38286</v>
      </c>
      <c r="AL62" s="261">
        <v>-54445</v>
      </c>
      <c r="AM62" s="259">
        <v>-6221792</v>
      </c>
      <c r="AN62" s="259">
        <v>13462860</v>
      </c>
      <c r="AO62" s="259">
        <v>6685</v>
      </c>
      <c r="AP62" s="262">
        <v>-35797.452822486521</v>
      </c>
      <c r="AQ62" s="261">
        <v>0</v>
      </c>
      <c r="AR62" s="261">
        <v>-35797.452822486521</v>
      </c>
      <c r="AS62" s="261">
        <v>-264498</v>
      </c>
      <c r="AT62" s="261">
        <v>0</v>
      </c>
      <c r="AU62" s="262">
        <v>-264498</v>
      </c>
      <c r="AV62" s="259">
        <v>13162564.547177514</v>
      </c>
      <c r="AW62" s="261">
        <v>0</v>
      </c>
      <c r="AX62" s="261">
        <v>54162</v>
      </c>
      <c r="AY62" s="259">
        <v>13216727</v>
      </c>
      <c r="AZ62" s="261">
        <v>9118832</v>
      </c>
      <c r="BA62" s="261">
        <v>4097895</v>
      </c>
      <c r="BB62" s="261">
        <v>1024474</v>
      </c>
      <c r="BC62" s="261">
        <v>0</v>
      </c>
      <c r="BD62" s="261">
        <v>0</v>
      </c>
      <c r="BE62" s="261">
        <v>36652</v>
      </c>
      <c r="BF62" s="261">
        <v>0</v>
      </c>
      <c r="BG62" s="259">
        <v>13253379</v>
      </c>
    </row>
    <row r="63" spans="1:60" ht="15.6" customHeight="1" x14ac:dyDescent="0.2">
      <c r="A63" s="888">
        <v>57</v>
      </c>
      <c r="B63" s="889" t="s">
        <v>62</v>
      </c>
      <c r="C63" s="890">
        <v>53404647</v>
      </c>
      <c r="D63" s="890">
        <v>0</v>
      </c>
      <c r="E63" s="890">
        <v>0</v>
      </c>
      <c r="F63" s="890">
        <v>0</v>
      </c>
      <c r="G63" s="890">
        <v>0</v>
      </c>
      <c r="H63" s="890">
        <v>0</v>
      </c>
      <c r="I63" s="890">
        <v>0</v>
      </c>
      <c r="J63" s="890">
        <v>0</v>
      </c>
      <c r="K63" s="890">
        <v>0</v>
      </c>
      <c r="L63" s="890">
        <v>0</v>
      </c>
      <c r="M63" s="890">
        <v>0</v>
      </c>
      <c r="N63" s="890">
        <v>0</v>
      </c>
      <c r="O63" s="890">
        <v>0</v>
      </c>
      <c r="P63" s="890">
        <v>-2652</v>
      </c>
      <c r="Q63" s="890">
        <v>0</v>
      </c>
      <c r="R63" s="890">
        <v>0</v>
      </c>
      <c r="S63" s="890">
        <v>0</v>
      </c>
      <c r="T63" s="890">
        <v>0</v>
      </c>
      <c r="U63" s="890">
        <v>0</v>
      </c>
      <c r="V63" s="890">
        <v>0</v>
      </c>
      <c r="W63" s="890">
        <v>0</v>
      </c>
      <c r="X63" s="890">
        <v>0</v>
      </c>
      <c r="Y63" s="890">
        <v>0</v>
      </c>
      <c r="Z63" s="890">
        <v>-128028</v>
      </c>
      <c r="AA63" s="890">
        <v>-24424</v>
      </c>
      <c r="AB63" s="890">
        <v>-2629</v>
      </c>
      <c r="AC63" s="890">
        <v>0</v>
      </c>
      <c r="AD63" s="890">
        <v>0</v>
      </c>
      <c r="AE63" s="890">
        <v>0</v>
      </c>
      <c r="AF63" s="890">
        <v>0</v>
      </c>
      <c r="AG63" s="890">
        <v>0</v>
      </c>
      <c r="AH63" s="890">
        <v>0</v>
      </c>
      <c r="AI63" s="890">
        <v>0</v>
      </c>
      <c r="AJ63" s="890">
        <v>0</v>
      </c>
      <c r="AK63" s="890">
        <v>-169560</v>
      </c>
      <c r="AL63" s="890">
        <v>-127370</v>
      </c>
      <c r="AM63" s="891">
        <v>-454663</v>
      </c>
      <c r="AN63" s="891">
        <v>52949984</v>
      </c>
      <c r="AO63" s="891">
        <v>5737</v>
      </c>
      <c r="AP63" s="892">
        <v>-18467.753446884599</v>
      </c>
      <c r="AQ63" s="261">
        <v>0</v>
      </c>
      <c r="AR63" s="261">
        <v>-18467.753446884599</v>
      </c>
      <c r="AS63" s="890">
        <v>807366</v>
      </c>
      <c r="AT63" s="890">
        <v>-37219</v>
      </c>
      <c r="AU63" s="892">
        <v>770147</v>
      </c>
      <c r="AV63" s="891">
        <v>53701663.246553116</v>
      </c>
      <c r="AW63" s="890">
        <v>0</v>
      </c>
      <c r="AX63" s="890">
        <v>229097</v>
      </c>
      <c r="AY63" s="891">
        <v>53930760</v>
      </c>
      <c r="AZ63" s="890">
        <v>35368614</v>
      </c>
      <c r="BA63" s="890">
        <v>18562146</v>
      </c>
      <c r="BB63" s="890">
        <v>4640537</v>
      </c>
      <c r="BC63" s="890">
        <v>0</v>
      </c>
      <c r="BD63" s="890">
        <v>0</v>
      </c>
      <c r="BE63" s="890">
        <v>141610</v>
      </c>
      <c r="BF63" s="890">
        <v>0</v>
      </c>
      <c r="BG63" s="891">
        <v>54072370</v>
      </c>
    </row>
    <row r="64" spans="1:60" ht="15.6" customHeight="1" x14ac:dyDescent="0.2">
      <c r="A64" s="888">
        <v>58</v>
      </c>
      <c r="B64" s="889" t="s">
        <v>63</v>
      </c>
      <c r="C64" s="890">
        <v>54687537</v>
      </c>
      <c r="D64" s="890">
        <v>0</v>
      </c>
      <c r="E64" s="890">
        <v>0</v>
      </c>
      <c r="F64" s="890">
        <v>0</v>
      </c>
      <c r="G64" s="890">
        <v>0</v>
      </c>
      <c r="H64" s="890">
        <v>0</v>
      </c>
      <c r="I64" s="890">
        <v>0</v>
      </c>
      <c r="J64" s="890">
        <v>0</v>
      </c>
      <c r="K64" s="890">
        <v>0</v>
      </c>
      <c r="L64" s="890">
        <v>0</v>
      </c>
      <c r="M64" s="890">
        <v>0</v>
      </c>
      <c r="N64" s="890">
        <v>0</v>
      </c>
      <c r="O64" s="890">
        <v>0</v>
      </c>
      <c r="P64" s="890">
        <v>0</v>
      </c>
      <c r="Q64" s="890">
        <v>0</v>
      </c>
      <c r="R64" s="890">
        <v>0</v>
      </c>
      <c r="S64" s="890">
        <v>0</v>
      </c>
      <c r="T64" s="890">
        <v>0</v>
      </c>
      <c r="U64" s="890">
        <v>0</v>
      </c>
      <c r="V64" s="890">
        <v>0</v>
      </c>
      <c r="W64" s="890">
        <v>0</v>
      </c>
      <c r="X64" s="890">
        <v>0</v>
      </c>
      <c r="Y64" s="890">
        <v>0</v>
      </c>
      <c r="Z64" s="890">
        <v>0</v>
      </c>
      <c r="AA64" s="890">
        <v>0</v>
      </c>
      <c r="AB64" s="890">
        <v>-2002</v>
      </c>
      <c r="AC64" s="890">
        <v>0</v>
      </c>
      <c r="AD64" s="890">
        <v>0</v>
      </c>
      <c r="AE64" s="890">
        <v>0</v>
      </c>
      <c r="AF64" s="890">
        <v>0</v>
      </c>
      <c r="AG64" s="890">
        <v>0</v>
      </c>
      <c r="AH64" s="890">
        <v>0</v>
      </c>
      <c r="AI64" s="890">
        <v>0</v>
      </c>
      <c r="AJ64" s="890">
        <v>0</v>
      </c>
      <c r="AK64" s="890">
        <v>-206849</v>
      </c>
      <c r="AL64" s="890">
        <v>-98835</v>
      </c>
      <c r="AM64" s="891">
        <v>-307686</v>
      </c>
      <c r="AN64" s="891">
        <v>54379851</v>
      </c>
      <c r="AO64" s="891">
        <v>6572</v>
      </c>
      <c r="AP64" s="892">
        <v>-135442.26481894124</v>
      </c>
      <c r="AQ64" s="261">
        <v>0</v>
      </c>
      <c r="AR64" s="261">
        <v>-135442.26481894124</v>
      </c>
      <c r="AS64" s="890">
        <v>347733</v>
      </c>
      <c r="AT64" s="890">
        <v>-85293</v>
      </c>
      <c r="AU64" s="892">
        <v>262440</v>
      </c>
      <c r="AV64" s="891">
        <v>54506848.735181056</v>
      </c>
      <c r="AW64" s="890">
        <v>0</v>
      </c>
      <c r="AX64" s="890">
        <v>195703</v>
      </c>
      <c r="AY64" s="891">
        <v>54702552</v>
      </c>
      <c r="AZ64" s="890">
        <v>36234034</v>
      </c>
      <c r="BA64" s="890">
        <v>18468518</v>
      </c>
      <c r="BB64" s="890">
        <v>4617130</v>
      </c>
      <c r="BC64" s="890">
        <v>0</v>
      </c>
      <c r="BD64" s="890">
        <v>0</v>
      </c>
      <c r="BE64" s="890">
        <v>141848</v>
      </c>
      <c r="BF64" s="890">
        <v>0</v>
      </c>
      <c r="BG64" s="891">
        <v>54844400</v>
      </c>
    </row>
    <row r="65" spans="1:59" ht="15.6" customHeight="1" x14ac:dyDescent="0.2">
      <c r="A65" s="888">
        <v>59</v>
      </c>
      <c r="B65" s="889" t="s">
        <v>64</v>
      </c>
      <c r="C65" s="890">
        <v>37919565</v>
      </c>
      <c r="D65" s="890">
        <v>0</v>
      </c>
      <c r="E65" s="890">
        <v>0</v>
      </c>
      <c r="F65" s="890">
        <v>0</v>
      </c>
      <c r="G65" s="890">
        <v>0</v>
      </c>
      <c r="H65" s="890">
        <v>0</v>
      </c>
      <c r="I65" s="890">
        <v>0</v>
      </c>
      <c r="J65" s="890">
        <v>0</v>
      </c>
      <c r="K65" s="890">
        <v>0</v>
      </c>
      <c r="L65" s="890">
        <v>0</v>
      </c>
      <c r="M65" s="890">
        <v>0</v>
      </c>
      <c r="N65" s="890">
        <v>0</v>
      </c>
      <c r="O65" s="890">
        <v>0</v>
      </c>
      <c r="P65" s="890">
        <v>0</v>
      </c>
      <c r="Q65" s="890">
        <v>0</v>
      </c>
      <c r="R65" s="890">
        <v>0</v>
      </c>
      <c r="S65" s="890">
        <v>0</v>
      </c>
      <c r="T65" s="890">
        <v>0</v>
      </c>
      <c r="U65" s="890">
        <v>0</v>
      </c>
      <c r="V65" s="890">
        <v>0</v>
      </c>
      <c r="W65" s="890">
        <v>0</v>
      </c>
      <c r="X65" s="890">
        <v>0</v>
      </c>
      <c r="Y65" s="890">
        <v>0</v>
      </c>
      <c r="Z65" s="890">
        <v>0</v>
      </c>
      <c r="AA65" s="890">
        <v>0</v>
      </c>
      <c r="AB65" s="890">
        <v>-2130</v>
      </c>
      <c r="AC65" s="890">
        <v>0</v>
      </c>
      <c r="AD65" s="890">
        <v>0</v>
      </c>
      <c r="AE65" s="890">
        <v>0</v>
      </c>
      <c r="AF65" s="890">
        <v>0</v>
      </c>
      <c r="AG65" s="890">
        <v>0</v>
      </c>
      <c r="AH65" s="890">
        <v>0</v>
      </c>
      <c r="AI65" s="890">
        <v>0</v>
      </c>
      <c r="AJ65" s="890">
        <v>0</v>
      </c>
      <c r="AK65" s="890">
        <v>-109233</v>
      </c>
      <c r="AL65" s="890">
        <v>-159964</v>
      </c>
      <c r="AM65" s="891">
        <v>-271327</v>
      </c>
      <c r="AN65" s="891">
        <v>37648238</v>
      </c>
      <c r="AO65" s="891">
        <v>7394</v>
      </c>
      <c r="AP65" s="892">
        <v>-19056.665733804613</v>
      </c>
      <c r="AQ65" s="261">
        <v>0</v>
      </c>
      <c r="AR65" s="261">
        <v>-19056.665733804613</v>
      </c>
      <c r="AS65" s="890">
        <v>-230112</v>
      </c>
      <c r="AT65" s="890">
        <v>61124</v>
      </c>
      <c r="AU65" s="892">
        <v>-168988</v>
      </c>
      <c r="AV65" s="891">
        <v>37460193.334266193</v>
      </c>
      <c r="AW65" s="890">
        <v>0</v>
      </c>
      <c r="AX65" s="890">
        <v>138532</v>
      </c>
      <c r="AY65" s="891">
        <v>37598725</v>
      </c>
      <c r="AZ65" s="890">
        <v>24822499</v>
      </c>
      <c r="BA65" s="890">
        <v>12776226</v>
      </c>
      <c r="BB65" s="890">
        <v>3194057</v>
      </c>
      <c r="BC65" s="890">
        <v>0</v>
      </c>
      <c r="BD65" s="890">
        <v>0</v>
      </c>
      <c r="BE65" s="890">
        <v>104006</v>
      </c>
      <c r="BF65" s="890">
        <v>0</v>
      </c>
      <c r="BG65" s="891">
        <v>37702731</v>
      </c>
    </row>
    <row r="66" spans="1:59" ht="15.6" customHeight="1" x14ac:dyDescent="0.2">
      <c r="A66" s="893">
        <v>60</v>
      </c>
      <c r="B66" s="894" t="s">
        <v>65</v>
      </c>
      <c r="C66" s="895">
        <v>38243682</v>
      </c>
      <c r="D66" s="895">
        <v>0</v>
      </c>
      <c r="E66" s="895">
        <v>0</v>
      </c>
      <c r="F66" s="895">
        <v>0</v>
      </c>
      <c r="G66" s="895">
        <v>0</v>
      </c>
      <c r="H66" s="895">
        <v>0</v>
      </c>
      <c r="I66" s="895">
        <v>0</v>
      </c>
      <c r="J66" s="895">
        <v>0</v>
      </c>
      <c r="K66" s="895">
        <v>0</v>
      </c>
      <c r="L66" s="895">
        <v>0</v>
      </c>
      <c r="M66" s="895">
        <v>0</v>
      </c>
      <c r="N66" s="895">
        <v>0</v>
      </c>
      <c r="O66" s="895">
        <v>0</v>
      </c>
      <c r="P66" s="895">
        <v>0</v>
      </c>
      <c r="Q66" s="895">
        <v>0</v>
      </c>
      <c r="R66" s="895">
        <v>0</v>
      </c>
      <c r="S66" s="895">
        <v>0</v>
      </c>
      <c r="T66" s="895">
        <v>0</v>
      </c>
      <c r="U66" s="895">
        <v>-177</v>
      </c>
      <c r="V66" s="895">
        <v>0</v>
      </c>
      <c r="W66" s="895">
        <v>0</v>
      </c>
      <c r="X66" s="895">
        <v>0</v>
      </c>
      <c r="Y66" s="895">
        <v>0</v>
      </c>
      <c r="Z66" s="895">
        <v>0</v>
      </c>
      <c r="AA66" s="895">
        <v>0</v>
      </c>
      <c r="AB66" s="895">
        <v>-1775</v>
      </c>
      <c r="AC66" s="895">
        <v>0</v>
      </c>
      <c r="AD66" s="895">
        <v>0</v>
      </c>
      <c r="AE66" s="895">
        <v>-23660</v>
      </c>
      <c r="AF66" s="895">
        <v>0</v>
      </c>
      <c r="AG66" s="895">
        <v>0</v>
      </c>
      <c r="AH66" s="895">
        <v>0</v>
      </c>
      <c r="AI66" s="895">
        <v>0</v>
      </c>
      <c r="AJ66" s="895">
        <v>0</v>
      </c>
      <c r="AK66" s="895">
        <v>-82422</v>
      </c>
      <c r="AL66" s="895">
        <v>-188130</v>
      </c>
      <c r="AM66" s="896">
        <v>-296164</v>
      </c>
      <c r="AN66" s="896">
        <v>37947518</v>
      </c>
      <c r="AO66" s="896">
        <v>6202</v>
      </c>
      <c r="AP66" s="897">
        <v>-48494.848630446795</v>
      </c>
      <c r="AQ66" s="261">
        <v>0</v>
      </c>
      <c r="AR66" s="261">
        <v>-48494.848630446795</v>
      </c>
      <c r="AS66" s="895">
        <v>-198528</v>
      </c>
      <c r="AT66" s="895">
        <v>-74448</v>
      </c>
      <c r="AU66" s="897">
        <v>-272976</v>
      </c>
      <c r="AV66" s="896">
        <v>37626047.151369557</v>
      </c>
      <c r="AW66" s="895">
        <v>0</v>
      </c>
      <c r="AX66" s="895">
        <v>161011</v>
      </c>
      <c r="AY66" s="896">
        <v>37787058</v>
      </c>
      <c r="AZ66" s="895">
        <v>25381967</v>
      </c>
      <c r="BA66" s="895">
        <v>12405091</v>
      </c>
      <c r="BB66" s="895">
        <v>3101273</v>
      </c>
      <c r="BC66" s="895">
        <v>0</v>
      </c>
      <c r="BD66" s="895">
        <v>0</v>
      </c>
      <c r="BE66" s="895">
        <v>75684</v>
      </c>
      <c r="BF66" s="895">
        <v>0</v>
      </c>
      <c r="BG66" s="896">
        <v>37862742</v>
      </c>
    </row>
    <row r="67" spans="1:59" ht="15.6" customHeight="1" x14ac:dyDescent="0.2">
      <c r="A67" s="886">
        <v>61</v>
      </c>
      <c r="B67" s="887" t="s">
        <v>66</v>
      </c>
      <c r="C67" s="261">
        <v>12592182</v>
      </c>
      <c r="D67" s="261">
        <v>0</v>
      </c>
      <c r="E67" s="261">
        <v>0</v>
      </c>
      <c r="F67" s="261">
        <v>-13440</v>
      </c>
      <c r="G67" s="261">
        <v>0</v>
      </c>
      <c r="H67" s="261">
        <v>0</v>
      </c>
      <c r="I67" s="261">
        <v>0</v>
      </c>
      <c r="J67" s="261">
        <v>0</v>
      </c>
      <c r="K67" s="261">
        <v>0</v>
      </c>
      <c r="L67" s="261">
        <v>0</v>
      </c>
      <c r="M67" s="261">
        <v>0</v>
      </c>
      <c r="N67" s="261">
        <v>-63831</v>
      </c>
      <c r="O67" s="261">
        <v>0</v>
      </c>
      <c r="P67" s="261">
        <v>0</v>
      </c>
      <c r="Q67" s="261">
        <v>0</v>
      </c>
      <c r="R67" s="261">
        <v>-3389</v>
      </c>
      <c r="S67" s="261">
        <v>0</v>
      </c>
      <c r="T67" s="261">
        <v>0</v>
      </c>
      <c r="U67" s="261">
        <v>0</v>
      </c>
      <c r="V67" s="261">
        <v>-17462</v>
      </c>
      <c r="W67" s="261">
        <v>-163623</v>
      </c>
      <c r="X67" s="261">
        <v>0</v>
      </c>
      <c r="Y67" s="261">
        <v>0</v>
      </c>
      <c r="Z67" s="261">
        <v>0</v>
      </c>
      <c r="AA67" s="261">
        <v>0</v>
      </c>
      <c r="AB67" s="261">
        <v>-981</v>
      </c>
      <c r="AC67" s="261">
        <v>0</v>
      </c>
      <c r="AD67" s="261">
        <v>-7493</v>
      </c>
      <c r="AE67" s="261">
        <v>0</v>
      </c>
      <c r="AF67" s="261">
        <v>0</v>
      </c>
      <c r="AG67" s="261">
        <v>-2997</v>
      </c>
      <c r="AH67" s="261">
        <v>0</v>
      </c>
      <c r="AI67" s="261">
        <v>0</v>
      </c>
      <c r="AJ67" s="261">
        <v>0</v>
      </c>
      <c r="AK67" s="261">
        <v>-24136</v>
      </c>
      <c r="AL67" s="261">
        <v>-45402</v>
      </c>
      <c r="AM67" s="259">
        <v>-342754</v>
      </c>
      <c r="AN67" s="259">
        <v>12249428</v>
      </c>
      <c r="AO67" s="259">
        <v>3421</v>
      </c>
      <c r="AP67" s="262">
        <v>-33875.86753563692</v>
      </c>
      <c r="AQ67" s="261">
        <v>0</v>
      </c>
      <c r="AR67" s="261">
        <v>-33875.86753563692</v>
      </c>
      <c r="AS67" s="261">
        <v>54992</v>
      </c>
      <c r="AT67" s="261">
        <v>-29215</v>
      </c>
      <c r="AU67" s="262">
        <v>25777</v>
      </c>
      <c r="AV67" s="259">
        <v>12241329.132464362</v>
      </c>
      <c r="AW67" s="261">
        <v>0</v>
      </c>
      <c r="AX67" s="261">
        <v>88677</v>
      </c>
      <c r="AY67" s="259">
        <v>12330006</v>
      </c>
      <c r="AZ67" s="261">
        <v>8241904</v>
      </c>
      <c r="BA67" s="261">
        <v>4088102</v>
      </c>
      <c r="BB67" s="261">
        <v>1022026</v>
      </c>
      <c r="BC67" s="261">
        <v>0</v>
      </c>
      <c r="BD67" s="261">
        <v>0</v>
      </c>
      <c r="BE67" s="261">
        <v>52122</v>
      </c>
      <c r="BF67" s="261">
        <v>0</v>
      </c>
      <c r="BG67" s="259">
        <v>12382128</v>
      </c>
    </row>
    <row r="68" spans="1:59" ht="15.6" customHeight="1" x14ac:dyDescent="0.2">
      <c r="A68" s="888">
        <v>62</v>
      </c>
      <c r="B68" s="889" t="s">
        <v>67</v>
      </c>
      <c r="C68" s="890">
        <v>13854527</v>
      </c>
      <c r="D68" s="890">
        <v>0</v>
      </c>
      <c r="E68" s="890">
        <v>0</v>
      </c>
      <c r="F68" s="890">
        <v>0</v>
      </c>
      <c r="G68" s="890">
        <v>0</v>
      </c>
      <c r="H68" s="890">
        <v>0</v>
      </c>
      <c r="I68" s="890">
        <v>0</v>
      </c>
      <c r="J68" s="890">
        <v>0</v>
      </c>
      <c r="K68" s="890">
        <v>0</v>
      </c>
      <c r="L68" s="890">
        <v>0</v>
      </c>
      <c r="M68" s="890">
        <v>0</v>
      </c>
      <c r="N68" s="890">
        <v>0</v>
      </c>
      <c r="O68" s="890">
        <v>0</v>
      </c>
      <c r="P68" s="890">
        <v>0</v>
      </c>
      <c r="Q68" s="890">
        <v>0</v>
      </c>
      <c r="R68" s="890">
        <v>0</v>
      </c>
      <c r="S68" s="890">
        <v>0</v>
      </c>
      <c r="T68" s="890">
        <v>0</v>
      </c>
      <c r="U68" s="890">
        <v>0</v>
      </c>
      <c r="V68" s="890">
        <v>0</v>
      </c>
      <c r="W68" s="890">
        <v>0</v>
      </c>
      <c r="X68" s="890">
        <v>0</v>
      </c>
      <c r="Y68" s="890">
        <v>0</v>
      </c>
      <c r="Z68" s="890">
        <v>0</v>
      </c>
      <c r="AA68" s="890">
        <v>0</v>
      </c>
      <c r="AB68" s="890">
        <v>-1991</v>
      </c>
      <c r="AC68" s="890">
        <v>0</v>
      </c>
      <c r="AD68" s="890">
        <v>0</v>
      </c>
      <c r="AE68" s="890">
        <v>0</v>
      </c>
      <c r="AF68" s="890">
        <v>0</v>
      </c>
      <c r="AG68" s="890">
        <v>0</v>
      </c>
      <c r="AH68" s="890">
        <v>0</v>
      </c>
      <c r="AI68" s="890">
        <v>0</v>
      </c>
      <c r="AJ68" s="890">
        <v>0</v>
      </c>
      <c r="AK68" s="890">
        <v>-12271</v>
      </c>
      <c r="AL68" s="890">
        <v>-58535</v>
      </c>
      <c r="AM68" s="891">
        <v>-72797</v>
      </c>
      <c r="AN68" s="891">
        <v>13781730</v>
      </c>
      <c r="AO68" s="891">
        <v>6658</v>
      </c>
      <c r="AP68" s="892">
        <v>-24833.077269258007</v>
      </c>
      <c r="AQ68" s="261">
        <v>0</v>
      </c>
      <c r="AR68" s="261">
        <v>-24833.077269258007</v>
      </c>
      <c r="AS68" s="890">
        <v>-486107</v>
      </c>
      <c r="AT68" s="890">
        <v>-19977</v>
      </c>
      <c r="AU68" s="892">
        <v>-506084</v>
      </c>
      <c r="AV68" s="891">
        <v>13250812.922730742</v>
      </c>
      <c r="AW68" s="890">
        <v>0</v>
      </c>
      <c r="AX68" s="890">
        <v>51625</v>
      </c>
      <c r="AY68" s="891">
        <v>13302438</v>
      </c>
      <c r="AZ68" s="890">
        <v>9207648</v>
      </c>
      <c r="BA68" s="890">
        <v>4094790</v>
      </c>
      <c r="BB68" s="890">
        <v>1023698</v>
      </c>
      <c r="BC68" s="890">
        <v>0</v>
      </c>
      <c r="BD68" s="890">
        <v>0</v>
      </c>
      <c r="BE68" s="890">
        <v>52360</v>
      </c>
      <c r="BF68" s="890">
        <v>0</v>
      </c>
      <c r="BG68" s="891">
        <v>13354798</v>
      </c>
    </row>
    <row r="69" spans="1:59" ht="15.6" customHeight="1" x14ac:dyDescent="0.2">
      <c r="A69" s="888">
        <v>63</v>
      </c>
      <c r="B69" s="889" t="s">
        <v>68</v>
      </c>
      <c r="C69" s="890">
        <v>10137188</v>
      </c>
      <c r="D69" s="890">
        <v>0</v>
      </c>
      <c r="E69" s="890">
        <v>0</v>
      </c>
      <c r="F69" s="890">
        <v>0</v>
      </c>
      <c r="G69" s="890">
        <v>0</v>
      </c>
      <c r="H69" s="890">
        <v>0</v>
      </c>
      <c r="I69" s="890">
        <v>0</v>
      </c>
      <c r="J69" s="890">
        <v>0</v>
      </c>
      <c r="K69" s="890">
        <v>0</v>
      </c>
      <c r="L69" s="890">
        <v>0</v>
      </c>
      <c r="M69" s="890">
        <v>0</v>
      </c>
      <c r="N69" s="890">
        <v>0</v>
      </c>
      <c r="O69" s="890">
        <v>0</v>
      </c>
      <c r="P69" s="890">
        <v>0</v>
      </c>
      <c r="Q69" s="890">
        <v>0</v>
      </c>
      <c r="R69" s="890">
        <v>0</v>
      </c>
      <c r="S69" s="890">
        <v>0</v>
      </c>
      <c r="T69" s="890">
        <v>0</v>
      </c>
      <c r="U69" s="890">
        <v>0</v>
      </c>
      <c r="V69" s="890">
        <v>-7426</v>
      </c>
      <c r="W69" s="890">
        <v>0</v>
      </c>
      <c r="X69" s="890">
        <v>0</v>
      </c>
      <c r="Y69" s="890">
        <v>0</v>
      </c>
      <c r="Z69" s="890">
        <v>0</v>
      </c>
      <c r="AA69" s="890">
        <v>0</v>
      </c>
      <c r="AB69" s="890">
        <v>-1279</v>
      </c>
      <c r="AC69" s="890">
        <v>0</v>
      </c>
      <c r="AD69" s="890">
        <v>0</v>
      </c>
      <c r="AE69" s="890">
        <v>0</v>
      </c>
      <c r="AF69" s="890">
        <v>0</v>
      </c>
      <c r="AG69" s="890">
        <v>0</v>
      </c>
      <c r="AH69" s="890">
        <v>0</v>
      </c>
      <c r="AI69" s="890">
        <v>0</v>
      </c>
      <c r="AJ69" s="890">
        <v>0</v>
      </c>
      <c r="AK69" s="890">
        <v>-16480</v>
      </c>
      <c r="AL69" s="890">
        <v>-14348</v>
      </c>
      <c r="AM69" s="891">
        <v>-39533</v>
      </c>
      <c r="AN69" s="891">
        <v>10097655</v>
      </c>
      <c r="AO69" s="891">
        <v>4972</v>
      </c>
      <c r="AP69" s="892">
        <v>-7929.1713481848128</v>
      </c>
      <c r="AQ69" s="261">
        <v>0</v>
      </c>
      <c r="AR69" s="261">
        <v>-7929.1713481848128</v>
      </c>
      <c r="AS69" s="890">
        <v>348600</v>
      </c>
      <c r="AT69" s="890">
        <v>-12450</v>
      </c>
      <c r="AU69" s="892">
        <v>336150</v>
      </c>
      <c r="AV69" s="891">
        <v>10425875.828651816</v>
      </c>
      <c r="AW69" s="890">
        <v>0</v>
      </c>
      <c r="AX69" s="890">
        <v>54221</v>
      </c>
      <c r="AY69" s="891">
        <v>10480097</v>
      </c>
      <c r="AZ69" s="890">
        <v>6773359</v>
      </c>
      <c r="BA69" s="890">
        <v>3706738</v>
      </c>
      <c r="BB69" s="890">
        <v>926685</v>
      </c>
      <c r="BC69" s="890">
        <v>0</v>
      </c>
      <c r="BD69" s="890">
        <v>0</v>
      </c>
      <c r="BE69" s="890">
        <v>45220</v>
      </c>
      <c r="BF69" s="890">
        <v>0</v>
      </c>
      <c r="BG69" s="891">
        <v>10525317</v>
      </c>
    </row>
    <row r="70" spans="1:59" ht="15.6" customHeight="1" x14ac:dyDescent="0.2">
      <c r="A70" s="888">
        <v>64</v>
      </c>
      <c r="B70" s="889" t="s">
        <v>69</v>
      </c>
      <c r="C70" s="890">
        <v>16387948</v>
      </c>
      <c r="D70" s="890">
        <v>0</v>
      </c>
      <c r="E70" s="890">
        <v>0</v>
      </c>
      <c r="F70" s="890">
        <v>0</v>
      </c>
      <c r="G70" s="890">
        <v>0</v>
      </c>
      <c r="H70" s="890">
        <v>0</v>
      </c>
      <c r="I70" s="890">
        <v>0</v>
      </c>
      <c r="J70" s="890">
        <v>0</v>
      </c>
      <c r="K70" s="890">
        <v>0</v>
      </c>
      <c r="L70" s="890">
        <v>0</v>
      </c>
      <c r="M70" s="890">
        <v>0</v>
      </c>
      <c r="N70" s="890">
        <v>0</v>
      </c>
      <c r="O70" s="890">
        <v>0</v>
      </c>
      <c r="P70" s="890">
        <v>0</v>
      </c>
      <c r="Q70" s="890">
        <v>0</v>
      </c>
      <c r="R70" s="890">
        <v>0</v>
      </c>
      <c r="S70" s="890">
        <v>0</v>
      </c>
      <c r="T70" s="890">
        <v>0</v>
      </c>
      <c r="U70" s="890">
        <v>0</v>
      </c>
      <c r="V70" s="890">
        <v>0</v>
      </c>
      <c r="W70" s="890">
        <v>0</v>
      </c>
      <c r="X70" s="890">
        <v>0</v>
      </c>
      <c r="Y70" s="890">
        <v>0</v>
      </c>
      <c r="Z70" s="890">
        <v>0</v>
      </c>
      <c r="AA70" s="890">
        <v>0</v>
      </c>
      <c r="AB70" s="890">
        <v>-1925</v>
      </c>
      <c r="AC70" s="890">
        <v>0</v>
      </c>
      <c r="AD70" s="890">
        <v>0</v>
      </c>
      <c r="AE70" s="890">
        <v>-192</v>
      </c>
      <c r="AF70" s="890">
        <v>0</v>
      </c>
      <c r="AG70" s="890">
        <v>0</v>
      </c>
      <c r="AH70" s="890">
        <v>0</v>
      </c>
      <c r="AI70" s="890">
        <v>0</v>
      </c>
      <c r="AJ70" s="890">
        <v>0</v>
      </c>
      <c r="AK70" s="890">
        <v>-9135</v>
      </c>
      <c r="AL70" s="890">
        <v>-192</v>
      </c>
      <c r="AM70" s="891">
        <v>-11444</v>
      </c>
      <c r="AN70" s="891">
        <v>16376504</v>
      </c>
      <c r="AO70" s="891">
        <v>7126</v>
      </c>
      <c r="AP70" s="892">
        <v>-11089.490753277831</v>
      </c>
      <c r="AQ70" s="261">
        <v>0</v>
      </c>
      <c r="AR70" s="261">
        <v>-11089.490753277831</v>
      </c>
      <c r="AS70" s="890">
        <v>-988707</v>
      </c>
      <c r="AT70" s="890">
        <v>-78243</v>
      </c>
      <c r="AU70" s="892">
        <v>-1066950</v>
      </c>
      <c r="AV70" s="891">
        <v>15298464.509246722</v>
      </c>
      <c r="AW70" s="890">
        <v>0</v>
      </c>
      <c r="AX70" s="890">
        <v>60652</v>
      </c>
      <c r="AY70" s="891">
        <v>15359117</v>
      </c>
      <c r="AZ70" s="890">
        <v>10930395</v>
      </c>
      <c r="BA70" s="890">
        <v>4428722</v>
      </c>
      <c r="BB70" s="890">
        <v>1107181</v>
      </c>
      <c r="BC70" s="890">
        <v>0</v>
      </c>
      <c r="BD70" s="890">
        <v>0</v>
      </c>
      <c r="BE70" s="890">
        <v>52122</v>
      </c>
      <c r="BF70" s="890">
        <v>0</v>
      </c>
      <c r="BG70" s="891">
        <v>15411239</v>
      </c>
    </row>
    <row r="71" spans="1:59" ht="15.6" customHeight="1" x14ac:dyDescent="0.2">
      <c r="A71" s="893">
        <v>65</v>
      </c>
      <c r="B71" s="894" t="s">
        <v>70</v>
      </c>
      <c r="C71" s="895">
        <v>46072398</v>
      </c>
      <c r="D71" s="895">
        <v>0</v>
      </c>
      <c r="E71" s="895">
        <v>0</v>
      </c>
      <c r="F71" s="895">
        <v>0</v>
      </c>
      <c r="G71" s="895">
        <v>-16695</v>
      </c>
      <c r="H71" s="895">
        <v>0</v>
      </c>
      <c r="I71" s="895">
        <v>0</v>
      </c>
      <c r="J71" s="895">
        <v>0</v>
      </c>
      <c r="K71" s="895">
        <v>0</v>
      </c>
      <c r="L71" s="895">
        <v>0</v>
      </c>
      <c r="M71" s="895">
        <v>0</v>
      </c>
      <c r="N71" s="895">
        <v>0</v>
      </c>
      <c r="O71" s="895">
        <v>0</v>
      </c>
      <c r="P71" s="895">
        <v>-4924</v>
      </c>
      <c r="Q71" s="895">
        <v>0</v>
      </c>
      <c r="R71" s="895">
        <v>0</v>
      </c>
      <c r="S71" s="895">
        <v>0</v>
      </c>
      <c r="T71" s="895">
        <v>0</v>
      </c>
      <c r="U71" s="895">
        <v>-464063</v>
      </c>
      <c r="V71" s="895">
        <v>0</v>
      </c>
      <c r="W71" s="895">
        <v>0</v>
      </c>
      <c r="X71" s="895">
        <v>0</v>
      </c>
      <c r="Y71" s="895">
        <v>0</v>
      </c>
      <c r="Z71" s="895">
        <v>0</v>
      </c>
      <c r="AA71" s="895">
        <v>0</v>
      </c>
      <c r="AB71" s="895">
        <v>-1538</v>
      </c>
      <c r="AC71" s="895">
        <v>0</v>
      </c>
      <c r="AD71" s="895">
        <v>0</v>
      </c>
      <c r="AE71" s="895">
        <v>0</v>
      </c>
      <c r="AF71" s="895">
        <v>0</v>
      </c>
      <c r="AG71" s="895">
        <v>0</v>
      </c>
      <c r="AH71" s="895">
        <v>0</v>
      </c>
      <c r="AI71" s="895">
        <v>0</v>
      </c>
      <c r="AJ71" s="895">
        <v>0</v>
      </c>
      <c r="AK71" s="895">
        <v>-46085</v>
      </c>
      <c r="AL71" s="895">
        <v>-40121</v>
      </c>
      <c r="AM71" s="896">
        <v>-573426</v>
      </c>
      <c r="AN71" s="896">
        <v>45498972</v>
      </c>
      <c r="AO71" s="896">
        <v>5688</v>
      </c>
      <c r="AP71" s="897">
        <v>-105837.82360356333</v>
      </c>
      <c r="AQ71" s="261">
        <v>0</v>
      </c>
      <c r="AR71" s="261">
        <v>-105837.82360356333</v>
      </c>
      <c r="AS71" s="895">
        <v>-232634</v>
      </c>
      <c r="AT71" s="895">
        <v>-22696</v>
      </c>
      <c r="AU71" s="897">
        <v>-255330</v>
      </c>
      <c r="AV71" s="896">
        <v>45137804.176396437</v>
      </c>
      <c r="AW71" s="895">
        <v>0</v>
      </c>
      <c r="AX71" s="895">
        <v>191632</v>
      </c>
      <c r="AY71" s="896">
        <v>45329436</v>
      </c>
      <c r="AZ71" s="895">
        <v>30316864</v>
      </c>
      <c r="BA71" s="895">
        <v>15012572</v>
      </c>
      <c r="BB71" s="895">
        <v>3753143</v>
      </c>
      <c r="BC71" s="895">
        <v>0</v>
      </c>
      <c r="BD71" s="895">
        <v>0</v>
      </c>
      <c r="BE71" s="895">
        <v>26418</v>
      </c>
      <c r="BF71" s="895">
        <v>0</v>
      </c>
      <c r="BG71" s="896">
        <v>45355854</v>
      </c>
    </row>
    <row r="72" spans="1:59" ht="15.6" customHeight="1" x14ac:dyDescent="0.2">
      <c r="A72" s="886">
        <v>66</v>
      </c>
      <c r="B72" s="887" t="s">
        <v>71</v>
      </c>
      <c r="C72" s="261">
        <v>14145715</v>
      </c>
      <c r="D72" s="261">
        <v>0</v>
      </c>
      <c r="E72" s="261">
        <v>0</v>
      </c>
      <c r="F72" s="261">
        <v>0</v>
      </c>
      <c r="G72" s="261">
        <v>0</v>
      </c>
      <c r="H72" s="261">
        <v>0</v>
      </c>
      <c r="I72" s="261">
        <v>0</v>
      </c>
      <c r="J72" s="261">
        <v>0</v>
      </c>
      <c r="K72" s="261">
        <v>0</v>
      </c>
      <c r="L72" s="261">
        <v>0</v>
      </c>
      <c r="M72" s="261">
        <v>0</v>
      </c>
      <c r="N72" s="261">
        <v>0</v>
      </c>
      <c r="O72" s="261">
        <v>0</v>
      </c>
      <c r="P72" s="261">
        <v>-2561</v>
      </c>
      <c r="Q72" s="261">
        <v>0</v>
      </c>
      <c r="R72" s="261">
        <v>0</v>
      </c>
      <c r="S72" s="261">
        <v>0</v>
      </c>
      <c r="T72" s="261">
        <v>0</v>
      </c>
      <c r="U72" s="261">
        <v>0</v>
      </c>
      <c r="V72" s="261">
        <v>0</v>
      </c>
      <c r="W72" s="261">
        <v>0</v>
      </c>
      <c r="X72" s="261">
        <v>0</v>
      </c>
      <c r="Y72" s="261">
        <v>0</v>
      </c>
      <c r="Z72" s="261">
        <v>0</v>
      </c>
      <c r="AA72" s="261">
        <v>0</v>
      </c>
      <c r="AB72" s="261">
        <v>-1760</v>
      </c>
      <c r="AC72" s="261">
        <v>0</v>
      </c>
      <c r="AD72" s="261">
        <v>0</v>
      </c>
      <c r="AE72" s="261">
        <v>0</v>
      </c>
      <c r="AF72" s="261">
        <v>0</v>
      </c>
      <c r="AG72" s="261">
        <v>0</v>
      </c>
      <c r="AH72" s="261">
        <v>0</v>
      </c>
      <c r="AI72" s="261">
        <v>0</v>
      </c>
      <c r="AJ72" s="261">
        <v>0</v>
      </c>
      <c r="AK72" s="261">
        <v>-44658</v>
      </c>
      <c r="AL72" s="261">
        <v>-60198</v>
      </c>
      <c r="AM72" s="259">
        <v>-109177</v>
      </c>
      <c r="AN72" s="259">
        <v>14036538</v>
      </c>
      <c r="AO72" s="259">
        <v>7364</v>
      </c>
      <c r="AP72" s="262">
        <v>-6967.0685433908366</v>
      </c>
      <c r="AQ72" s="261">
        <v>0</v>
      </c>
      <c r="AR72" s="261">
        <v>-6967.0685433908366</v>
      </c>
      <c r="AS72" s="261">
        <v>0</v>
      </c>
      <c r="AT72" s="261">
        <v>94363</v>
      </c>
      <c r="AU72" s="262">
        <v>94363</v>
      </c>
      <c r="AV72" s="259">
        <v>14123933.931456609</v>
      </c>
      <c r="AW72" s="261">
        <v>0</v>
      </c>
      <c r="AX72" s="261">
        <v>37111</v>
      </c>
      <c r="AY72" s="259">
        <v>14161045</v>
      </c>
      <c r="AZ72" s="261">
        <v>12337612</v>
      </c>
      <c r="BA72" s="261">
        <v>1823433</v>
      </c>
      <c r="BB72" s="261">
        <v>455858</v>
      </c>
      <c r="BC72" s="261">
        <v>0</v>
      </c>
      <c r="BD72" s="261">
        <v>0</v>
      </c>
      <c r="BE72" s="261">
        <v>25000</v>
      </c>
      <c r="BF72" s="261">
        <v>0</v>
      </c>
      <c r="BG72" s="259">
        <v>14186045</v>
      </c>
    </row>
    <row r="73" spans="1:59" ht="15.6" customHeight="1" x14ac:dyDescent="0.2">
      <c r="A73" s="888">
        <v>67</v>
      </c>
      <c r="B73" s="889" t="s">
        <v>4</v>
      </c>
      <c r="C73" s="890">
        <v>32059801</v>
      </c>
      <c r="D73" s="890">
        <v>0</v>
      </c>
      <c r="E73" s="890">
        <v>0</v>
      </c>
      <c r="F73" s="890">
        <v>-18346</v>
      </c>
      <c r="G73" s="890">
        <v>0</v>
      </c>
      <c r="H73" s="890">
        <v>0</v>
      </c>
      <c r="I73" s="890">
        <v>0</v>
      </c>
      <c r="J73" s="890">
        <v>0</v>
      </c>
      <c r="K73" s="890">
        <v>0</v>
      </c>
      <c r="L73" s="890">
        <v>0</v>
      </c>
      <c r="M73" s="890">
        <v>0</v>
      </c>
      <c r="N73" s="890">
        <v>-40395</v>
      </c>
      <c r="O73" s="890">
        <v>0</v>
      </c>
      <c r="P73" s="890">
        <v>0</v>
      </c>
      <c r="Q73" s="890">
        <v>0</v>
      </c>
      <c r="R73" s="890">
        <v>-5187</v>
      </c>
      <c r="S73" s="890">
        <v>0</v>
      </c>
      <c r="T73" s="890">
        <v>-63860</v>
      </c>
      <c r="U73" s="890">
        <v>0</v>
      </c>
      <c r="V73" s="890">
        <v>-98224</v>
      </c>
      <c r="W73" s="890">
        <v>0</v>
      </c>
      <c r="X73" s="890">
        <v>0</v>
      </c>
      <c r="Y73" s="890">
        <v>0</v>
      </c>
      <c r="Z73" s="890">
        <v>0</v>
      </c>
      <c r="AA73" s="890">
        <v>0</v>
      </c>
      <c r="AB73" s="890">
        <v>-1763</v>
      </c>
      <c r="AC73" s="890">
        <v>0</v>
      </c>
      <c r="AD73" s="890">
        <v>-2432</v>
      </c>
      <c r="AE73" s="890">
        <v>0</v>
      </c>
      <c r="AF73" s="890">
        <v>0</v>
      </c>
      <c r="AG73" s="890">
        <v>-5187</v>
      </c>
      <c r="AH73" s="890">
        <v>0</v>
      </c>
      <c r="AI73" s="890">
        <v>0</v>
      </c>
      <c r="AJ73" s="890">
        <v>0</v>
      </c>
      <c r="AK73" s="890">
        <v>-35036</v>
      </c>
      <c r="AL73" s="890">
        <v>-143209</v>
      </c>
      <c r="AM73" s="891">
        <v>-413639</v>
      </c>
      <c r="AN73" s="891">
        <v>31646162</v>
      </c>
      <c r="AO73" s="891">
        <v>6012</v>
      </c>
      <c r="AP73" s="892">
        <v>-33054.378386806704</v>
      </c>
      <c r="AQ73" s="261">
        <v>0</v>
      </c>
      <c r="AR73" s="261">
        <v>-33054.378386806704</v>
      </c>
      <c r="AS73" s="890">
        <v>523653</v>
      </c>
      <c r="AT73" s="890">
        <v>3010</v>
      </c>
      <c r="AU73" s="892">
        <v>526663</v>
      </c>
      <c r="AV73" s="891">
        <v>32139770.621613193</v>
      </c>
      <c r="AW73" s="890">
        <v>0</v>
      </c>
      <c r="AX73" s="890">
        <v>139004</v>
      </c>
      <c r="AY73" s="891">
        <v>32278775</v>
      </c>
      <c r="AZ73" s="890">
        <v>21193215</v>
      </c>
      <c r="BA73" s="890">
        <v>11085560</v>
      </c>
      <c r="BB73" s="890">
        <v>2771390</v>
      </c>
      <c r="BC73" s="890">
        <v>0</v>
      </c>
      <c r="BD73" s="890">
        <v>0</v>
      </c>
      <c r="BE73" s="890">
        <v>30464</v>
      </c>
      <c r="BF73" s="890">
        <v>0</v>
      </c>
      <c r="BG73" s="891">
        <v>32309239</v>
      </c>
    </row>
    <row r="74" spans="1:59" ht="15.6" customHeight="1" x14ac:dyDescent="0.2">
      <c r="A74" s="888">
        <v>68</v>
      </c>
      <c r="B74" s="889" t="s">
        <v>3</v>
      </c>
      <c r="C74" s="890">
        <v>13667715</v>
      </c>
      <c r="D74" s="890">
        <v>0</v>
      </c>
      <c r="E74" s="890">
        <v>0</v>
      </c>
      <c r="F74" s="890">
        <v>-59821</v>
      </c>
      <c r="G74" s="890">
        <v>0</v>
      </c>
      <c r="H74" s="890">
        <v>0</v>
      </c>
      <c r="I74" s="890">
        <v>0</v>
      </c>
      <c r="J74" s="890">
        <v>0</v>
      </c>
      <c r="K74" s="890">
        <v>0</v>
      </c>
      <c r="L74" s="890">
        <v>0</v>
      </c>
      <c r="M74" s="890">
        <v>0</v>
      </c>
      <c r="N74" s="890">
        <v>-60519</v>
      </c>
      <c r="O74" s="890">
        <v>0</v>
      </c>
      <c r="P74" s="890">
        <v>0</v>
      </c>
      <c r="Q74" s="890">
        <v>0</v>
      </c>
      <c r="R74" s="890">
        <v>-73249</v>
      </c>
      <c r="S74" s="890">
        <v>0</v>
      </c>
      <c r="T74" s="890">
        <v>-1021947</v>
      </c>
      <c r="U74" s="890">
        <v>0</v>
      </c>
      <c r="V74" s="890">
        <v>-2151419</v>
      </c>
      <c r="W74" s="890">
        <v>0</v>
      </c>
      <c r="X74" s="890">
        <v>0</v>
      </c>
      <c r="Y74" s="890">
        <v>0</v>
      </c>
      <c r="Z74" s="890">
        <v>0</v>
      </c>
      <c r="AA74" s="890">
        <v>0</v>
      </c>
      <c r="AB74" s="890">
        <v>-1965</v>
      </c>
      <c r="AC74" s="890">
        <v>0</v>
      </c>
      <c r="AD74" s="890">
        <v>-83979</v>
      </c>
      <c r="AE74" s="890">
        <v>0</v>
      </c>
      <c r="AF74" s="890">
        <v>0</v>
      </c>
      <c r="AG74" s="890">
        <v>-53359</v>
      </c>
      <c r="AH74" s="890">
        <v>0</v>
      </c>
      <c r="AI74" s="890">
        <v>0</v>
      </c>
      <c r="AJ74" s="890">
        <v>-6201</v>
      </c>
      <c r="AK74" s="890">
        <v>-39782</v>
      </c>
      <c r="AL74" s="890">
        <v>-37617</v>
      </c>
      <c r="AM74" s="891">
        <v>-3589858</v>
      </c>
      <c r="AN74" s="891">
        <v>10077857</v>
      </c>
      <c r="AO74" s="891">
        <v>7132</v>
      </c>
      <c r="AP74" s="892">
        <v>-28597.296630383906</v>
      </c>
      <c r="AQ74" s="261">
        <v>0</v>
      </c>
      <c r="AR74" s="261">
        <v>-28597.296630383906</v>
      </c>
      <c r="AS74" s="890">
        <v>-532440</v>
      </c>
      <c r="AT74" s="890">
        <v>55463</v>
      </c>
      <c r="AU74" s="892">
        <v>-476977</v>
      </c>
      <c r="AV74" s="891">
        <v>9572282.7033696156</v>
      </c>
      <c r="AW74" s="890">
        <v>0</v>
      </c>
      <c r="AX74" s="890">
        <v>46197</v>
      </c>
      <c r="AY74" s="891">
        <v>9618480</v>
      </c>
      <c r="AZ74" s="890">
        <v>6977882</v>
      </c>
      <c r="BA74" s="890">
        <v>2640598</v>
      </c>
      <c r="BB74" s="890">
        <v>660150</v>
      </c>
      <c r="BC74" s="890">
        <v>0</v>
      </c>
      <c r="BD74" s="890">
        <v>0</v>
      </c>
      <c r="BE74" s="890">
        <v>46648</v>
      </c>
      <c r="BF74" s="890">
        <v>0</v>
      </c>
      <c r="BG74" s="891">
        <v>9665128</v>
      </c>
    </row>
    <row r="75" spans="1:59" ht="15.6" customHeight="1" x14ac:dyDescent="0.2">
      <c r="A75" s="900">
        <v>69</v>
      </c>
      <c r="B75" s="901" t="s">
        <v>93</v>
      </c>
      <c r="C75" s="902">
        <v>31191585</v>
      </c>
      <c r="D75" s="903">
        <v>0</v>
      </c>
      <c r="E75" s="903">
        <v>0</v>
      </c>
      <c r="F75" s="903">
        <v>-23514</v>
      </c>
      <c r="G75" s="903">
        <v>0</v>
      </c>
      <c r="H75" s="903">
        <v>0</v>
      </c>
      <c r="I75" s="903">
        <v>0</v>
      </c>
      <c r="J75" s="903">
        <v>0</v>
      </c>
      <c r="K75" s="903">
        <v>0</v>
      </c>
      <c r="L75" s="903">
        <v>0</v>
      </c>
      <c r="M75" s="903">
        <v>0</v>
      </c>
      <c r="N75" s="903">
        <v>-89770</v>
      </c>
      <c r="O75" s="903">
        <v>0</v>
      </c>
      <c r="P75" s="903">
        <v>0</v>
      </c>
      <c r="Q75" s="903">
        <v>0</v>
      </c>
      <c r="R75" s="903">
        <v>-24768</v>
      </c>
      <c r="S75" s="903">
        <v>0</v>
      </c>
      <c r="T75" s="903">
        <v>-6184</v>
      </c>
      <c r="U75" s="903">
        <v>0</v>
      </c>
      <c r="V75" s="903">
        <v>-10559</v>
      </c>
      <c r="W75" s="903">
        <v>0</v>
      </c>
      <c r="X75" s="903">
        <v>0</v>
      </c>
      <c r="Y75" s="903">
        <v>0</v>
      </c>
      <c r="Z75" s="903">
        <v>0</v>
      </c>
      <c r="AA75" s="903">
        <v>0</v>
      </c>
      <c r="AB75" s="903">
        <v>-1959</v>
      </c>
      <c r="AC75" s="903">
        <v>0</v>
      </c>
      <c r="AD75" s="903">
        <v>-42631</v>
      </c>
      <c r="AE75" s="903">
        <v>0</v>
      </c>
      <c r="AF75" s="903">
        <v>0</v>
      </c>
      <c r="AG75" s="903">
        <v>0</v>
      </c>
      <c r="AH75" s="903">
        <v>0</v>
      </c>
      <c r="AI75" s="903">
        <v>0</v>
      </c>
      <c r="AJ75" s="903">
        <v>0</v>
      </c>
      <c r="AK75" s="903">
        <v>-57713</v>
      </c>
      <c r="AL75" s="903">
        <v>-156244</v>
      </c>
      <c r="AM75" s="904">
        <v>-413342</v>
      </c>
      <c r="AN75" s="904">
        <v>30778243</v>
      </c>
      <c r="AO75" s="904">
        <v>6794</v>
      </c>
      <c r="AP75" s="905">
        <v>-12294.082396064063</v>
      </c>
      <c r="AQ75" s="261">
        <v>0</v>
      </c>
      <c r="AR75" s="261">
        <v>-12294.082396064063</v>
      </c>
      <c r="AS75" s="902">
        <v>-81708</v>
      </c>
      <c r="AT75" s="902">
        <v>-78304</v>
      </c>
      <c r="AU75" s="906">
        <v>-160012</v>
      </c>
      <c r="AV75" s="904">
        <v>30605936.917603936</v>
      </c>
      <c r="AW75" s="903">
        <v>0</v>
      </c>
      <c r="AX75" s="903">
        <v>119947</v>
      </c>
      <c r="AY75" s="904">
        <v>30725884</v>
      </c>
      <c r="AZ75" s="903">
        <v>20633856</v>
      </c>
      <c r="BA75" s="903">
        <v>10092028</v>
      </c>
      <c r="BB75" s="903">
        <v>2523007</v>
      </c>
      <c r="BC75" s="903">
        <v>0</v>
      </c>
      <c r="BD75" s="903">
        <v>0</v>
      </c>
      <c r="BE75" s="903">
        <v>71876</v>
      </c>
      <c r="BF75" s="903">
        <v>0</v>
      </c>
      <c r="BG75" s="904">
        <v>30797760</v>
      </c>
    </row>
    <row r="76" spans="1:59" s="245" customFormat="1" ht="15.6" customHeight="1" thickBot="1" x14ac:dyDescent="0.25">
      <c r="A76" s="1119"/>
      <c r="B76" s="1120" t="s">
        <v>72</v>
      </c>
      <c r="C76" s="1121">
        <v>3598189099.5</v>
      </c>
      <c r="D76" s="1121">
        <v>-101589486</v>
      </c>
      <c r="E76" s="1121">
        <v>-81157411</v>
      </c>
      <c r="F76" s="1121">
        <v>-2362247</v>
      </c>
      <c r="G76" s="1121">
        <v>-5365175</v>
      </c>
      <c r="H76" s="1121">
        <v>-2302640</v>
      </c>
      <c r="I76" s="1121">
        <v>-3245700</v>
      </c>
      <c r="J76" s="1121">
        <v>-3094273</v>
      </c>
      <c r="K76" s="1121">
        <v>-3824321</v>
      </c>
      <c r="L76" s="1121">
        <v>-1360027</v>
      </c>
      <c r="M76" s="1121">
        <v>-2412313</v>
      </c>
      <c r="N76" s="1121">
        <v>-1740734</v>
      </c>
      <c r="O76" s="1121">
        <v>-1185442</v>
      </c>
      <c r="P76" s="1121">
        <v>-2228841</v>
      </c>
      <c r="Q76" s="1121">
        <v>0</v>
      </c>
      <c r="R76" s="1121">
        <v>-2913793</v>
      </c>
      <c r="S76" s="1121">
        <v>-2761126</v>
      </c>
      <c r="T76" s="1121">
        <v>-1905018</v>
      </c>
      <c r="U76" s="1121">
        <v>-739539</v>
      </c>
      <c r="V76" s="1121">
        <v>-3453813</v>
      </c>
      <c r="W76" s="1121">
        <v>-754170</v>
      </c>
      <c r="X76" s="1121">
        <v>-1921970</v>
      </c>
      <c r="Y76" s="1121">
        <v>-1075708</v>
      </c>
      <c r="Z76" s="1121">
        <v>-3700943</v>
      </c>
      <c r="AA76" s="1121">
        <v>-3751386</v>
      </c>
      <c r="AB76" s="1121">
        <v>-2260366</v>
      </c>
      <c r="AC76" s="1121">
        <v>-1837493</v>
      </c>
      <c r="AD76" s="1121">
        <v>-1237832</v>
      </c>
      <c r="AE76" s="1121">
        <v>-2046461</v>
      </c>
      <c r="AF76" s="1121">
        <v>-286788</v>
      </c>
      <c r="AG76" s="1121">
        <v>-500622</v>
      </c>
      <c r="AH76" s="1121">
        <v>-1854374</v>
      </c>
      <c r="AI76" s="1121">
        <v>-324774</v>
      </c>
      <c r="AJ76" s="1121">
        <v>-1245146</v>
      </c>
      <c r="AK76" s="1121">
        <v>-9929408</v>
      </c>
      <c r="AL76" s="1121">
        <v>-12184228</v>
      </c>
      <c r="AM76" s="1122">
        <v>-268553568</v>
      </c>
      <c r="AN76" s="1122">
        <v>3329635531.5</v>
      </c>
      <c r="AO76" s="1122">
        <v>5242</v>
      </c>
      <c r="AP76" s="1123">
        <v>-5830810.5713103293</v>
      </c>
      <c r="AQ76" s="1121">
        <v>40362.369822186367</v>
      </c>
      <c r="AR76" s="1121">
        <v>-5871172.9411325166</v>
      </c>
      <c r="AS76" s="1121">
        <v>-3005779</v>
      </c>
      <c r="AT76" s="1121">
        <v>-5096926</v>
      </c>
      <c r="AU76" s="1123">
        <v>-8102705</v>
      </c>
      <c r="AV76" s="1122">
        <v>3315702015.928689</v>
      </c>
      <c r="AW76" s="1121">
        <v>4473000</v>
      </c>
      <c r="AX76" s="1121">
        <v>16061275</v>
      </c>
      <c r="AY76" s="1122">
        <v>3336236289</v>
      </c>
      <c r="AZ76" s="1121">
        <v>2237218698</v>
      </c>
      <c r="BA76" s="1121">
        <v>1099017591</v>
      </c>
      <c r="BB76" s="1121">
        <v>274754407</v>
      </c>
      <c r="BC76" s="1121">
        <v>7338191</v>
      </c>
      <c r="BD76" s="1121">
        <v>366000</v>
      </c>
      <c r="BE76" s="1121">
        <v>8722602</v>
      </c>
      <c r="BF76" s="1121">
        <v>0</v>
      </c>
      <c r="BG76" s="1122">
        <v>3352663082</v>
      </c>
    </row>
    <row r="77" spans="1:59" ht="15.6" customHeight="1" thickTop="1" x14ac:dyDescent="0.2"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AL77" s="1117"/>
      <c r="AP77" s="907"/>
      <c r="AV77" s="623"/>
      <c r="AY77" s="623"/>
      <c r="BB77" s="135">
        <v>4</v>
      </c>
    </row>
    <row r="78" spans="1:59" ht="15.6" customHeight="1" x14ac:dyDescent="0.2">
      <c r="D78" s="1117" t="s">
        <v>388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 s="1117" t="s">
        <v>362</v>
      </c>
      <c r="AL78"/>
      <c r="AM78"/>
      <c r="AN78"/>
      <c r="AO78"/>
      <c r="AP78"/>
    </row>
    <row r="79" spans="1:59" ht="15.6" customHeight="1" x14ac:dyDescent="0.2">
      <c r="D79" s="1117" t="s">
        <v>1007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 s="1092">
        <v>-22113636</v>
      </c>
      <c r="AM79"/>
      <c r="AN79"/>
      <c r="AO79"/>
      <c r="AP79"/>
      <c r="AS79" s="245" t="s">
        <v>2015</v>
      </c>
      <c r="AV79" s="907"/>
      <c r="AW79" s="908"/>
      <c r="AX79" s="908"/>
      <c r="AY79" s="907"/>
      <c r="AZ79" s="907"/>
      <c r="BB79" s="1093"/>
      <c r="BC79" s="908"/>
    </row>
    <row r="80" spans="1:59" ht="15.6" customHeight="1" x14ac:dyDescent="0.2">
      <c r="D80" s="1117" t="s">
        <v>159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W80" s="909"/>
      <c r="AX80" s="909"/>
      <c r="BC80" s="909"/>
    </row>
    <row r="81" spans="4:55" ht="15.6" customHeight="1" x14ac:dyDescent="0.2">
      <c r="D81" s="1118" t="s">
        <v>864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907"/>
      <c r="X81" s="907"/>
      <c r="Y81" s="907"/>
      <c r="Z81" s="907"/>
      <c r="AA81" s="907"/>
      <c r="AB81" s="907"/>
      <c r="AC81" s="907"/>
      <c r="AD81" s="907"/>
      <c r="AE81" s="907"/>
      <c r="AF81" s="907"/>
      <c r="AG81" s="907"/>
      <c r="AH81" s="907"/>
      <c r="AI81" s="907"/>
      <c r="AJ81" s="907"/>
      <c r="AK81" s="217"/>
      <c r="AM81" s="910"/>
      <c r="AN81" s="910"/>
      <c r="AO81" s="910"/>
      <c r="AP81" s="245" t="s">
        <v>2013</v>
      </c>
      <c r="AW81" s="910"/>
      <c r="AX81" s="910"/>
      <c r="BC81" s="910"/>
    </row>
  </sheetData>
  <mergeCells count="18">
    <mergeCell ref="A1:B2"/>
    <mergeCell ref="C1:C2"/>
    <mergeCell ref="AN1:AN2"/>
    <mergeCell ref="AO1:AO2"/>
    <mergeCell ref="D1:K1"/>
    <mergeCell ref="AD1:AM1"/>
    <mergeCell ref="L1:T1"/>
    <mergeCell ref="U1:AC1"/>
    <mergeCell ref="AY1:AY2"/>
    <mergeCell ref="AP1:AR1"/>
    <mergeCell ref="AS1:AU1"/>
    <mergeCell ref="AV1:AV2"/>
    <mergeCell ref="AW1:AX1"/>
    <mergeCell ref="AZ1:AZ2"/>
    <mergeCell ref="BA1:BA2"/>
    <mergeCell ref="BB1:BB2"/>
    <mergeCell ref="BG1:BG2"/>
    <mergeCell ref="BC1:BF1"/>
  </mergeCells>
  <phoneticPr fontId="39" type="noConversion"/>
  <printOptions horizontalCentered="1"/>
  <pageMargins left="0.35" right="0.35" top="1.1499999999999999" bottom="0.5" header="0.5" footer="0.25"/>
  <pageSetup paperSize="5" scale="66" firstPageNumber="3" fitToWidth="12" orientation="portrait" r:id="rId1"/>
  <headerFooter alignWithMargins="0">
    <oddHeader xml:space="preserve">&amp;L&amp;"Arial,Bold"&amp;18&amp;K000000Table 2:  FY2017-18 Budget Letter  &amp;"Arial,Regular"&amp;10
&amp;"Arial,Bold"&amp;18Distribution and Adjustments </oddHeader>
    <oddFooter>&amp;R&amp;12&amp;P</oddFooter>
  </headerFooter>
  <colBreaks count="6" manualBreakCount="6">
    <brk id="11" max="1048575" man="1"/>
    <brk id="20" max="1048575" man="1"/>
    <brk id="29" max="1048575" man="1"/>
    <brk id="39" max="1048575" man="1"/>
    <brk id="47" max="75" man="1"/>
    <brk id="54" max="75" man="1"/>
  </col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1" width="12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3" width="15.85546875" style="133" customWidth="1"/>
    <col min="34" max="34" width="15.28515625" style="133" customWidth="1"/>
    <col min="35" max="36" width="15.85546875" style="133" customWidth="1"/>
    <col min="37" max="37" width="1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64" t="s">
        <v>737</v>
      </c>
      <c r="B1" s="1664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4"/>
      <c r="B2" s="1664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4"/>
      <c r="B3" s="1664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1405</v>
      </c>
      <c r="D5" s="326" t="s">
        <v>1688</v>
      </c>
      <c r="E5" s="326" t="s">
        <v>1488</v>
      </c>
      <c r="F5" s="326" t="s">
        <v>1406</v>
      </c>
      <c r="G5" s="326" t="s">
        <v>1537</v>
      </c>
      <c r="H5" s="326" t="s">
        <v>1690</v>
      </c>
      <c r="I5" s="326" t="s">
        <v>1408</v>
      </c>
      <c r="J5" s="326" t="s">
        <v>1540</v>
      </c>
      <c r="K5" s="326" t="s">
        <v>1692</v>
      </c>
      <c r="L5" s="326" t="s">
        <v>1410</v>
      </c>
      <c r="M5" s="326" t="s">
        <v>1543</v>
      </c>
      <c r="N5" s="326" t="s">
        <v>1694</v>
      </c>
      <c r="O5" s="326" t="s">
        <v>1412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7</v>
      </c>
      <c r="D38" s="76">
        <v>5180.6812609377903</v>
      </c>
      <c r="E38" s="103">
        <v>36264.768826564534</v>
      </c>
      <c r="F38" s="512">
        <v>6</v>
      </c>
      <c r="G38" s="76">
        <v>724.24797850671018</v>
      </c>
      <c r="H38" s="103">
        <v>4345.4878710402609</v>
      </c>
      <c r="I38" s="512">
        <v>0</v>
      </c>
      <c r="J38" s="76">
        <v>197.52217595637546</v>
      </c>
      <c r="K38" s="103">
        <v>0</v>
      </c>
      <c r="L38" s="512">
        <v>2</v>
      </c>
      <c r="M38" s="76">
        <v>4938.0543989093867</v>
      </c>
      <c r="N38" s="103">
        <v>9876.1087978187734</v>
      </c>
      <c r="O38" s="512">
        <v>0</v>
      </c>
      <c r="P38" s="76">
        <v>1975.2217595637549</v>
      </c>
      <c r="Q38" s="103">
        <v>0</v>
      </c>
      <c r="R38" s="115">
        <v>50486</v>
      </c>
      <c r="S38" s="76">
        <v>-11325</v>
      </c>
      <c r="T38" s="76">
        <v>724</v>
      </c>
      <c r="U38" s="77">
        <v>-10601</v>
      </c>
      <c r="V38" s="115">
        <v>39885</v>
      </c>
      <c r="W38" s="103">
        <v>-100</v>
      </c>
      <c r="X38" s="115">
        <v>39785</v>
      </c>
      <c r="Y38" s="76"/>
      <c r="Z38" s="115">
        <v>39785</v>
      </c>
      <c r="AA38" s="76">
        <v>29016</v>
      </c>
      <c r="AB38" s="76">
        <v>10769</v>
      </c>
      <c r="AC38" s="115">
        <v>2692</v>
      </c>
      <c r="AD38" s="119">
        <v>39785</v>
      </c>
      <c r="AE38" s="104">
        <v>2970</v>
      </c>
      <c r="AF38" s="112">
        <v>20790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20790</v>
      </c>
      <c r="AM38" s="107">
        <v>-52</v>
      </c>
      <c r="AN38" s="112">
        <v>20738</v>
      </c>
      <c r="AO38" s="76"/>
      <c r="AP38" s="112">
        <v>20738</v>
      </c>
      <c r="AQ38" s="106">
        <v>11674</v>
      </c>
      <c r="AR38" s="106">
        <v>9064</v>
      </c>
      <c r="AS38" s="112">
        <v>2266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4</v>
      </c>
      <c r="D52" s="80">
        <v>5511.4997985100017</v>
      </c>
      <c r="E52" s="95">
        <v>22045.999194040007</v>
      </c>
      <c r="F52" s="511">
        <v>2</v>
      </c>
      <c r="G52" s="80">
        <v>718.86423277461483</v>
      </c>
      <c r="H52" s="95">
        <v>1437.7284655492297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23484</v>
      </c>
      <c r="S52" s="80">
        <v>7668</v>
      </c>
      <c r="T52" s="80">
        <v>-3475</v>
      </c>
      <c r="U52" s="81">
        <v>4193</v>
      </c>
      <c r="V52" s="114">
        <v>27677</v>
      </c>
      <c r="W52" s="95">
        <v>-69</v>
      </c>
      <c r="X52" s="114">
        <v>27608</v>
      </c>
      <c r="Y52" s="80"/>
      <c r="Z52" s="114">
        <v>27608</v>
      </c>
      <c r="AA52" s="80">
        <v>8199</v>
      </c>
      <c r="AB52" s="80">
        <v>19409</v>
      </c>
      <c r="AC52" s="114">
        <v>4852</v>
      </c>
      <c r="AD52" s="118">
        <v>27608</v>
      </c>
      <c r="AE52" s="96">
        <v>3119</v>
      </c>
      <c r="AF52" s="111">
        <v>12476</v>
      </c>
      <c r="AG52" s="475">
        <v>1</v>
      </c>
      <c r="AH52" s="96">
        <v>3119</v>
      </c>
      <c r="AI52" s="475">
        <v>-1</v>
      </c>
      <c r="AJ52" s="98">
        <v>-1559.5</v>
      </c>
      <c r="AK52" s="97">
        <v>1559.5</v>
      </c>
      <c r="AL52" s="111">
        <v>14035.5</v>
      </c>
      <c r="AM52" s="99">
        <v>-35</v>
      </c>
      <c r="AN52" s="111">
        <v>14000.5</v>
      </c>
      <c r="AO52" s="80"/>
      <c r="AP52" s="111">
        <v>14001</v>
      </c>
      <c r="AQ52" s="98">
        <v>4080</v>
      </c>
      <c r="AR52" s="98">
        <v>9921</v>
      </c>
      <c r="AS52" s="111">
        <v>2480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2</v>
      </c>
      <c r="D58" s="76">
        <v>4494.9138479689627</v>
      </c>
      <c r="E58" s="103">
        <v>8989.8276959379255</v>
      </c>
      <c r="F58" s="512">
        <v>1</v>
      </c>
      <c r="G58" s="76">
        <v>605.36714727748495</v>
      </c>
      <c r="H58" s="103">
        <v>605.36714727748495</v>
      </c>
      <c r="I58" s="512">
        <v>0</v>
      </c>
      <c r="J58" s="76">
        <v>165.10013107567772</v>
      </c>
      <c r="K58" s="103">
        <v>0</v>
      </c>
      <c r="L58" s="512">
        <v>1</v>
      </c>
      <c r="M58" s="76">
        <v>4127.5032768919427</v>
      </c>
      <c r="N58" s="103">
        <v>4127.5032768919427</v>
      </c>
      <c r="O58" s="512">
        <v>0</v>
      </c>
      <c r="P58" s="76">
        <v>1651.0013107567772</v>
      </c>
      <c r="Q58" s="103">
        <v>0</v>
      </c>
      <c r="R58" s="115">
        <v>13723</v>
      </c>
      <c r="S58" s="76">
        <v>0</v>
      </c>
      <c r="T58" s="76">
        <v>-2550</v>
      </c>
      <c r="U58" s="77">
        <v>-2550</v>
      </c>
      <c r="V58" s="115">
        <v>11173</v>
      </c>
      <c r="W58" s="103">
        <v>-28</v>
      </c>
      <c r="X58" s="115">
        <v>11145</v>
      </c>
      <c r="Y58" s="76"/>
      <c r="Z58" s="115">
        <v>11145</v>
      </c>
      <c r="AA58" s="76">
        <v>5019</v>
      </c>
      <c r="AB58" s="76">
        <v>6126</v>
      </c>
      <c r="AC58" s="115">
        <v>1532</v>
      </c>
      <c r="AD58" s="119">
        <v>11145</v>
      </c>
      <c r="AE58" s="104">
        <v>5891</v>
      </c>
      <c r="AF58" s="112">
        <v>11782</v>
      </c>
      <c r="AG58" s="476">
        <v>0</v>
      </c>
      <c r="AH58" s="104">
        <v>0</v>
      </c>
      <c r="AI58" s="476">
        <v>-1</v>
      </c>
      <c r="AJ58" s="106">
        <v>-2945.5</v>
      </c>
      <c r="AK58" s="105">
        <v>-2945.5</v>
      </c>
      <c r="AL58" s="112">
        <v>8836.5</v>
      </c>
      <c r="AM58" s="107">
        <v>-22</v>
      </c>
      <c r="AN58" s="112">
        <v>8814.5</v>
      </c>
      <c r="AO58" s="76"/>
      <c r="AP58" s="112">
        <v>8815</v>
      </c>
      <c r="AQ58" s="106">
        <v>4238</v>
      </c>
      <c r="AR58" s="106">
        <v>4577</v>
      </c>
      <c r="AS58" s="112">
        <v>1144</v>
      </c>
    </row>
    <row r="59" spans="1:45" ht="16.350000000000001" customHeight="1" x14ac:dyDescent="0.2">
      <c r="A59" s="74">
        <v>53</v>
      </c>
      <c r="B59" s="75" t="s">
        <v>58</v>
      </c>
      <c r="C59" s="476">
        <v>237</v>
      </c>
      <c r="D59" s="76">
        <v>4669.5104409106443</v>
      </c>
      <c r="E59" s="103">
        <v>1106673.9744958228</v>
      </c>
      <c r="F59" s="512">
        <v>138</v>
      </c>
      <c r="G59" s="76">
        <v>670.75699123876632</v>
      </c>
      <c r="H59" s="103">
        <v>92564.464790949758</v>
      </c>
      <c r="I59" s="512">
        <v>0</v>
      </c>
      <c r="J59" s="76">
        <v>182.9337248832999</v>
      </c>
      <c r="K59" s="103">
        <v>0</v>
      </c>
      <c r="L59" s="512">
        <v>26</v>
      </c>
      <c r="M59" s="76">
        <v>4573.3431220824978</v>
      </c>
      <c r="N59" s="103">
        <v>118906.92117414494</v>
      </c>
      <c r="O59" s="512">
        <v>0</v>
      </c>
      <c r="P59" s="76">
        <v>1829.3372488329987</v>
      </c>
      <c r="Q59" s="103">
        <v>0</v>
      </c>
      <c r="R59" s="115">
        <v>1318145</v>
      </c>
      <c r="S59" s="76">
        <v>475385</v>
      </c>
      <c r="T59" s="76">
        <v>-34772</v>
      </c>
      <c r="U59" s="77">
        <v>440613</v>
      </c>
      <c r="V59" s="115">
        <v>1758758</v>
      </c>
      <c r="W59" s="103">
        <v>-4397</v>
      </c>
      <c r="X59" s="115">
        <v>1754361</v>
      </c>
      <c r="Y59" s="76">
        <v>-123</v>
      </c>
      <c r="Z59" s="115">
        <v>1754238</v>
      </c>
      <c r="AA59" s="76">
        <v>1221383</v>
      </c>
      <c r="AB59" s="76">
        <v>532855</v>
      </c>
      <c r="AC59" s="115">
        <v>133214</v>
      </c>
      <c r="AD59" s="119">
        <v>1754238</v>
      </c>
      <c r="AE59" s="104">
        <v>2658</v>
      </c>
      <c r="AF59" s="112">
        <v>629946</v>
      </c>
      <c r="AG59" s="476">
        <v>78</v>
      </c>
      <c r="AH59" s="104">
        <v>207324</v>
      </c>
      <c r="AI59" s="476">
        <v>-6</v>
      </c>
      <c r="AJ59" s="106">
        <v>-7974</v>
      </c>
      <c r="AK59" s="105">
        <v>199350</v>
      </c>
      <c r="AL59" s="112">
        <v>829296</v>
      </c>
      <c r="AM59" s="107">
        <v>-2073</v>
      </c>
      <c r="AN59" s="112">
        <v>827223</v>
      </c>
      <c r="AO59" s="76"/>
      <c r="AP59" s="112">
        <v>827223</v>
      </c>
      <c r="AQ59" s="106">
        <v>576054</v>
      </c>
      <c r="AR59" s="106">
        <v>251169</v>
      </c>
      <c r="AS59" s="112">
        <v>62792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250</v>
      </c>
      <c r="D76" s="455"/>
      <c r="E76" s="506">
        <v>1173974.5702123654</v>
      </c>
      <c r="F76" s="514">
        <v>147</v>
      </c>
      <c r="G76" s="455"/>
      <c r="H76" s="506">
        <v>98953.048274816727</v>
      </c>
      <c r="I76" s="514">
        <v>0</v>
      </c>
      <c r="J76" s="455"/>
      <c r="K76" s="506">
        <v>0</v>
      </c>
      <c r="L76" s="514">
        <v>29</v>
      </c>
      <c r="M76" s="455"/>
      <c r="N76" s="506">
        <v>132910.53324885565</v>
      </c>
      <c r="O76" s="514">
        <v>0</v>
      </c>
      <c r="P76" s="455"/>
      <c r="Q76" s="506">
        <v>0</v>
      </c>
      <c r="R76" s="515">
        <v>1405838</v>
      </c>
      <c r="S76" s="455">
        <v>471728</v>
      </c>
      <c r="T76" s="455">
        <v>-40073</v>
      </c>
      <c r="U76" s="516">
        <v>431655</v>
      </c>
      <c r="V76" s="515">
        <v>1837493</v>
      </c>
      <c r="W76" s="506">
        <v>-4594</v>
      </c>
      <c r="X76" s="515">
        <v>1832899</v>
      </c>
      <c r="Y76" s="506">
        <v>-123</v>
      </c>
      <c r="Z76" s="515">
        <v>1832776</v>
      </c>
      <c r="AA76" s="455">
        <v>1263617</v>
      </c>
      <c r="AB76" s="455">
        <v>569159</v>
      </c>
      <c r="AC76" s="515">
        <v>142290</v>
      </c>
      <c r="AD76" s="452">
        <v>1832776</v>
      </c>
      <c r="AE76" s="517">
        <v>5144</v>
      </c>
      <c r="AF76" s="518">
        <v>674994</v>
      </c>
      <c r="AG76" s="514">
        <v>79</v>
      </c>
      <c r="AH76" s="517">
        <v>210443</v>
      </c>
      <c r="AI76" s="514">
        <v>-8</v>
      </c>
      <c r="AJ76" s="519">
        <v>-12479</v>
      </c>
      <c r="AK76" s="520">
        <v>197964</v>
      </c>
      <c r="AL76" s="518">
        <v>872958</v>
      </c>
      <c r="AM76" s="521">
        <v>-2182</v>
      </c>
      <c r="AN76" s="518">
        <v>870776</v>
      </c>
      <c r="AO76" s="506">
        <v>0</v>
      </c>
      <c r="AP76" s="518">
        <v>870777</v>
      </c>
      <c r="AQ76" s="519">
        <v>596046</v>
      </c>
      <c r="AR76" s="519">
        <v>274731</v>
      </c>
      <c r="AS76" s="518">
        <v>68682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250</v>
      </c>
      <c r="D83" s="450"/>
      <c r="E83" s="478">
        <v>1173974.5702123654</v>
      </c>
      <c r="F83" s="451">
        <v>147</v>
      </c>
      <c r="G83" s="450"/>
      <c r="H83" s="478">
        <v>98953.048274816727</v>
      </c>
      <c r="I83" s="451">
        <v>0</v>
      </c>
      <c r="J83" s="450"/>
      <c r="K83" s="478">
        <v>0</v>
      </c>
      <c r="L83" s="451">
        <v>29</v>
      </c>
      <c r="M83" s="450"/>
      <c r="N83" s="478">
        <v>132910.53324885565</v>
      </c>
      <c r="O83" s="451">
        <v>0</v>
      </c>
      <c r="P83" s="450"/>
      <c r="Q83" s="478">
        <v>0</v>
      </c>
      <c r="R83" s="450">
        <v>1405838</v>
      </c>
      <c r="S83" s="450">
        <v>471728</v>
      </c>
      <c r="T83" s="450">
        <v>-40073</v>
      </c>
      <c r="U83" s="450">
        <v>431655</v>
      </c>
      <c r="V83" s="450">
        <v>1837493</v>
      </c>
      <c r="W83" s="450">
        <v>-4594</v>
      </c>
      <c r="X83" s="450">
        <v>1832899</v>
      </c>
      <c r="Y83" s="478">
        <v>-123</v>
      </c>
      <c r="Z83" s="452">
        <v>1832776</v>
      </c>
      <c r="AA83" s="450">
        <v>1263617</v>
      </c>
      <c r="AB83" s="450">
        <v>569159</v>
      </c>
      <c r="AC83" s="452">
        <v>142290</v>
      </c>
      <c r="AD83" s="452">
        <v>1832776</v>
      </c>
      <c r="AE83" s="342"/>
      <c r="AF83" s="450">
        <v>674994</v>
      </c>
      <c r="AG83" s="451">
        <v>79</v>
      </c>
      <c r="AH83" s="342">
        <v>210443</v>
      </c>
      <c r="AI83" s="451">
        <v>-8</v>
      </c>
      <c r="AJ83" s="450">
        <v>-12479</v>
      </c>
      <c r="AK83" s="450">
        <v>197964</v>
      </c>
      <c r="AL83" s="450">
        <v>872958</v>
      </c>
      <c r="AM83" s="450">
        <v>-2182</v>
      </c>
      <c r="AN83" s="450">
        <v>870776</v>
      </c>
      <c r="AO83" s="450">
        <v>0</v>
      </c>
      <c r="AP83" s="450">
        <v>870777</v>
      </c>
      <c r="AQ83" s="450">
        <v>596046</v>
      </c>
      <c r="AR83" s="450">
        <v>274731</v>
      </c>
      <c r="AS83" s="450">
        <v>68682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736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2" sqref="C2:C3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862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1534</v>
      </c>
      <c r="D5" s="326" t="s">
        <v>1688</v>
      </c>
      <c r="E5" s="326" t="s">
        <v>1488</v>
      </c>
      <c r="F5" s="326" t="s">
        <v>1536</v>
      </c>
      <c r="G5" s="326" t="s">
        <v>1537</v>
      </c>
      <c r="H5" s="326" t="s">
        <v>1690</v>
      </c>
      <c r="I5" s="326" t="s">
        <v>1539</v>
      </c>
      <c r="J5" s="326" t="s">
        <v>1540</v>
      </c>
      <c r="K5" s="326" t="s">
        <v>1692</v>
      </c>
      <c r="L5" s="326" t="s">
        <v>1542</v>
      </c>
      <c r="M5" s="326" t="s">
        <v>1543</v>
      </c>
      <c r="N5" s="326" t="s">
        <v>1694</v>
      </c>
      <c r="O5" s="326" t="s">
        <v>1545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3673</v>
      </c>
      <c r="T9" s="76">
        <v>0</v>
      </c>
      <c r="U9" s="77">
        <v>3673</v>
      </c>
      <c r="V9" s="115">
        <v>3673</v>
      </c>
      <c r="W9" s="103">
        <v>-9</v>
      </c>
      <c r="X9" s="115">
        <v>3664</v>
      </c>
      <c r="Y9" s="76"/>
      <c r="Z9" s="115">
        <v>3664</v>
      </c>
      <c r="AA9" s="76">
        <v>0</v>
      </c>
      <c r="AB9" s="76">
        <v>3664</v>
      </c>
      <c r="AC9" s="115">
        <v>916</v>
      </c>
      <c r="AD9" s="119">
        <v>3664</v>
      </c>
      <c r="AE9" s="104">
        <v>6412</v>
      </c>
      <c r="AF9" s="112">
        <v>0</v>
      </c>
      <c r="AG9" s="476">
        <v>1</v>
      </c>
      <c r="AH9" s="104">
        <v>6412</v>
      </c>
      <c r="AI9" s="476">
        <v>0</v>
      </c>
      <c r="AJ9" s="106">
        <v>0</v>
      </c>
      <c r="AK9" s="105">
        <v>6412</v>
      </c>
      <c r="AL9" s="112">
        <v>6412</v>
      </c>
      <c r="AM9" s="107">
        <v>-16</v>
      </c>
      <c r="AN9" s="112">
        <v>6396</v>
      </c>
      <c r="AO9" s="76"/>
      <c r="AP9" s="112">
        <v>6396</v>
      </c>
      <c r="AQ9" s="106">
        <v>4108</v>
      </c>
      <c r="AR9" s="106">
        <v>2288</v>
      </c>
      <c r="AS9" s="112">
        <v>572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234</v>
      </c>
      <c r="D23" s="76">
        <v>3393.9093565801013</v>
      </c>
      <c r="E23" s="103">
        <v>794174.78943974373</v>
      </c>
      <c r="F23" s="512">
        <v>196</v>
      </c>
      <c r="G23" s="76">
        <v>428.28380395142239</v>
      </c>
      <c r="H23" s="103">
        <v>83943.625574478792</v>
      </c>
      <c r="I23" s="512">
        <v>0</v>
      </c>
      <c r="J23" s="76">
        <v>116.80467380493337</v>
      </c>
      <c r="K23" s="103">
        <v>0</v>
      </c>
      <c r="L23" s="512">
        <v>31</v>
      </c>
      <c r="M23" s="76">
        <v>2920.1168451233348</v>
      </c>
      <c r="N23" s="103">
        <v>90523.622198823374</v>
      </c>
      <c r="O23" s="512">
        <v>1</v>
      </c>
      <c r="P23" s="76">
        <v>1168.046738049334</v>
      </c>
      <c r="Q23" s="103">
        <v>1168.046738049334</v>
      </c>
      <c r="R23" s="115">
        <v>969810</v>
      </c>
      <c r="S23" s="76">
        <v>94374</v>
      </c>
      <c r="T23" s="76">
        <v>14221</v>
      </c>
      <c r="U23" s="77">
        <v>108595</v>
      </c>
      <c r="V23" s="115">
        <v>1078405</v>
      </c>
      <c r="W23" s="103">
        <v>-2696</v>
      </c>
      <c r="X23" s="115">
        <v>1075709</v>
      </c>
      <c r="Y23" s="76">
        <v>-2957</v>
      </c>
      <c r="Z23" s="115">
        <v>1072752</v>
      </c>
      <c r="AA23" s="76">
        <v>642952</v>
      </c>
      <c r="AB23" s="76">
        <v>429800</v>
      </c>
      <c r="AC23" s="115">
        <v>107450</v>
      </c>
      <c r="AD23" s="119">
        <v>1072752</v>
      </c>
      <c r="AE23" s="104">
        <v>7791</v>
      </c>
      <c r="AF23" s="112">
        <v>1823094</v>
      </c>
      <c r="AG23" s="476">
        <v>29</v>
      </c>
      <c r="AH23" s="104">
        <v>225939</v>
      </c>
      <c r="AI23" s="476">
        <v>-3</v>
      </c>
      <c r="AJ23" s="106">
        <v>-11686.5</v>
      </c>
      <c r="AK23" s="105">
        <v>214252.5</v>
      </c>
      <c r="AL23" s="112">
        <v>2037346.5</v>
      </c>
      <c r="AM23" s="107">
        <v>-5093</v>
      </c>
      <c r="AN23" s="112">
        <v>2032253.5</v>
      </c>
      <c r="AO23" s="76"/>
      <c r="AP23" s="112">
        <v>2032254</v>
      </c>
      <c r="AQ23" s="106">
        <v>1429163</v>
      </c>
      <c r="AR23" s="106">
        <v>603091</v>
      </c>
      <c r="AS23" s="112">
        <v>150773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1</v>
      </c>
      <c r="D38" s="76">
        <v>5180.6812609377903</v>
      </c>
      <c r="E38" s="103">
        <v>5180.6812609377903</v>
      </c>
      <c r="F38" s="512">
        <v>1</v>
      </c>
      <c r="G38" s="76">
        <v>724.24797850671018</v>
      </c>
      <c r="H38" s="103">
        <v>724.24797850671018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5905</v>
      </c>
      <c r="S38" s="76">
        <v>15542</v>
      </c>
      <c r="T38" s="76">
        <v>-2228</v>
      </c>
      <c r="U38" s="77">
        <v>13314</v>
      </c>
      <c r="V38" s="115">
        <v>19219</v>
      </c>
      <c r="W38" s="103">
        <v>-48</v>
      </c>
      <c r="X38" s="115">
        <v>19171</v>
      </c>
      <c r="Y38" s="76"/>
      <c r="Z38" s="115">
        <v>19171</v>
      </c>
      <c r="AA38" s="76">
        <v>-630</v>
      </c>
      <c r="AB38" s="76">
        <v>19801</v>
      </c>
      <c r="AC38" s="115">
        <v>4950</v>
      </c>
      <c r="AD38" s="119">
        <v>19171</v>
      </c>
      <c r="AE38" s="104">
        <v>2970</v>
      </c>
      <c r="AF38" s="112">
        <v>2970</v>
      </c>
      <c r="AG38" s="476">
        <v>3</v>
      </c>
      <c r="AH38" s="104">
        <v>8910</v>
      </c>
      <c r="AI38" s="476">
        <v>-1</v>
      </c>
      <c r="AJ38" s="106">
        <v>-1485</v>
      </c>
      <c r="AK38" s="105">
        <v>7425</v>
      </c>
      <c r="AL38" s="112">
        <v>10395</v>
      </c>
      <c r="AM38" s="107">
        <v>-26</v>
      </c>
      <c r="AN38" s="112">
        <v>10369</v>
      </c>
      <c r="AO38" s="76"/>
      <c r="AP38" s="112">
        <v>10369</v>
      </c>
      <c r="AQ38" s="106">
        <v>3763</v>
      </c>
      <c r="AR38" s="106">
        <v>6606</v>
      </c>
      <c r="AS38" s="112">
        <v>1652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-7419</v>
      </c>
      <c r="AB52" s="80">
        <v>7419</v>
      </c>
      <c r="AC52" s="114">
        <v>1855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228387</v>
      </c>
      <c r="AB59" s="76">
        <v>-228387</v>
      </c>
      <c r="AC59" s="115">
        <v>-57097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1</v>
      </c>
      <c r="D67" s="80">
        <v>2637.7004491560438</v>
      </c>
      <c r="E67" s="95">
        <v>2637.7004491560438</v>
      </c>
      <c r="F67" s="511">
        <v>1</v>
      </c>
      <c r="G67" s="80">
        <v>359.72537631637493</v>
      </c>
      <c r="H67" s="95">
        <v>359.72537631637493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2997</v>
      </c>
      <c r="S67" s="80">
        <v>5995</v>
      </c>
      <c r="T67" s="80">
        <v>-1499</v>
      </c>
      <c r="U67" s="81">
        <v>4496</v>
      </c>
      <c r="V67" s="114">
        <v>7493</v>
      </c>
      <c r="W67" s="95">
        <v>-19</v>
      </c>
      <c r="X67" s="114">
        <v>7474</v>
      </c>
      <c r="Y67" s="80"/>
      <c r="Z67" s="114">
        <v>7474</v>
      </c>
      <c r="AA67" s="80">
        <v>1992</v>
      </c>
      <c r="AB67" s="80">
        <v>5482</v>
      </c>
      <c r="AC67" s="114">
        <v>1371</v>
      </c>
      <c r="AD67" s="118">
        <v>7474</v>
      </c>
      <c r="AE67" s="96">
        <v>7664</v>
      </c>
      <c r="AF67" s="111">
        <v>7664</v>
      </c>
      <c r="AG67" s="475">
        <v>2</v>
      </c>
      <c r="AH67" s="96">
        <v>15328</v>
      </c>
      <c r="AI67" s="475">
        <v>-1</v>
      </c>
      <c r="AJ67" s="98">
        <v>-3832</v>
      </c>
      <c r="AK67" s="97">
        <v>11496</v>
      </c>
      <c r="AL67" s="111">
        <v>19160</v>
      </c>
      <c r="AM67" s="99">
        <v>-48</v>
      </c>
      <c r="AN67" s="111">
        <v>19112</v>
      </c>
      <c r="AO67" s="80"/>
      <c r="AP67" s="111">
        <v>19112</v>
      </c>
      <c r="AQ67" s="98">
        <v>14476</v>
      </c>
      <c r="AR67" s="98">
        <v>4636</v>
      </c>
      <c r="AS67" s="111">
        <v>1159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4864</v>
      </c>
      <c r="T73" s="76">
        <v>-2432</v>
      </c>
      <c r="U73" s="77">
        <v>2432</v>
      </c>
      <c r="V73" s="115">
        <v>2432</v>
      </c>
      <c r="W73" s="103">
        <v>-6</v>
      </c>
      <c r="X73" s="115">
        <v>2426</v>
      </c>
      <c r="Y73" s="76"/>
      <c r="Z73" s="115">
        <v>2426</v>
      </c>
      <c r="AA73" s="76">
        <v>0</v>
      </c>
      <c r="AB73" s="76">
        <v>2426</v>
      </c>
      <c r="AC73" s="115">
        <v>607</v>
      </c>
      <c r="AD73" s="119">
        <v>2426</v>
      </c>
      <c r="AE73" s="104">
        <v>5568</v>
      </c>
      <c r="AF73" s="112">
        <v>0</v>
      </c>
      <c r="AG73" s="476">
        <v>1</v>
      </c>
      <c r="AH73" s="104">
        <v>5568</v>
      </c>
      <c r="AI73" s="476">
        <v>-1</v>
      </c>
      <c r="AJ73" s="106">
        <v>-2784</v>
      </c>
      <c r="AK73" s="105">
        <v>2784</v>
      </c>
      <c r="AL73" s="112">
        <v>2784</v>
      </c>
      <c r="AM73" s="107">
        <v>-7</v>
      </c>
      <c r="AN73" s="112">
        <v>2777</v>
      </c>
      <c r="AO73" s="76"/>
      <c r="AP73" s="112">
        <v>2777</v>
      </c>
      <c r="AQ73" s="106">
        <v>0</v>
      </c>
      <c r="AR73" s="106">
        <v>2777</v>
      </c>
      <c r="AS73" s="112">
        <v>694</v>
      </c>
    </row>
    <row r="74" spans="1:45" ht="16.350000000000001" customHeight="1" x14ac:dyDescent="0.2">
      <c r="A74" s="74">
        <v>68</v>
      </c>
      <c r="B74" s="75" t="s">
        <v>3</v>
      </c>
      <c r="C74" s="476">
        <v>7</v>
      </c>
      <c r="D74" s="76">
        <v>5480.1141003097428</v>
      </c>
      <c r="E74" s="103">
        <v>38360.798702168198</v>
      </c>
      <c r="F74" s="512">
        <v>6</v>
      </c>
      <c r="G74" s="76">
        <v>720.39861651901072</v>
      </c>
      <c r="H74" s="103">
        <v>4322.3916991140641</v>
      </c>
      <c r="I74" s="512">
        <v>0</v>
      </c>
      <c r="J74" s="76">
        <v>196.47234995973014</v>
      </c>
      <c r="K74" s="103">
        <v>0</v>
      </c>
      <c r="L74" s="512">
        <v>1</v>
      </c>
      <c r="M74" s="76">
        <v>4911.8087489932541</v>
      </c>
      <c r="N74" s="103">
        <v>4911.8087489932541</v>
      </c>
      <c r="O74" s="512">
        <v>0</v>
      </c>
      <c r="P74" s="76">
        <v>1964.7234995973015</v>
      </c>
      <c r="Q74" s="103">
        <v>0</v>
      </c>
      <c r="R74" s="115">
        <v>47595</v>
      </c>
      <c r="S74" s="76">
        <v>28121</v>
      </c>
      <c r="T74" s="76">
        <v>8263</v>
      </c>
      <c r="U74" s="77">
        <v>36384</v>
      </c>
      <c r="V74" s="115">
        <v>83979</v>
      </c>
      <c r="W74" s="103">
        <v>-210</v>
      </c>
      <c r="X74" s="115">
        <v>83769</v>
      </c>
      <c r="Y74" s="76"/>
      <c r="Z74" s="115">
        <v>83769</v>
      </c>
      <c r="AA74" s="76">
        <v>31650</v>
      </c>
      <c r="AB74" s="76">
        <v>52119</v>
      </c>
      <c r="AC74" s="115">
        <v>13030</v>
      </c>
      <c r="AD74" s="119">
        <v>83769</v>
      </c>
      <c r="AE74" s="104">
        <v>2937</v>
      </c>
      <c r="AF74" s="112">
        <v>20559</v>
      </c>
      <c r="AG74" s="476">
        <v>5</v>
      </c>
      <c r="AH74" s="104">
        <v>14685</v>
      </c>
      <c r="AI74" s="476">
        <v>2</v>
      </c>
      <c r="AJ74" s="106">
        <v>2937</v>
      </c>
      <c r="AK74" s="105">
        <v>17622</v>
      </c>
      <c r="AL74" s="112">
        <v>38181</v>
      </c>
      <c r="AM74" s="107">
        <v>-95</v>
      </c>
      <c r="AN74" s="112">
        <v>38086</v>
      </c>
      <c r="AO74" s="76"/>
      <c r="AP74" s="112">
        <v>38086</v>
      </c>
      <c r="AQ74" s="106">
        <v>7375</v>
      </c>
      <c r="AR74" s="106">
        <v>30711</v>
      </c>
      <c r="AS74" s="112">
        <v>7678</v>
      </c>
    </row>
    <row r="75" spans="1:45" ht="16.350000000000001" customHeight="1" x14ac:dyDescent="0.2">
      <c r="A75" s="74">
        <v>69</v>
      </c>
      <c r="B75" s="75" t="s">
        <v>93</v>
      </c>
      <c r="C75" s="476">
        <v>3</v>
      </c>
      <c r="D75" s="76">
        <v>5465.508597703717</v>
      </c>
      <c r="E75" s="103">
        <v>16396.525793111152</v>
      </c>
      <c r="F75" s="512">
        <v>1</v>
      </c>
      <c r="G75" s="76">
        <v>718.29200349830955</v>
      </c>
      <c r="H75" s="103">
        <v>718.29200349830955</v>
      </c>
      <c r="I75" s="512">
        <v>0</v>
      </c>
      <c r="J75" s="76">
        <v>195.89781913590261</v>
      </c>
      <c r="K75" s="103">
        <v>0</v>
      </c>
      <c r="L75" s="512">
        <v>2</v>
      </c>
      <c r="M75" s="76">
        <v>4897.4454783975652</v>
      </c>
      <c r="N75" s="103">
        <v>9794.8909567951305</v>
      </c>
      <c r="O75" s="512">
        <v>0</v>
      </c>
      <c r="P75" s="76">
        <v>1958.9781913590259</v>
      </c>
      <c r="Q75" s="103">
        <v>0</v>
      </c>
      <c r="R75" s="115">
        <v>26910</v>
      </c>
      <c r="S75" s="76">
        <v>10931</v>
      </c>
      <c r="T75" s="76">
        <v>4790</v>
      </c>
      <c r="U75" s="77">
        <v>15721</v>
      </c>
      <c r="V75" s="115">
        <v>42631</v>
      </c>
      <c r="W75" s="103">
        <v>-107</v>
      </c>
      <c r="X75" s="115">
        <v>42524</v>
      </c>
      <c r="Y75" s="76"/>
      <c r="Z75" s="115">
        <v>42524</v>
      </c>
      <c r="AA75" s="76">
        <v>17896</v>
      </c>
      <c r="AB75" s="76">
        <v>24628</v>
      </c>
      <c r="AC75" s="115">
        <v>6157</v>
      </c>
      <c r="AD75" s="119">
        <v>42524</v>
      </c>
      <c r="AE75" s="104">
        <v>4011</v>
      </c>
      <c r="AF75" s="112">
        <v>12033</v>
      </c>
      <c r="AG75" s="476">
        <v>2</v>
      </c>
      <c r="AH75" s="104">
        <v>8022</v>
      </c>
      <c r="AI75" s="476">
        <v>1</v>
      </c>
      <c r="AJ75" s="106">
        <v>2005.5</v>
      </c>
      <c r="AK75" s="105">
        <v>10027.5</v>
      </c>
      <c r="AL75" s="112">
        <v>22060.5</v>
      </c>
      <c r="AM75" s="107">
        <v>-55</v>
      </c>
      <c r="AN75" s="112">
        <v>22005.5</v>
      </c>
      <c r="AO75" s="76"/>
      <c r="AP75" s="112">
        <v>22006</v>
      </c>
      <c r="AQ75" s="106">
        <v>5012</v>
      </c>
      <c r="AR75" s="106">
        <v>16994</v>
      </c>
      <c r="AS75" s="112">
        <v>4249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246</v>
      </c>
      <c r="D76" s="455"/>
      <c r="E76" s="506">
        <v>856750.4956451169</v>
      </c>
      <c r="F76" s="514">
        <v>205</v>
      </c>
      <c r="G76" s="455"/>
      <c r="H76" s="506">
        <v>90068.282631914248</v>
      </c>
      <c r="I76" s="514">
        <v>0</v>
      </c>
      <c r="J76" s="455"/>
      <c r="K76" s="506">
        <v>0</v>
      </c>
      <c r="L76" s="514">
        <v>34</v>
      </c>
      <c r="M76" s="455"/>
      <c r="N76" s="506">
        <v>105230.32190461176</v>
      </c>
      <c r="O76" s="514">
        <v>1</v>
      </c>
      <c r="P76" s="455"/>
      <c r="Q76" s="506">
        <v>1168.046738049334</v>
      </c>
      <c r="R76" s="515">
        <v>1053217</v>
      </c>
      <c r="S76" s="455">
        <v>163500</v>
      </c>
      <c r="T76" s="455">
        <v>21115</v>
      </c>
      <c r="U76" s="516">
        <v>184615</v>
      </c>
      <c r="V76" s="515">
        <v>1237832</v>
      </c>
      <c r="W76" s="506">
        <v>-3095</v>
      </c>
      <c r="X76" s="515">
        <v>1234737</v>
      </c>
      <c r="Y76" s="506">
        <v>-2957</v>
      </c>
      <c r="Z76" s="515">
        <v>1231780</v>
      </c>
      <c r="AA76" s="455">
        <v>914828</v>
      </c>
      <c r="AB76" s="455">
        <v>316952</v>
      </c>
      <c r="AC76" s="515">
        <v>79239</v>
      </c>
      <c r="AD76" s="452">
        <v>1231780</v>
      </c>
      <c r="AE76" s="517">
        <v>5144</v>
      </c>
      <c r="AF76" s="518">
        <v>1866320</v>
      </c>
      <c r="AG76" s="514">
        <v>43</v>
      </c>
      <c r="AH76" s="517">
        <v>284864</v>
      </c>
      <c r="AI76" s="514">
        <v>-3</v>
      </c>
      <c r="AJ76" s="519">
        <v>-14845</v>
      </c>
      <c r="AK76" s="520">
        <v>270019</v>
      </c>
      <c r="AL76" s="518">
        <v>2136339</v>
      </c>
      <c r="AM76" s="521">
        <v>-5340</v>
      </c>
      <c r="AN76" s="518">
        <v>2130999</v>
      </c>
      <c r="AO76" s="506">
        <v>0</v>
      </c>
      <c r="AP76" s="518">
        <v>2131000</v>
      </c>
      <c r="AQ76" s="519">
        <v>1463897</v>
      </c>
      <c r="AR76" s="519">
        <v>667103</v>
      </c>
      <c r="AS76" s="518">
        <v>166777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246</v>
      </c>
      <c r="D83" s="450"/>
      <c r="E83" s="478">
        <v>856750.4956451169</v>
      </c>
      <c r="F83" s="451">
        <v>205</v>
      </c>
      <c r="G83" s="450"/>
      <c r="H83" s="478">
        <v>90068.282631914248</v>
      </c>
      <c r="I83" s="451">
        <v>0</v>
      </c>
      <c r="J83" s="450"/>
      <c r="K83" s="478">
        <v>0</v>
      </c>
      <c r="L83" s="451">
        <v>34</v>
      </c>
      <c r="M83" s="450"/>
      <c r="N83" s="478">
        <v>105230.32190461176</v>
      </c>
      <c r="O83" s="451">
        <v>1</v>
      </c>
      <c r="P83" s="450"/>
      <c r="Q83" s="478">
        <v>1168.046738049334</v>
      </c>
      <c r="R83" s="450">
        <v>1053217</v>
      </c>
      <c r="S83" s="450">
        <v>163500</v>
      </c>
      <c r="T83" s="450">
        <v>21115</v>
      </c>
      <c r="U83" s="450">
        <v>184615</v>
      </c>
      <c r="V83" s="450">
        <v>1237832</v>
      </c>
      <c r="W83" s="450">
        <v>-3095</v>
      </c>
      <c r="X83" s="450">
        <v>1234737</v>
      </c>
      <c r="Y83" s="478">
        <v>-2957</v>
      </c>
      <c r="Z83" s="452">
        <v>1231780</v>
      </c>
      <c r="AA83" s="450">
        <v>914828</v>
      </c>
      <c r="AB83" s="450">
        <v>316952</v>
      </c>
      <c r="AC83" s="452">
        <v>79239</v>
      </c>
      <c r="AD83" s="452">
        <v>1231780</v>
      </c>
      <c r="AE83" s="342"/>
      <c r="AF83" s="450">
        <v>1866320</v>
      </c>
      <c r="AG83" s="451">
        <v>43</v>
      </c>
      <c r="AH83" s="342">
        <v>284864</v>
      </c>
      <c r="AI83" s="451">
        <v>-3</v>
      </c>
      <c r="AJ83" s="450">
        <v>-14845</v>
      </c>
      <c r="AK83" s="450">
        <v>270019</v>
      </c>
      <c r="AL83" s="450">
        <v>2136339</v>
      </c>
      <c r="AM83" s="450">
        <v>-5340</v>
      </c>
      <c r="AN83" s="450">
        <v>2130999</v>
      </c>
      <c r="AO83" s="450">
        <v>0</v>
      </c>
      <c r="AP83" s="450">
        <v>2131000</v>
      </c>
      <c r="AQ83" s="450">
        <v>1463897</v>
      </c>
      <c r="AR83" s="450">
        <v>667103</v>
      </c>
      <c r="AS83" s="450">
        <v>166777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572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871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1815</v>
      </c>
      <c r="D5" s="326" t="s">
        <v>1688</v>
      </c>
      <c r="E5" s="326" t="s">
        <v>1488</v>
      </c>
      <c r="F5" s="326" t="s">
        <v>1816</v>
      </c>
      <c r="G5" s="326" t="s">
        <v>1537</v>
      </c>
      <c r="H5" s="326" t="s">
        <v>1690</v>
      </c>
      <c r="I5" s="326" t="s">
        <v>1817</v>
      </c>
      <c r="J5" s="326" t="s">
        <v>1540</v>
      </c>
      <c r="K5" s="326" t="s">
        <v>1692</v>
      </c>
      <c r="L5" s="326" t="s">
        <v>1818</v>
      </c>
      <c r="M5" s="326" t="s">
        <v>1543</v>
      </c>
      <c r="N5" s="326" t="s">
        <v>1694</v>
      </c>
      <c r="O5" s="326" t="s">
        <v>1819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14</v>
      </c>
      <c r="D13" s="76">
        <v>2710.2996093634188</v>
      </c>
      <c r="E13" s="103">
        <v>37944.194531087865</v>
      </c>
      <c r="F13" s="512">
        <v>10</v>
      </c>
      <c r="G13" s="76">
        <v>379.61103973688961</v>
      </c>
      <c r="H13" s="103">
        <v>3796.110397368896</v>
      </c>
      <c r="I13" s="512">
        <v>11</v>
      </c>
      <c r="J13" s="76">
        <v>103.53028356460624</v>
      </c>
      <c r="K13" s="103">
        <v>1138.8331192106687</v>
      </c>
      <c r="L13" s="512">
        <v>0</v>
      </c>
      <c r="M13" s="76">
        <v>2588.2570891151563</v>
      </c>
      <c r="N13" s="103">
        <v>0</v>
      </c>
      <c r="O13" s="512">
        <v>1</v>
      </c>
      <c r="P13" s="76">
        <v>1035.3028356460625</v>
      </c>
      <c r="Q13" s="103">
        <v>1035.3028356460625</v>
      </c>
      <c r="R13" s="115">
        <v>43914</v>
      </c>
      <c r="S13" s="76">
        <v>50129</v>
      </c>
      <c r="T13" s="76">
        <v>2874</v>
      </c>
      <c r="U13" s="77">
        <v>53003</v>
      </c>
      <c r="V13" s="115">
        <v>96917</v>
      </c>
      <c r="W13" s="103">
        <v>-242</v>
      </c>
      <c r="X13" s="115">
        <v>96675</v>
      </c>
      <c r="Y13" s="76"/>
      <c r="Z13" s="115">
        <v>96675</v>
      </c>
      <c r="AA13" s="76">
        <v>50635</v>
      </c>
      <c r="AB13" s="76">
        <v>46040</v>
      </c>
      <c r="AC13" s="115">
        <v>11510</v>
      </c>
      <c r="AD13" s="119">
        <v>96675</v>
      </c>
      <c r="AE13" s="104">
        <v>10981</v>
      </c>
      <c r="AF13" s="112">
        <v>153734</v>
      </c>
      <c r="AG13" s="476">
        <v>16</v>
      </c>
      <c r="AH13" s="104">
        <v>175696</v>
      </c>
      <c r="AI13" s="476">
        <v>1</v>
      </c>
      <c r="AJ13" s="106">
        <v>5490.5</v>
      </c>
      <c r="AK13" s="105">
        <v>181186.5</v>
      </c>
      <c r="AL13" s="112">
        <v>334920.5</v>
      </c>
      <c r="AM13" s="107">
        <v>-837</v>
      </c>
      <c r="AN13" s="112">
        <v>334083.5</v>
      </c>
      <c r="AO13" s="76"/>
      <c r="AP13" s="112">
        <v>334084</v>
      </c>
      <c r="AQ13" s="106">
        <v>185546</v>
      </c>
      <c r="AR13" s="106">
        <v>148538</v>
      </c>
      <c r="AS13" s="112">
        <v>37135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1</v>
      </c>
      <c r="D15" s="76">
        <v>4472.0977946661769</v>
      </c>
      <c r="E15" s="103">
        <v>4472.0977946661769</v>
      </c>
      <c r="F15" s="512">
        <v>1</v>
      </c>
      <c r="G15" s="76">
        <v>598.0618141364539</v>
      </c>
      <c r="H15" s="103">
        <v>598.0618141364539</v>
      </c>
      <c r="I15" s="512">
        <v>1</v>
      </c>
      <c r="J15" s="76">
        <v>163.10776749176014</v>
      </c>
      <c r="K15" s="103">
        <v>163.10776749176014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5233</v>
      </c>
      <c r="S15" s="76">
        <v>0</v>
      </c>
      <c r="T15" s="76">
        <v>-299</v>
      </c>
      <c r="U15" s="77">
        <v>-299</v>
      </c>
      <c r="V15" s="115">
        <v>4934</v>
      </c>
      <c r="W15" s="103">
        <v>-12</v>
      </c>
      <c r="X15" s="115">
        <v>4922</v>
      </c>
      <c r="Y15" s="76"/>
      <c r="Z15" s="115">
        <v>4922</v>
      </c>
      <c r="AA15" s="76">
        <v>3480</v>
      </c>
      <c r="AB15" s="76">
        <v>1442</v>
      </c>
      <c r="AC15" s="115">
        <v>361</v>
      </c>
      <c r="AD15" s="119">
        <v>4922</v>
      </c>
      <c r="AE15" s="104">
        <v>4995</v>
      </c>
      <c r="AF15" s="112">
        <v>4995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4995</v>
      </c>
      <c r="AM15" s="107">
        <v>-12</v>
      </c>
      <c r="AN15" s="112">
        <v>4983</v>
      </c>
      <c r="AO15" s="76"/>
      <c r="AP15" s="112">
        <v>4983</v>
      </c>
      <c r="AQ15" s="106">
        <v>3360</v>
      </c>
      <c r="AR15" s="106">
        <v>1623</v>
      </c>
      <c r="AS15" s="112">
        <v>406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1</v>
      </c>
      <c r="J19" s="76">
        <v>198.57651213855397</v>
      </c>
      <c r="K19" s="103">
        <v>198.57651213855397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199</v>
      </c>
      <c r="S19" s="76">
        <v>0</v>
      </c>
      <c r="T19" s="76">
        <v>0</v>
      </c>
      <c r="U19" s="77">
        <v>0</v>
      </c>
      <c r="V19" s="115">
        <v>199</v>
      </c>
      <c r="W19" s="103">
        <v>0</v>
      </c>
      <c r="X19" s="115">
        <v>199</v>
      </c>
      <c r="Y19" s="76"/>
      <c r="Z19" s="115">
        <v>199</v>
      </c>
      <c r="AA19" s="76">
        <v>133</v>
      </c>
      <c r="AB19" s="76">
        <v>66</v>
      </c>
      <c r="AC19" s="115">
        <v>17</v>
      </c>
      <c r="AD19" s="119">
        <v>199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46</v>
      </c>
      <c r="D20" s="76">
        <v>4733.3518013636294</v>
      </c>
      <c r="E20" s="103">
        <v>217734.18286272694</v>
      </c>
      <c r="F20" s="512">
        <v>38</v>
      </c>
      <c r="G20" s="76">
        <v>622.92934304220819</v>
      </c>
      <c r="H20" s="103">
        <v>23671.315035603911</v>
      </c>
      <c r="I20" s="512">
        <v>33</v>
      </c>
      <c r="J20" s="76">
        <v>169.88982082969315</v>
      </c>
      <c r="K20" s="103">
        <v>5606.364087379874</v>
      </c>
      <c r="L20" s="512">
        <v>1</v>
      </c>
      <c r="M20" s="76">
        <v>4247.2455207423291</v>
      </c>
      <c r="N20" s="103">
        <v>4247.2455207423291</v>
      </c>
      <c r="O20" s="512">
        <v>0</v>
      </c>
      <c r="P20" s="76">
        <v>1698.8982082969312</v>
      </c>
      <c r="Q20" s="103">
        <v>0</v>
      </c>
      <c r="R20" s="115">
        <v>251259</v>
      </c>
      <c r="S20" s="76">
        <v>53237</v>
      </c>
      <c r="T20" s="76">
        <v>-878</v>
      </c>
      <c r="U20" s="77">
        <v>52359</v>
      </c>
      <c r="V20" s="115">
        <v>303618</v>
      </c>
      <c r="W20" s="103">
        <v>-759</v>
      </c>
      <c r="X20" s="115">
        <v>302859</v>
      </c>
      <c r="Y20" s="76"/>
      <c r="Z20" s="115">
        <v>302859</v>
      </c>
      <c r="AA20" s="76">
        <v>189846</v>
      </c>
      <c r="AB20" s="76">
        <v>113013</v>
      </c>
      <c r="AC20" s="115">
        <v>28253</v>
      </c>
      <c r="AD20" s="119">
        <v>302859</v>
      </c>
      <c r="AE20" s="104">
        <v>3635</v>
      </c>
      <c r="AF20" s="112">
        <v>167210</v>
      </c>
      <c r="AG20" s="476">
        <v>7</v>
      </c>
      <c r="AH20" s="104">
        <v>25445</v>
      </c>
      <c r="AI20" s="476">
        <v>0</v>
      </c>
      <c r="AJ20" s="106">
        <v>0</v>
      </c>
      <c r="AK20" s="105">
        <v>25445</v>
      </c>
      <c r="AL20" s="112">
        <v>192655</v>
      </c>
      <c r="AM20" s="107">
        <v>-482</v>
      </c>
      <c r="AN20" s="112">
        <v>192173</v>
      </c>
      <c r="AO20" s="76"/>
      <c r="AP20" s="112">
        <v>192173</v>
      </c>
      <c r="AQ20" s="106">
        <v>112872</v>
      </c>
      <c r="AR20" s="106">
        <v>79301</v>
      </c>
      <c r="AS20" s="112">
        <v>19825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10</v>
      </c>
      <c r="D31" s="71">
        <v>3817.8328441616682</v>
      </c>
      <c r="E31" s="108">
        <v>38178.328441616679</v>
      </c>
      <c r="F31" s="513">
        <v>7</v>
      </c>
      <c r="G31" s="71">
        <v>521.23013835924507</v>
      </c>
      <c r="H31" s="108">
        <v>3648.6109685147158</v>
      </c>
      <c r="I31" s="513">
        <v>7</v>
      </c>
      <c r="J31" s="71">
        <v>142.15367409797594</v>
      </c>
      <c r="K31" s="108">
        <v>995.07571868583159</v>
      </c>
      <c r="L31" s="513">
        <v>1</v>
      </c>
      <c r="M31" s="71">
        <v>3553.8418524493986</v>
      </c>
      <c r="N31" s="108">
        <v>3553.8418524493986</v>
      </c>
      <c r="O31" s="513">
        <v>0</v>
      </c>
      <c r="P31" s="71">
        <v>1421.5367409797593</v>
      </c>
      <c r="Q31" s="108">
        <v>0</v>
      </c>
      <c r="R31" s="116">
        <v>46376</v>
      </c>
      <c r="S31" s="71">
        <v>29182</v>
      </c>
      <c r="T31" s="71">
        <v>1303</v>
      </c>
      <c r="U31" s="72">
        <v>30485</v>
      </c>
      <c r="V31" s="116">
        <v>76861</v>
      </c>
      <c r="W31" s="108">
        <v>-192</v>
      </c>
      <c r="X31" s="116">
        <v>76669</v>
      </c>
      <c r="Y31" s="71"/>
      <c r="Z31" s="116">
        <v>76669</v>
      </c>
      <c r="AA31" s="73">
        <v>43315</v>
      </c>
      <c r="AB31" s="71">
        <v>33354</v>
      </c>
      <c r="AC31" s="117">
        <v>8339</v>
      </c>
      <c r="AD31" s="117">
        <v>76669</v>
      </c>
      <c r="AE31" s="100">
        <v>5260</v>
      </c>
      <c r="AF31" s="113">
        <v>52600</v>
      </c>
      <c r="AG31" s="477">
        <v>5</v>
      </c>
      <c r="AH31" s="100">
        <v>26300</v>
      </c>
      <c r="AI31" s="477">
        <v>0</v>
      </c>
      <c r="AJ31" s="101">
        <v>0</v>
      </c>
      <c r="AK31" s="102">
        <v>26300</v>
      </c>
      <c r="AL31" s="113">
        <v>78900</v>
      </c>
      <c r="AM31" s="109">
        <v>-197</v>
      </c>
      <c r="AN31" s="113">
        <v>78703</v>
      </c>
      <c r="AO31" s="71"/>
      <c r="AP31" s="113">
        <v>78703</v>
      </c>
      <c r="AQ31" s="101">
        <v>47373</v>
      </c>
      <c r="AR31" s="101">
        <v>31330</v>
      </c>
      <c r="AS31" s="113">
        <v>7833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261</v>
      </c>
      <c r="D37" s="80">
        <v>3685.0137426161114</v>
      </c>
      <c r="E37" s="95">
        <v>961788.58682280511</v>
      </c>
      <c r="F37" s="511">
        <v>166</v>
      </c>
      <c r="G37" s="80">
        <v>512.00790593737077</v>
      </c>
      <c r="H37" s="95">
        <v>84993.312385603553</v>
      </c>
      <c r="I37" s="511">
        <v>166</v>
      </c>
      <c r="J37" s="80">
        <v>139.63851980110113</v>
      </c>
      <c r="K37" s="95">
        <v>23179.994286982786</v>
      </c>
      <c r="L37" s="511">
        <v>26</v>
      </c>
      <c r="M37" s="80">
        <v>3490.962995027528</v>
      </c>
      <c r="N37" s="95">
        <v>90765.037870715722</v>
      </c>
      <c r="O37" s="511">
        <v>3</v>
      </c>
      <c r="P37" s="80">
        <v>1396.3851980110112</v>
      </c>
      <c r="Q37" s="95">
        <v>4189.1555940330336</v>
      </c>
      <c r="R37" s="114">
        <v>1164916</v>
      </c>
      <c r="S37" s="80">
        <v>15360</v>
      </c>
      <c r="T37" s="80">
        <v>35030</v>
      </c>
      <c r="U37" s="81">
        <v>50390</v>
      </c>
      <c r="V37" s="114">
        <v>1215306</v>
      </c>
      <c r="W37" s="95">
        <v>-3038</v>
      </c>
      <c r="X37" s="114">
        <v>1212268</v>
      </c>
      <c r="Y37" s="80"/>
      <c r="Z37" s="114">
        <v>1212268</v>
      </c>
      <c r="AA37" s="80">
        <v>781239</v>
      </c>
      <c r="AB37" s="80">
        <v>431029</v>
      </c>
      <c r="AC37" s="114">
        <v>107757</v>
      </c>
      <c r="AD37" s="118">
        <v>1212268</v>
      </c>
      <c r="AE37" s="96">
        <v>6130</v>
      </c>
      <c r="AF37" s="111">
        <v>1599930</v>
      </c>
      <c r="AG37" s="475">
        <v>0</v>
      </c>
      <c r="AH37" s="96">
        <v>0</v>
      </c>
      <c r="AI37" s="475">
        <v>7</v>
      </c>
      <c r="AJ37" s="98">
        <v>21455</v>
      </c>
      <c r="AK37" s="97">
        <v>21455</v>
      </c>
      <c r="AL37" s="111">
        <v>1621385</v>
      </c>
      <c r="AM37" s="99">
        <v>-4053</v>
      </c>
      <c r="AN37" s="111">
        <v>1617332</v>
      </c>
      <c r="AO37" s="80"/>
      <c r="AP37" s="111">
        <v>1617332</v>
      </c>
      <c r="AQ37" s="98">
        <v>967624</v>
      </c>
      <c r="AR37" s="98">
        <v>649708</v>
      </c>
      <c r="AS37" s="111">
        <v>162427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8</v>
      </c>
      <c r="D43" s="76">
        <v>5074.646247510922</v>
      </c>
      <c r="E43" s="103">
        <v>40597.169980087376</v>
      </c>
      <c r="F43" s="512">
        <v>5</v>
      </c>
      <c r="G43" s="76">
        <v>680.49546870767756</v>
      </c>
      <c r="H43" s="103">
        <v>3402.4773435383877</v>
      </c>
      <c r="I43" s="512">
        <v>5</v>
      </c>
      <c r="J43" s="76">
        <v>185.58967328391205</v>
      </c>
      <c r="K43" s="103">
        <v>927.94836641956022</v>
      </c>
      <c r="L43" s="512">
        <v>3</v>
      </c>
      <c r="M43" s="76">
        <v>4639.7418320978013</v>
      </c>
      <c r="N43" s="103">
        <v>13919.225496293404</v>
      </c>
      <c r="O43" s="512">
        <v>0</v>
      </c>
      <c r="P43" s="76">
        <v>1855.8967328391207</v>
      </c>
      <c r="Q43" s="103">
        <v>0</v>
      </c>
      <c r="R43" s="115">
        <v>58847</v>
      </c>
      <c r="S43" s="76">
        <v>26299</v>
      </c>
      <c r="T43" s="76">
        <v>-2197</v>
      </c>
      <c r="U43" s="77">
        <v>24102</v>
      </c>
      <c r="V43" s="115">
        <v>82949</v>
      </c>
      <c r="W43" s="103">
        <v>-207</v>
      </c>
      <c r="X43" s="115">
        <v>82742</v>
      </c>
      <c r="Y43" s="76"/>
      <c r="Z43" s="115">
        <v>82742</v>
      </c>
      <c r="AA43" s="76">
        <v>50377</v>
      </c>
      <c r="AB43" s="76">
        <v>32365</v>
      </c>
      <c r="AC43" s="115">
        <v>8091</v>
      </c>
      <c r="AD43" s="119">
        <v>82742</v>
      </c>
      <c r="AE43" s="104">
        <v>3863</v>
      </c>
      <c r="AF43" s="112">
        <v>30904</v>
      </c>
      <c r="AG43" s="476">
        <v>4</v>
      </c>
      <c r="AH43" s="104">
        <v>15452</v>
      </c>
      <c r="AI43" s="476">
        <v>-1</v>
      </c>
      <c r="AJ43" s="106">
        <v>-1931.5</v>
      </c>
      <c r="AK43" s="105">
        <v>13520.5</v>
      </c>
      <c r="AL43" s="112">
        <v>44424.5</v>
      </c>
      <c r="AM43" s="107">
        <v>-111</v>
      </c>
      <c r="AN43" s="112">
        <v>44313.5</v>
      </c>
      <c r="AO43" s="76"/>
      <c r="AP43" s="112">
        <v>44314</v>
      </c>
      <c r="AQ43" s="106">
        <v>23852</v>
      </c>
      <c r="AR43" s="106">
        <v>20462</v>
      </c>
      <c r="AS43" s="112">
        <v>5116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41</v>
      </c>
      <c r="D62" s="80">
        <v>4936.1216977138847</v>
      </c>
      <c r="E62" s="95">
        <v>202380.98960626929</v>
      </c>
      <c r="F62" s="511">
        <v>34</v>
      </c>
      <c r="G62" s="80">
        <v>658.80908240538008</v>
      </c>
      <c r="H62" s="95">
        <v>22399.508801782922</v>
      </c>
      <c r="I62" s="511">
        <v>26</v>
      </c>
      <c r="J62" s="80">
        <v>179.67520429237638</v>
      </c>
      <c r="K62" s="95">
        <v>4671.5553116017854</v>
      </c>
      <c r="L62" s="511">
        <v>2</v>
      </c>
      <c r="M62" s="80">
        <v>4491.8801073094091</v>
      </c>
      <c r="N62" s="95">
        <v>8983.7602146188183</v>
      </c>
      <c r="O62" s="511">
        <v>0</v>
      </c>
      <c r="P62" s="80">
        <v>1796.7520429237636</v>
      </c>
      <c r="Q62" s="95">
        <v>0</v>
      </c>
      <c r="R62" s="114">
        <v>238436</v>
      </c>
      <c r="S62" s="80">
        <v>3389</v>
      </c>
      <c r="T62" s="80">
        <v>0</v>
      </c>
      <c r="U62" s="81">
        <v>3389</v>
      </c>
      <c r="V62" s="114">
        <v>241825</v>
      </c>
      <c r="W62" s="95">
        <v>-605</v>
      </c>
      <c r="X62" s="114">
        <v>241220</v>
      </c>
      <c r="Y62" s="80"/>
      <c r="Z62" s="114">
        <v>241220</v>
      </c>
      <c r="AA62" s="80">
        <v>160009</v>
      </c>
      <c r="AB62" s="80">
        <v>81211</v>
      </c>
      <c r="AC62" s="114">
        <v>20303</v>
      </c>
      <c r="AD62" s="118">
        <v>241220</v>
      </c>
      <c r="AE62" s="96">
        <v>4015</v>
      </c>
      <c r="AF62" s="111">
        <v>164615</v>
      </c>
      <c r="AG62" s="475">
        <v>-1</v>
      </c>
      <c r="AH62" s="96">
        <v>-4015</v>
      </c>
      <c r="AI62" s="475">
        <v>0</v>
      </c>
      <c r="AJ62" s="98">
        <v>0</v>
      </c>
      <c r="AK62" s="97">
        <v>-4015</v>
      </c>
      <c r="AL62" s="111">
        <v>160600</v>
      </c>
      <c r="AM62" s="99">
        <v>-402</v>
      </c>
      <c r="AN62" s="111">
        <v>160198</v>
      </c>
      <c r="AO62" s="80"/>
      <c r="AP62" s="111">
        <v>160198</v>
      </c>
      <c r="AQ62" s="98">
        <v>105472</v>
      </c>
      <c r="AR62" s="98">
        <v>54726</v>
      </c>
      <c r="AS62" s="111">
        <v>13682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2</v>
      </c>
      <c r="D66" s="71">
        <v>4832.9011233874289</v>
      </c>
      <c r="E66" s="108">
        <v>9665.8022467748578</v>
      </c>
      <c r="F66" s="513">
        <v>1</v>
      </c>
      <c r="G66" s="71">
        <v>650.75695606511772</v>
      </c>
      <c r="H66" s="108">
        <v>650.75695606511772</v>
      </c>
      <c r="I66" s="513">
        <v>2</v>
      </c>
      <c r="J66" s="71">
        <v>177.47916983594118</v>
      </c>
      <c r="K66" s="108">
        <v>354.95833967188236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10672</v>
      </c>
      <c r="S66" s="71">
        <v>9921</v>
      </c>
      <c r="T66" s="71">
        <v>3067</v>
      </c>
      <c r="U66" s="72">
        <v>12988</v>
      </c>
      <c r="V66" s="116">
        <v>23660</v>
      </c>
      <c r="W66" s="108">
        <v>-59</v>
      </c>
      <c r="X66" s="116">
        <v>23601</v>
      </c>
      <c r="Y66" s="71"/>
      <c r="Z66" s="116">
        <v>23601</v>
      </c>
      <c r="AA66" s="73">
        <v>11338</v>
      </c>
      <c r="AB66" s="71">
        <v>12263</v>
      </c>
      <c r="AC66" s="117">
        <v>3066</v>
      </c>
      <c r="AD66" s="117">
        <v>23601</v>
      </c>
      <c r="AE66" s="100">
        <v>3980</v>
      </c>
      <c r="AF66" s="113">
        <v>7960</v>
      </c>
      <c r="AG66" s="477">
        <v>1</v>
      </c>
      <c r="AH66" s="100">
        <v>3980</v>
      </c>
      <c r="AI66" s="477">
        <v>1</v>
      </c>
      <c r="AJ66" s="101">
        <v>1990</v>
      </c>
      <c r="AK66" s="102">
        <v>5970</v>
      </c>
      <c r="AL66" s="113">
        <v>13930</v>
      </c>
      <c r="AM66" s="109">
        <v>-35</v>
      </c>
      <c r="AN66" s="113">
        <v>13895</v>
      </c>
      <c r="AO66" s="71"/>
      <c r="AP66" s="113">
        <v>13895</v>
      </c>
      <c r="AQ66" s="101">
        <v>6194</v>
      </c>
      <c r="AR66" s="101">
        <v>7701</v>
      </c>
      <c r="AS66" s="113">
        <v>1925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1</v>
      </c>
      <c r="D70" s="76">
        <v>5191.5616093346525</v>
      </c>
      <c r="E70" s="103">
        <v>5191.5616093346525</v>
      </c>
      <c r="F70" s="512">
        <v>1</v>
      </c>
      <c r="G70" s="76">
        <v>705.98584212303786</v>
      </c>
      <c r="H70" s="103">
        <v>705.98584212303786</v>
      </c>
      <c r="I70" s="512">
        <v>1</v>
      </c>
      <c r="J70" s="76">
        <v>192.54159330628306</v>
      </c>
      <c r="K70" s="103">
        <v>192.54159330628306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6090</v>
      </c>
      <c r="S70" s="76">
        <v>-5898</v>
      </c>
      <c r="T70" s="76">
        <v>0</v>
      </c>
      <c r="U70" s="77">
        <v>-5898</v>
      </c>
      <c r="V70" s="115">
        <v>192</v>
      </c>
      <c r="W70" s="103">
        <v>0</v>
      </c>
      <c r="X70" s="115">
        <v>192</v>
      </c>
      <c r="Y70" s="76"/>
      <c r="Z70" s="115">
        <v>192</v>
      </c>
      <c r="AA70" s="76">
        <v>1528</v>
      </c>
      <c r="AB70" s="76">
        <v>-1336</v>
      </c>
      <c r="AC70" s="115">
        <v>-334</v>
      </c>
      <c r="AD70" s="119">
        <v>192</v>
      </c>
      <c r="AE70" s="104">
        <v>3042</v>
      </c>
      <c r="AF70" s="112">
        <v>3042</v>
      </c>
      <c r="AG70" s="476">
        <v>-1</v>
      </c>
      <c r="AH70" s="104">
        <v>-3042</v>
      </c>
      <c r="AI70" s="476">
        <v>0</v>
      </c>
      <c r="AJ70" s="106">
        <v>0</v>
      </c>
      <c r="AK70" s="105">
        <v>-3042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680</v>
      </c>
      <c r="AR70" s="106">
        <v>-680</v>
      </c>
      <c r="AS70" s="112">
        <v>-170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384</v>
      </c>
      <c r="D76" s="455"/>
      <c r="E76" s="506">
        <v>1517952.9138953686</v>
      </c>
      <c r="F76" s="514">
        <v>263</v>
      </c>
      <c r="G76" s="455"/>
      <c r="H76" s="506">
        <v>143866.139544737</v>
      </c>
      <c r="I76" s="514">
        <v>253</v>
      </c>
      <c r="J76" s="455"/>
      <c r="K76" s="506">
        <v>37428.955102888984</v>
      </c>
      <c r="L76" s="514">
        <v>33</v>
      </c>
      <c r="M76" s="455"/>
      <c r="N76" s="506">
        <v>121469.11095481967</v>
      </c>
      <c r="O76" s="514">
        <v>4</v>
      </c>
      <c r="P76" s="455"/>
      <c r="Q76" s="506">
        <v>5224.4584296790963</v>
      </c>
      <c r="R76" s="515">
        <v>1825942</v>
      </c>
      <c r="S76" s="455">
        <v>181619</v>
      </c>
      <c r="T76" s="455">
        <v>38900</v>
      </c>
      <c r="U76" s="516">
        <v>220519</v>
      </c>
      <c r="V76" s="515">
        <v>2046461</v>
      </c>
      <c r="W76" s="506">
        <v>-5114</v>
      </c>
      <c r="X76" s="515">
        <v>2041347</v>
      </c>
      <c r="Y76" s="506">
        <v>0</v>
      </c>
      <c r="Z76" s="515">
        <v>2041347</v>
      </c>
      <c r="AA76" s="455">
        <v>1291900</v>
      </c>
      <c r="AB76" s="455">
        <v>749447</v>
      </c>
      <c r="AC76" s="515">
        <v>187363</v>
      </c>
      <c r="AD76" s="452">
        <v>2041347</v>
      </c>
      <c r="AE76" s="517">
        <v>5144</v>
      </c>
      <c r="AF76" s="518">
        <v>2184990</v>
      </c>
      <c r="AG76" s="514">
        <v>31</v>
      </c>
      <c r="AH76" s="517">
        <v>239816</v>
      </c>
      <c r="AI76" s="514">
        <v>8</v>
      </c>
      <c r="AJ76" s="519">
        <v>27004</v>
      </c>
      <c r="AK76" s="520">
        <v>266820</v>
      </c>
      <c r="AL76" s="518">
        <v>2451810</v>
      </c>
      <c r="AM76" s="521">
        <v>-6129</v>
      </c>
      <c r="AN76" s="518">
        <v>2445681</v>
      </c>
      <c r="AO76" s="518">
        <v>0</v>
      </c>
      <c r="AP76" s="518">
        <v>2445682</v>
      </c>
      <c r="AQ76" s="519">
        <v>1452973</v>
      </c>
      <c r="AR76" s="519">
        <v>992709</v>
      </c>
      <c r="AS76" s="518">
        <v>248179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12213</v>
      </c>
      <c r="AA82" s="73">
        <v>8143</v>
      </c>
      <c r="AB82" s="337">
        <v>4070</v>
      </c>
      <c r="AC82" s="117">
        <v>1018</v>
      </c>
      <c r="AD82" s="117">
        <v>12213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384</v>
      </c>
      <c r="D83" s="450"/>
      <c r="E83" s="478">
        <v>1517952.9138953686</v>
      </c>
      <c r="F83" s="451">
        <v>263</v>
      </c>
      <c r="G83" s="450"/>
      <c r="H83" s="478">
        <v>143866.139544737</v>
      </c>
      <c r="I83" s="451">
        <v>253</v>
      </c>
      <c r="J83" s="450"/>
      <c r="K83" s="478">
        <v>37428.955102888984</v>
      </c>
      <c r="L83" s="451">
        <v>33</v>
      </c>
      <c r="M83" s="450"/>
      <c r="N83" s="478">
        <v>121469.11095481967</v>
      </c>
      <c r="O83" s="451">
        <v>4</v>
      </c>
      <c r="P83" s="450"/>
      <c r="Q83" s="478">
        <v>5224.4584296790963</v>
      </c>
      <c r="R83" s="450">
        <v>1825942</v>
      </c>
      <c r="S83" s="450">
        <v>181619</v>
      </c>
      <c r="T83" s="450">
        <v>38900</v>
      </c>
      <c r="U83" s="450">
        <v>220519</v>
      </c>
      <c r="V83" s="450">
        <v>2046461</v>
      </c>
      <c r="W83" s="450">
        <v>-5114</v>
      </c>
      <c r="X83" s="450">
        <v>2041347</v>
      </c>
      <c r="Y83" s="478">
        <v>0</v>
      </c>
      <c r="Z83" s="452">
        <v>2053560</v>
      </c>
      <c r="AA83" s="450">
        <v>1300043</v>
      </c>
      <c r="AB83" s="450">
        <v>753517</v>
      </c>
      <c r="AC83" s="452">
        <v>188381</v>
      </c>
      <c r="AD83" s="452">
        <v>2063560</v>
      </c>
      <c r="AE83" s="342"/>
      <c r="AF83" s="450">
        <v>2184990</v>
      </c>
      <c r="AG83" s="451">
        <v>31</v>
      </c>
      <c r="AH83" s="342">
        <v>239816</v>
      </c>
      <c r="AI83" s="451">
        <v>8</v>
      </c>
      <c r="AJ83" s="450">
        <v>27004</v>
      </c>
      <c r="AK83" s="450">
        <v>266820</v>
      </c>
      <c r="AL83" s="450">
        <v>2451810</v>
      </c>
      <c r="AM83" s="450">
        <v>-6129</v>
      </c>
      <c r="AN83" s="450">
        <v>2445681</v>
      </c>
      <c r="AO83" s="450">
        <v>0</v>
      </c>
      <c r="AP83" s="450">
        <v>2445682</v>
      </c>
      <c r="AQ83" s="450">
        <v>1452973</v>
      </c>
      <c r="AR83" s="450">
        <v>992709</v>
      </c>
      <c r="AS83" s="450">
        <v>248179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136"/>
      <c r="G85" s="216"/>
      <c r="H85" s="1180"/>
      <c r="I85" s="1180"/>
      <c r="J85" s="1180"/>
      <c r="K85" s="1180"/>
      <c r="L85" s="1182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867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2" sqref="C2:C3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872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1820</v>
      </c>
      <c r="D5" s="326" t="s">
        <v>1688</v>
      </c>
      <c r="E5" s="326" t="s">
        <v>1488</v>
      </c>
      <c r="F5" s="326" t="s">
        <v>1821</v>
      </c>
      <c r="G5" s="326" t="s">
        <v>1537</v>
      </c>
      <c r="H5" s="326" t="s">
        <v>1690</v>
      </c>
      <c r="I5" s="326" t="s">
        <v>1822</v>
      </c>
      <c r="J5" s="326" t="s">
        <v>1540</v>
      </c>
      <c r="K5" s="326" t="s">
        <v>1692</v>
      </c>
      <c r="L5" s="326" t="s">
        <v>1823</v>
      </c>
      <c r="M5" s="326" t="s">
        <v>1543</v>
      </c>
      <c r="N5" s="326" t="s">
        <v>1694</v>
      </c>
      <c r="O5" s="326" t="s">
        <v>1824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42</v>
      </c>
      <c r="D23" s="76">
        <v>3393.9093565801013</v>
      </c>
      <c r="E23" s="103">
        <v>142544.19297636425</v>
      </c>
      <c r="F23" s="512">
        <v>38</v>
      </c>
      <c r="G23" s="76">
        <v>428.28380395142239</v>
      </c>
      <c r="H23" s="103">
        <v>16274.784550154051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158819</v>
      </c>
      <c r="S23" s="76">
        <v>124633</v>
      </c>
      <c r="T23" s="76">
        <v>383</v>
      </c>
      <c r="U23" s="77">
        <v>125016</v>
      </c>
      <c r="V23" s="115">
        <v>283835</v>
      </c>
      <c r="W23" s="103">
        <v>-710</v>
      </c>
      <c r="X23" s="115">
        <v>283125</v>
      </c>
      <c r="Y23" s="76"/>
      <c r="Z23" s="115">
        <v>283125</v>
      </c>
      <c r="AA23" s="76">
        <v>200574</v>
      </c>
      <c r="AB23" s="76">
        <v>82551</v>
      </c>
      <c r="AC23" s="115">
        <v>20638</v>
      </c>
      <c r="AD23" s="119">
        <v>283125</v>
      </c>
      <c r="AE23" s="104">
        <v>7791</v>
      </c>
      <c r="AF23" s="112">
        <v>327222</v>
      </c>
      <c r="AG23" s="476">
        <v>30</v>
      </c>
      <c r="AH23" s="104">
        <v>233730</v>
      </c>
      <c r="AI23" s="476">
        <v>-2</v>
      </c>
      <c r="AJ23" s="106">
        <v>-7791</v>
      </c>
      <c r="AK23" s="105">
        <v>225939</v>
      </c>
      <c r="AL23" s="112">
        <v>553161</v>
      </c>
      <c r="AM23" s="107">
        <v>-1383</v>
      </c>
      <c r="AN23" s="112">
        <v>551778</v>
      </c>
      <c r="AO23" s="76"/>
      <c r="AP23" s="112">
        <v>551778</v>
      </c>
      <c r="AQ23" s="106">
        <v>387761</v>
      </c>
      <c r="AR23" s="106">
        <v>164017</v>
      </c>
      <c r="AS23" s="112">
        <v>41004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1</v>
      </c>
      <c r="D38" s="76">
        <v>5180.6812609377903</v>
      </c>
      <c r="E38" s="103">
        <v>5180.6812609377903</v>
      </c>
      <c r="F38" s="512">
        <v>1</v>
      </c>
      <c r="G38" s="76">
        <v>724.24797850671018</v>
      </c>
      <c r="H38" s="103">
        <v>724.24797850671018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5905</v>
      </c>
      <c r="S38" s="76">
        <v>0</v>
      </c>
      <c r="T38" s="76">
        <v>-2952</v>
      </c>
      <c r="U38" s="77">
        <v>-2952</v>
      </c>
      <c r="V38" s="115">
        <v>2953</v>
      </c>
      <c r="W38" s="103">
        <v>-7</v>
      </c>
      <c r="X38" s="115">
        <v>2946</v>
      </c>
      <c r="Y38" s="76"/>
      <c r="Z38" s="115">
        <v>2946</v>
      </c>
      <c r="AA38" s="76">
        <v>197</v>
      </c>
      <c r="AB38" s="76">
        <v>2749</v>
      </c>
      <c r="AC38" s="115">
        <v>687</v>
      </c>
      <c r="AD38" s="119">
        <v>2946</v>
      </c>
      <c r="AE38" s="104">
        <v>2970</v>
      </c>
      <c r="AF38" s="112">
        <v>2970</v>
      </c>
      <c r="AG38" s="476">
        <v>0</v>
      </c>
      <c r="AH38" s="104">
        <v>0</v>
      </c>
      <c r="AI38" s="476">
        <v>-1</v>
      </c>
      <c r="AJ38" s="106">
        <v>-1485</v>
      </c>
      <c r="AK38" s="105">
        <v>-1485</v>
      </c>
      <c r="AL38" s="112">
        <v>1485</v>
      </c>
      <c r="AM38" s="107">
        <v>-4</v>
      </c>
      <c r="AN38" s="112">
        <v>1481</v>
      </c>
      <c r="AO38" s="76"/>
      <c r="AP38" s="112">
        <v>1481</v>
      </c>
      <c r="AQ38" s="106">
        <v>97</v>
      </c>
      <c r="AR38" s="106">
        <v>1384</v>
      </c>
      <c r="AS38" s="112">
        <v>346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1</v>
      </c>
      <c r="D73" s="76">
        <v>4863.9263154174596</v>
      </c>
      <c r="E73" s="103">
        <v>4863.9263154174596</v>
      </c>
      <c r="F73" s="512">
        <v>1</v>
      </c>
      <c r="G73" s="76">
        <v>646.45707391632061</v>
      </c>
      <c r="H73" s="103">
        <v>646.45707391632061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5510</v>
      </c>
      <c r="S73" s="76">
        <v>-5510</v>
      </c>
      <c r="T73" s="76">
        <v>0</v>
      </c>
      <c r="U73" s="77">
        <v>-5510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3664</v>
      </c>
      <c r="AB73" s="76">
        <v>-3664</v>
      </c>
      <c r="AC73" s="115">
        <v>-916</v>
      </c>
      <c r="AD73" s="119">
        <v>0</v>
      </c>
      <c r="AE73" s="104">
        <v>5568</v>
      </c>
      <c r="AF73" s="112">
        <v>5568</v>
      </c>
      <c r="AG73" s="476">
        <v>-1</v>
      </c>
      <c r="AH73" s="104">
        <v>-5568</v>
      </c>
      <c r="AI73" s="476">
        <v>0</v>
      </c>
      <c r="AJ73" s="106">
        <v>0</v>
      </c>
      <c r="AK73" s="105">
        <v>-5568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3676</v>
      </c>
      <c r="AR73" s="106">
        <v>-3676</v>
      </c>
      <c r="AS73" s="112">
        <v>-919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6923</v>
      </c>
      <c r="AB74" s="76">
        <v>-6923</v>
      </c>
      <c r="AC74" s="115">
        <v>-1731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3377</v>
      </c>
      <c r="AR74" s="106">
        <v>-3377</v>
      </c>
      <c r="AS74" s="112">
        <v>-844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44</v>
      </c>
      <c r="D76" s="455"/>
      <c r="E76" s="506">
        <v>152588.80055271951</v>
      </c>
      <c r="F76" s="514">
        <v>40</v>
      </c>
      <c r="G76" s="455"/>
      <c r="H76" s="506">
        <v>17645.489602577083</v>
      </c>
      <c r="I76" s="514">
        <v>0</v>
      </c>
      <c r="J76" s="455"/>
      <c r="K76" s="506">
        <v>0</v>
      </c>
      <c r="L76" s="514">
        <v>0</v>
      </c>
      <c r="M76" s="455"/>
      <c r="N76" s="506">
        <v>0</v>
      </c>
      <c r="O76" s="514">
        <v>0</v>
      </c>
      <c r="P76" s="455"/>
      <c r="Q76" s="506">
        <v>0</v>
      </c>
      <c r="R76" s="515">
        <v>170234</v>
      </c>
      <c r="S76" s="455">
        <v>119123</v>
      </c>
      <c r="T76" s="455">
        <v>-2569</v>
      </c>
      <c r="U76" s="516">
        <v>116554</v>
      </c>
      <c r="V76" s="515">
        <v>286788</v>
      </c>
      <c r="W76" s="506">
        <v>-717</v>
      </c>
      <c r="X76" s="515">
        <v>286071</v>
      </c>
      <c r="Y76" s="506">
        <v>0</v>
      </c>
      <c r="Z76" s="515">
        <v>286071</v>
      </c>
      <c r="AA76" s="455">
        <v>211358</v>
      </c>
      <c r="AB76" s="455">
        <v>74713</v>
      </c>
      <c r="AC76" s="515">
        <v>18678</v>
      </c>
      <c r="AD76" s="452">
        <v>286071</v>
      </c>
      <c r="AE76" s="517">
        <v>5144</v>
      </c>
      <c r="AF76" s="518">
        <v>335760</v>
      </c>
      <c r="AG76" s="514">
        <v>29</v>
      </c>
      <c r="AH76" s="517">
        <v>228162</v>
      </c>
      <c r="AI76" s="514">
        <v>-3</v>
      </c>
      <c r="AJ76" s="519">
        <v>-9276</v>
      </c>
      <c r="AK76" s="520">
        <v>218886</v>
      </c>
      <c r="AL76" s="518">
        <v>554646</v>
      </c>
      <c r="AM76" s="521">
        <v>-1387</v>
      </c>
      <c r="AN76" s="518">
        <v>553259</v>
      </c>
      <c r="AO76" s="506">
        <v>0</v>
      </c>
      <c r="AP76" s="518">
        <v>553259</v>
      </c>
      <c r="AQ76" s="519">
        <v>394911</v>
      </c>
      <c r="AR76" s="519">
        <v>158348</v>
      </c>
      <c r="AS76" s="518">
        <v>39587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44</v>
      </c>
      <c r="D83" s="450"/>
      <c r="E83" s="478">
        <v>152588.80055271951</v>
      </c>
      <c r="F83" s="451">
        <v>40</v>
      </c>
      <c r="G83" s="450"/>
      <c r="H83" s="478">
        <v>17645.489602577083</v>
      </c>
      <c r="I83" s="451">
        <v>0</v>
      </c>
      <c r="J83" s="450"/>
      <c r="K83" s="478">
        <v>0</v>
      </c>
      <c r="L83" s="451">
        <v>0</v>
      </c>
      <c r="M83" s="450"/>
      <c r="N83" s="478">
        <v>0</v>
      </c>
      <c r="O83" s="451">
        <v>0</v>
      </c>
      <c r="P83" s="450"/>
      <c r="Q83" s="478">
        <v>0</v>
      </c>
      <c r="R83" s="450">
        <v>170234</v>
      </c>
      <c r="S83" s="450">
        <v>119123</v>
      </c>
      <c r="T83" s="450">
        <v>-2569</v>
      </c>
      <c r="U83" s="450">
        <v>116554</v>
      </c>
      <c r="V83" s="450">
        <v>286788</v>
      </c>
      <c r="W83" s="450">
        <v>-717</v>
      </c>
      <c r="X83" s="450">
        <v>286071</v>
      </c>
      <c r="Y83" s="478">
        <v>0</v>
      </c>
      <c r="Z83" s="452">
        <v>286071</v>
      </c>
      <c r="AA83" s="450">
        <v>211358</v>
      </c>
      <c r="AB83" s="450">
        <v>74713</v>
      </c>
      <c r="AC83" s="452">
        <v>18678</v>
      </c>
      <c r="AD83" s="452">
        <v>286071</v>
      </c>
      <c r="AE83" s="342"/>
      <c r="AF83" s="450">
        <v>335760</v>
      </c>
      <c r="AG83" s="451">
        <v>29</v>
      </c>
      <c r="AH83" s="342">
        <v>228162</v>
      </c>
      <c r="AI83" s="451">
        <v>-3</v>
      </c>
      <c r="AJ83" s="450">
        <v>-9276</v>
      </c>
      <c r="AK83" s="450">
        <v>218886</v>
      </c>
      <c r="AL83" s="450">
        <v>554646</v>
      </c>
      <c r="AM83" s="450">
        <v>-1387</v>
      </c>
      <c r="AN83" s="450">
        <v>553259</v>
      </c>
      <c r="AO83" s="450">
        <v>0</v>
      </c>
      <c r="AP83" s="450">
        <v>553259</v>
      </c>
      <c r="AQ83" s="450">
        <v>394911</v>
      </c>
      <c r="AR83" s="450">
        <v>158348</v>
      </c>
      <c r="AS83" s="450">
        <v>39587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>
        <v>380885</v>
      </c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136"/>
      <c r="G85" s="216"/>
      <c r="H85" s="1180"/>
      <c r="I85" s="1180"/>
      <c r="J85" s="1180"/>
      <c r="K85" s="1180"/>
      <c r="L85" s="1182"/>
      <c r="M85" s="1180"/>
      <c r="N85" s="1180"/>
      <c r="O85" s="1180"/>
      <c r="P85" s="1180"/>
      <c r="Q85" s="1180"/>
      <c r="R85" s="216">
        <v>210651</v>
      </c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868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R87" s="1091">
        <v>23832.760000000002</v>
      </c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S2:AS3"/>
    <mergeCell ref="L2:N2"/>
    <mergeCell ref="O2:Q2"/>
    <mergeCell ref="V1:AD1"/>
    <mergeCell ref="AE1:AK1"/>
    <mergeCell ref="AR2:AR3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76:B76"/>
    <mergeCell ref="A77:B77"/>
    <mergeCell ref="A78:B78"/>
    <mergeCell ref="AP2:AP3"/>
    <mergeCell ref="AQ2:AQ3"/>
    <mergeCell ref="A1:B3"/>
    <mergeCell ref="R2:R3"/>
    <mergeCell ref="S2:U2"/>
    <mergeCell ref="AL1:AS1"/>
    <mergeCell ref="C1:K1"/>
    <mergeCell ref="L1:U1"/>
    <mergeCell ref="AA2:AA3"/>
    <mergeCell ref="C2:C3"/>
    <mergeCell ref="D2:E2"/>
    <mergeCell ref="F2:H2"/>
    <mergeCell ref="I2:K2"/>
    <mergeCell ref="P86:P87"/>
    <mergeCell ref="A80:B80"/>
    <mergeCell ref="A81:B81"/>
    <mergeCell ref="A82:B82"/>
    <mergeCell ref="A83:B83"/>
    <mergeCell ref="J86:J87"/>
    <mergeCell ref="M86:M87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873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1825</v>
      </c>
      <c r="D5" s="326" t="s">
        <v>1688</v>
      </c>
      <c r="E5" s="326" t="s">
        <v>1488</v>
      </c>
      <c r="F5" s="326" t="s">
        <v>1826</v>
      </c>
      <c r="G5" s="326" t="s">
        <v>1537</v>
      </c>
      <c r="H5" s="326" t="s">
        <v>1690</v>
      </c>
      <c r="I5" s="326" t="s">
        <v>1827</v>
      </c>
      <c r="J5" s="326" t="s">
        <v>1540</v>
      </c>
      <c r="K5" s="326" t="s">
        <v>1692</v>
      </c>
      <c r="L5" s="326" t="s">
        <v>1828</v>
      </c>
      <c r="M5" s="326" t="s">
        <v>1543</v>
      </c>
      <c r="N5" s="326" t="s">
        <v>1694</v>
      </c>
      <c r="O5" s="326" t="s">
        <v>1829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82</v>
      </c>
      <c r="D23" s="76">
        <v>3393.9093565801013</v>
      </c>
      <c r="E23" s="103">
        <v>278300.56723956834</v>
      </c>
      <c r="F23" s="512">
        <v>75</v>
      </c>
      <c r="G23" s="76">
        <v>428.28380395142239</v>
      </c>
      <c r="H23" s="103">
        <v>32121.28529635668</v>
      </c>
      <c r="I23" s="512">
        <v>0</v>
      </c>
      <c r="J23" s="76">
        <v>116.80467380493337</v>
      </c>
      <c r="K23" s="103">
        <v>0</v>
      </c>
      <c r="L23" s="512">
        <v>2</v>
      </c>
      <c r="M23" s="76">
        <v>2920.1168451233348</v>
      </c>
      <c r="N23" s="103">
        <v>5840.2336902466695</v>
      </c>
      <c r="O23" s="512">
        <v>0</v>
      </c>
      <c r="P23" s="76">
        <v>1168.046738049334</v>
      </c>
      <c r="Q23" s="103">
        <v>0</v>
      </c>
      <c r="R23" s="115">
        <v>316262</v>
      </c>
      <c r="S23" s="76">
        <v>143498</v>
      </c>
      <c r="T23" s="76">
        <v>-30477</v>
      </c>
      <c r="U23" s="77">
        <v>113021</v>
      </c>
      <c r="V23" s="115">
        <v>429283</v>
      </c>
      <c r="W23" s="103">
        <v>-1073</v>
      </c>
      <c r="X23" s="115">
        <v>428210</v>
      </c>
      <c r="Y23" s="76"/>
      <c r="Z23" s="115">
        <v>428210</v>
      </c>
      <c r="AA23" s="76">
        <v>427443</v>
      </c>
      <c r="AB23" s="76">
        <v>767</v>
      </c>
      <c r="AC23" s="115">
        <v>192</v>
      </c>
      <c r="AD23" s="119">
        <v>428210</v>
      </c>
      <c r="AE23" s="104">
        <v>7791</v>
      </c>
      <c r="AF23" s="112">
        <v>638862</v>
      </c>
      <c r="AG23" s="476">
        <v>39</v>
      </c>
      <c r="AH23" s="104">
        <v>303849</v>
      </c>
      <c r="AI23" s="476">
        <v>-21</v>
      </c>
      <c r="AJ23" s="106">
        <v>-81805.5</v>
      </c>
      <c r="AK23" s="105">
        <v>222043.5</v>
      </c>
      <c r="AL23" s="112">
        <v>860905.5</v>
      </c>
      <c r="AM23" s="107">
        <v>-2152</v>
      </c>
      <c r="AN23" s="112">
        <v>858753.5</v>
      </c>
      <c r="AO23" s="76"/>
      <c r="AP23" s="112">
        <v>858754</v>
      </c>
      <c r="AQ23" s="106">
        <v>802664</v>
      </c>
      <c r="AR23" s="106">
        <v>56090</v>
      </c>
      <c r="AS23" s="112">
        <v>14023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9493</v>
      </c>
      <c r="T25" s="76">
        <v>303</v>
      </c>
      <c r="U25" s="77">
        <v>9796</v>
      </c>
      <c r="V25" s="115">
        <v>9796</v>
      </c>
      <c r="W25" s="103">
        <v>-24</v>
      </c>
      <c r="X25" s="115">
        <v>9772</v>
      </c>
      <c r="Y25" s="76"/>
      <c r="Z25" s="115">
        <v>9772</v>
      </c>
      <c r="AA25" s="76">
        <v>5617</v>
      </c>
      <c r="AB25" s="76">
        <v>4155</v>
      </c>
      <c r="AC25" s="115">
        <v>1039</v>
      </c>
      <c r="AD25" s="119">
        <v>9772</v>
      </c>
      <c r="AE25" s="104">
        <v>3329</v>
      </c>
      <c r="AF25" s="112">
        <v>0</v>
      </c>
      <c r="AG25" s="476">
        <v>2</v>
      </c>
      <c r="AH25" s="104">
        <v>6658</v>
      </c>
      <c r="AI25" s="476">
        <v>0</v>
      </c>
      <c r="AJ25" s="106">
        <v>0</v>
      </c>
      <c r="AK25" s="105">
        <v>6658</v>
      </c>
      <c r="AL25" s="112">
        <v>6658</v>
      </c>
      <c r="AM25" s="107">
        <v>-17</v>
      </c>
      <c r="AN25" s="112">
        <v>6641</v>
      </c>
      <c r="AO25" s="76"/>
      <c r="AP25" s="112">
        <v>6641</v>
      </c>
      <c r="AQ25" s="106">
        <v>2968</v>
      </c>
      <c r="AR25" s="106">
        <v>3673</v>
      </c>
      <c r="AS25" s="112">
        <v>918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126</v>
      </c>
      <c r="AB54" s="76">
        <v>-126</v>
      </c>
      <c r="AC54" s="115">
        <v>-32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226</v>
      </c>
      <c r="AR54" s="106">
        <v>-226</v>
      </c>
      <c r="AS54" s="112">
        <v>-57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2997</v>
      </c>
      <c r="T67" s="80">
        <v>0</v>
      </c>
      <c r="U67" s="81">
        <v>2997</v>
      </c>
      <c r="V67" s="114">
        <v>2997</v>
      </c>
      <c r="W67" s="95">
        <v>-7</v>
      </c>
      <c r="X67" s="114">
        <v>2990</v>
      </c>
      <c r="Y67" s="80"/>
      <c r="Z67" s="114">
        <v>2990</v>
      </c>
      <c r="AA67" s="80">
        <v>0</v>
      </c>
      <c r="AB67" s="80">
        <v>2990</v>
      </c>
      <c r="AC67" s="114">
        <v>748</v>
      </c>
      <c r="AD67" s="118">
        <v>2990</v>
      </c>
      <c r="AE67" s="96">
        <v>7664</v>
      </c>
      <c r="AF67" s="111">
        <v>0</v>
      </c>
      <c r="AG67" s="475">
        <v>1</v>
      </c>
      <c r="AH67" s="96">
        <v>7664</v>
      </c>
      <c r="AI67" s="475">
        <v>0</v>
      </c>
      <c r="AJ67" s="98">
        <v>0</v>
      </c>
      <c r="AK67" s="97">
        <v>7664</v>
      </c>
      <c r="AL67" s="111">
        <v>7664</v>
      </c>
      <c r="AM67" s="99">
        <v>-19</v>
      </c>
      <c r="AN67" s="111">
        <v>7645</v>
      </c>
      <c r="AO67" s="80"/>
      <c r="AP67" s="111">
        <v>7645</v>
      </c>
      <c r="AQ67" s="98">
        <v>0</v>
      </c>
      <c r="AR67" s="98">
        <v>7645</v>
      </c>
      <c r="AS67" s="111">
        <v>1911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1</v>
      </c>
      <c r="D69" s="76">
        <v>3758.8832805275442</v>
      </c>
      <c r="E69" s="103">
        <v>3758.8832805275442</v>
      </c>
      <c r="F69" s="512">
        <v>1</v>
      </c>
      <c r="G69" s="76">
        <v>469.04625845476306</v>
      </c>
      <c r="H69" s="103">
        <v>469.04625845476306</v>
      </c>
      <c r="I69" s="512">
        <v>0</v>
      </c>
      <c r="J69" s="76">
        <v>127.92170685129902</v>
      </c>
      <c r="K69" s="103">
        <v>0</v>
      </c>
      <c r="L69" s="512">
        <v>1</v>
      </c>
      <c r="M69" s="76">
        <v>3198.0426712824756</v>
      </c>
      <c r="N69" s="103">
        <v>3198.0426712824756</v>
      </c>
      <c r="O69" s="512">
        <v>0</v>
      </c>
      <c r="P69" s="76">
        <v>1279.21706851299</v>
      </c>
      <c r="Q69" s="103">
        <v>0</v>
      </c>
      <c r="R69" s="115">
        <v>7426</v>
      </c>
      <c r="S69" s="76">
        <v>-7426</v>
      </c>
      <c r="T69" s="76">
        <v>0</v>
      </c>
      <c r="U69" s="77">
        <v>-7426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4936</v>
      </c>
      <c r="AB69" s="76">
        <v>-4936</v>
      </c>
      <c r="AC69" s="115">
        <v>-1234</v>
      </c>
      <c r="AD69" s="119">
        <v>0</v>
      </c>
      <c r="AE69" s="104">
        <v>8169</v>
      </c>
      <c r="AF69" s="112">
        <v>8169</v>
      </c>
      <c r="AG69" s="476">
        <v>-1</v>
      </c>
      <c r="AH69" s="104">
        <v>-8169</v>
      </c>
      <c r="AI69" s="476">
        <v>0</v>
      </c>
      <c r="AJ69" s="106">
        <v>0</v>
      </c>
      <c r="AK69" s="105">
        <v>-8169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5280</v>
      </c>
      <c r="AR69" s="106">
        <v>-5280</v>
      </c>
      <c r="AS69" s="112">
        <v>-1320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1</v>
      </c>
      <c r="D73" s="76">
        <v>4863.9263154174596</v>
      </c>
      <c r="E73" s="103">
        <v>4863.9263154174596</v>
      </c>
      <c r="F73" s="512">
        <v>1</v>
      </c>
      <c r="G73" s="76">
        <v>646.45707391632061</v>
      </c>
      <c r="H73" s="103">
        <v>646.45707391632061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5510</v>
      </c>
      <c r="S73" s="76">
        <v>4864</v>
      </c>
      <c r="T73" s="76">
        <v>-5187</v>
      </c>
      <c r="U73" s="77">
        <v>-323</v>
      </c>
      <c r="V73" s="115">
        <v>5187</v>
      </c>
      <c r="W73" s="103">
        <v>-13</v>
      </c>
      <c r="X73" s="115">
        <v>5174</v>
      </c>
      <c r="Y73" s="76"/>
      <c r="Z73" s="115">
        <v>5174</v>
      </c>
      <c r="AA73" s="76">
        <v>182</v>
      </c>
      <c r="AB73" s="76">
        <v>4992</v>
      </c>
      <c r="AC73" s="115">
        <v>1248</v>
      </c>
      <c r="AD73" s="119">
        <v>5174</v>
      </c>
      <c r="AE73" s="104">
        <v>5568</v>
      </c>
      <c r="AF73" s="112">
        <v>5568</v>
      </c>
      <c r="AG73" s="476">
        <v>1</v>
      </c>
      <c r="AH73" s="104">
        <v>5568</v>
      </c>
      <c r="AI73" s="476">
        <v>-2</v>
      </c>
      <c r="AJ73" s="106">
        <v>-5568</v>
      </c>
      <c r="AK73" s="105">
        <v>0</v>
      </c>
      <c r="AL73" s="112">
        <v>5568</v>
      </c>
      <c r="AM73" s="107">
        <v>-14</v>
      </c>
      <c r="AN73" s="112">
        <v>5554</v>
      </c>
      <c r="AO73" s="76"/>
      <c r="AP73" s="112">
        <v>5554</v>
      </c>
      <c r="AQ73" s="106">
        <v>184</v>
      </c>
      <c r="AR73" s="106">
        <v>5370</v>
      </c>
      <c r="AS73" s="112">
        <v>1343</v>
      </c>
    </row>
    <row r="74" spans="1:45" ht="16.350000000000001" customHeight="1" x14ac:dyDescent="0.2">
      <c r="A74" s="74">
        <v>68</v>
      </c>
      <c r="B74" s="75" t="s">
        <v>3</v>
      </c>
      <c r="C74" s="476">
        <v>8</v>
      </c>
      <c r="D74" s="76">
        <v>5480.1141003097428</v>
      </c>
      <c r="E74" s="103">
        <v>43840.912802477942</v>
      </c>
      <c r="F74" s="512">
        <v>6</v>
      </c>
      <c r="G74" s="76">
        <v>720.39861651901072</v>
      </c>
      <c r="H74" s="103">
        <v>4322.3916991140641</v>
      </c>
      <c r="I74" s="512">
        <v>0</v>
      </c>
      <c r="J74" s="76">
        <v>196.47234995973014</v>
      </c>
      <c r="K74" s="103">
        <v>0</v>
      </c>
      <c r="L74" s="512">
        <v>1</v>
      </c>
      <c r="M74" s="76">
        <v>4911.8087489932541</v>
      </c>
      <c r="N74" s="103">
        <v>4911.8087489932541</v>
      </c>
      <c r="O74" s="512">
        <v>0</v>
      </c>
      <c r="P74" s="76">
        <v>1964.7234995973015</v>
      </c>
      <c r="Q74" s="103">
        <v>0</v>
      </c>
      <c r="R74" s="115">
        <v>53075</v>
      </c>
      <c r="S74" s="76">
        <v>7489</v>
      </c>
      <c r="T74" s="76">
        <v>-7205</v>
      </c>
      <c r="U74" s="77">
        <v>284</v>
      </c>
      <c r="V74" s="115">
        <v>53359</v>
      </c>
      <c r="W74" s="103">
        <v>-133</v>
      </c>
      <c r="X74" s="115">
        <v>53226</v>
      </c>
      <c r="Y74" s="76"/>
      <c r="Z74" s="115">
        <v>53226</v>
      </c>
      <c r="AA74" s="76">
        <v>1766</v>
      </c>
      <c r="AB74" s="76">
        <v>51460</v>
      </c>
      <c r="AC74" s="115">
        <v>12865</v>
      </c>
      <c r="AD74" s="119">
        <v>53226</v>
      </c>
      <c r="AE74" s="104">
        <v>2937</v>
      </c>
      <c r="AF74" s="112">
        <v>23496</v>
      </c>
      <c r="AG74" s="476">
        <v>2</v>
      </c>
      <c r="AH74" s="104">
        <v>5874</v>
      </c>
      <c r="AI74" s="476">
        <v>-3</v>
      </c>
      <c r="AJ74" s="106">
        <v>-4405.5</v>
      </c>
      <c r="AK74" s="105">
        <v>1468.5</v>
      </c>
      <c r="AL74" s="112">
        <v>24964.5</v>
      </c>
      <c r="AM74" s="107">
        <v>-62</v>
      </c>
      <c r="AN74" s="112">
        <v>24902.5</v>
      </c>
      <c r="AO74" s="76"/>
      <c r="AP74" s="112">
        <v>24903</v>
      </c>
      <c r="AQ74" s="106">
        <v>710</v>
      </c>
      <c r="AR74" s="106">
        <v>24193</v>
      </c>
      <c r="AS74" s="112">
        <v>6048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92</v>
      </c>
      <c r="D76" s="455"/>
      <c r="E76" s="506">
        <v>330764.28963799129</v>
      </c>
      <c r="F76" s="514">
        <v>83</v>
      </c>
      <c r="G76" s="455"/>
      <c r="H76" s="506">
        <v>37559.18032784183</v>
      </c>
      <c r="I76" s="514">
        <v>0</v>
      </c>
      <c r="J76" s="455"/>
      <c r="K76" s="506">
        <v>0</v>
      </c>
      <c r="L76" s="514">
        <v>4</v>
      </c>
      <c r="M76" s="455"/>
      <c r="N76" s="506">
        <v>13950.085110522399</v>
      </c>
      <c r="O76" s="514">
        <v>0</v>
      </c>
      <c r="P76" s="455"/>
      <c r="Q76" s="506">
        <v>0</v>
      </c>
      <c r="R76" s="515">
        <v>382273</v>
      </c>
      <c r="S76" s="455">
        <v>160915</v>
      </c>
      <c r="T76" s="455">
        <v>-42566</v>
      </c>
      <c r="U76" s="516">
        <v>118349</v>
      </c>
      <c r="V76" s="515">
        <v>500622</v>
      </c>
      <c r="W76" s="506">
        <v>-1250</v>
      </c>
      <c r="X76" s="515">
        <v>499372</v>
      </c>
      <c r="Y76" s="506">
        <v>0</v>
      </c>
      <c r="Z76" s="515">
        <v>499372</v>
      </c>
      <c r="AA76" s="455">
        <v>440070</v>
      </c>
      <c r="AB76" s="455">
        <v>59302</v>
      </c>
      <c r="AC76" s="515">
        <v>14826</v>
      </c>
      <c r="AD76" s="452">
        <v>499372</v>
      </c>
      <c r="AE76" s="517">
        <v>5144</v>
      </c>
      <c r="AF76" s="518">
        <v>676095</v>
      </c>
      <c r="AG76" s="514">
        <v>44</v>
      </c>
      <c r="AH76" s="517">
        <v>321444</v>
      </c>
      <c r="AI76" s="514">
        <v>-26</v>
      </c>
      <c r="AJ76" s="519">
        <v>-91779</v>
      </c>
      <c r="AK76" s="520">
        <v>229665</v>
      </c>
      <c r="AL76" s="518">
        <v>905760</v>
      </c>
      <c r="AM76" s="521">
        <v>-2264</v>
      </c>
      <c r="AN76" s="518">
        <v>903496</v>
      </c>
      <c r="AO76" s="506">
        <v>0</v>
      </c>
      <c r="AP76" s="518">
        <v>903497</v>
      </c>
      <c r="AQ76" s="519">
        <v>812032</v>
      </c>
      <c r="AR76" s="519">
        <v>91465</v>
      </c>
      <c r="AS76" s="518">
        <v>22866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92</v>
      </c>
      <c r="D83" s="450"/>
      <c r="E83" s="478">
        <v>330764.28963799129</v>
      </c>
      <c r="F83" s="451">
        <v>83</v>
      </c>
      <c r="G83" s="450"/>
      <c r="H83" s="478">
        <v>37559.18032784183</v>
      </c>
      <c r="I83" s="451">
        <v>0</v>
      </c>
      <c r="J83" s="450"/>
      <c r="K83" s="478">
        <v>0</v>
      </c>
      <c r="L83" s="451">
        <v>4</v>
      </c>
      <c r="M83" s="450"/>
      <c r="N83" s="478">
        <v>13950.085110522399</v>
      </c>
      <c r="O83" s="451">
        <v>0</v>
      </c>
      <c r="P83" s="450"/>
      <c r="Q83" s="478">
        <v>0</v>
      </c>
      <c r="R83" s="450">
        <v>382273</v>
      </c>
      <c r="S83" s="450">
        <v>160915</v>
      </c>
      <c r="T83" s="450">
        <v>-42566</v>
      </c>
      <c r="U83" s="450">
        <v>118349</v>
      </c>
      <c r="V83" s="450">
        <v>500622</v>
      </c>
      <c r="W83" s="450">
        <v>-1250</v>
      </c>
      <c r="X83" s="450">
        <v>499372</v>
      </c>
      <c r="Y83" s="478">
        <v>0</v>
      </c>
      <c r="Z83" s="452">
        <v>499372</v>
      </c>
      <c r="AA83" s="450">
        <v>440070</v>
      </c>
      <c r="AB83" s="450">
        <v>59302</v>
      </c>
      <c r="AC83" s="452">
        <v>14826</v>
      </c>
      <c r="AD83" s="452">
        <v>499372</v>
      </c>
      <c r="AE83" s="342"/>
      <c r="AF83" s="450">
        <v>676095</v>
      </c>
      <c r="AG83" s="451">
        <v>44</v>
      </c>
      <c r="AH83" s="342">
        <v>321444</v>
      </c>
      <c r="AI83" s="451">
        <v>-26</v>
      </c>
      <c r="AJ83" s="450">
        <v>-91779</v>
      </c>
      <c r="AK83" s="450">
        <v>229665</v>
      </c>
      <c r="AL83" s="450">
        <v>905760</v>
      </c>
      <c r="AM83" s="450">
        <v>-2264</v>
      </c>
      <c r="AN83" s="450">
        <v>903496</v>
      </c>
      <c r="AO83" s="450">
        <v>0</v>
      </c>
      <c r="AP83" s="450">
        <v>903497</v>
      </c>
      <c r="AQ83" s="450">
        <v>812032</v>
      </c>
      <c r="AR83" s="450">
        <v>91465</v>
      </c>
      <c r="AS83" s="450">
        <v>22866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136"/>
      <c r="G85" s="216"/>
      <c r="H85" s="1180"/>
      <c r="I85" s="1180"/>
      <c r="J85" s="1180"/>
      <c r="K85" s="1180"/>
      <c r="L85" s="1182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869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710937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874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1830</v>
      </c>
      <c r="D5" s="326" t="s">
        <v>1688</v>
      </c>
      <c r="E5" s="326" t="s">
        <v>1488</v>
      </c>
      <c r="F5" s="326" t="s">
        <v>1831</v>
      </c>
      <c r="G5" s="326" t="s">
        <v>1537</v>
      </c>
      <c r="H5" s="326" t="s">
        <v>1690</v>
      </c>
      <c r="I5" s="326" t="s">
        <v>1832</v>
      </c>
      <c r="J5" s="326" t="s">
        <v>1540</v>
      </c>
      <c r="K5" s="326" t="s">
        <v>1692</v>
      </c>
      <c r="L5" s="326" t="s">
        <v>1833</v>
      </c>
      <c r="M5" s="326" t="s">
        <v>1543</v>
      </c>
      <c r="N5" s="326" t="s">
        <v>1694</v>
      </c>
      <c r="O5" s="326" t="s">
        <v>1834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275</v>
      </c>
      <c r="D32" s="80">
        <v>3731.8460988028037</v>
      </c>
      <c r="E32" s="95">
        <v>1026257.6771707711</v>
      </c>
      <c r="F32" s="511">
        <v>181</v>
      </c>
      <c r="G32" s="80">
        <v>465.11914076262406</v>
      </c>
      <c r="H32" s="95">
        <v>84186.564478034954</v>
      </c>
      <c r="I32" s="511">
        <v>0</v>
      </c>
      <c r="J32" s="80">
        <v>126.85067475344293</v>
      </c>
      <c r="K32" s="95">
        <v>0</v>
      </c>
      <c r="L32" s="511">
        <v>26</v>
      </c>
      <c r="M32" s="80">
        <v>3171.2668688360727</v>
      </c>
      <c r="N32" s="95">
        <v>82452.938589737896</v>
      </c>
      <c r="O32" s="511">
        <v>4</v>
      </c>
      <c r="P32" s="80">
        <v>1268.5067475344292</v>
      </c>
      <c r="Q32" s="95">
        <v>5074.0269901377169</v>
      </c>
      <c r="R32" s="114">
        <v>1197971</v>
      </c>
      <c r="S32" s="80">
        <v>238170</v>
      </c>
      <c r="T32" s="80">
        <v>-11397</v>
      </c>
      <c r="U32" s="81">
        <v>226773</v>
      </c>
      <c r="V32" s="114">
        <v>1424744</v>
      </c>
      <c r="W32" s="95">
        <v>-3562</v>
      </c>
      <c r="X32" s="114">
        <v>1421182</v>
      </c>
      <c r="Y32" s="80"/>
      <c r="Z32" s="114">
        <v>1421182</v>
      </c>
      <c r="AA32" s="80">
        <v>958450</v>
      </c>
      <c r="AB32" s="80">
        <v>462732</v>
      </c>
      <c r="AC32" s="114">
        <v>115683</v>
      </c>
      <c r="AD32" s="118">
        <v>1421182</v>
      </c>
      <c r="AE32" s="96">
        <v>5210</v>
      </c>
      <c r="AF32" s="111">
        <v>1432750</v>
      </c>
      <c r="AG32" s="475">
        <v>60</v>
      </c>
      <c r="AH32" s="96">
        <v>312600</v>
      </c>
      <c r="AI32" s="475">
        <v>-8</v>
      </c>
      <c r="AJ32" s="98">
        <v>-20840</v>
      </c>
      <c r="AK32" s="97">
        <v>291760</v>
      </c>
      <c r="AL32" s="111">
        <v>1724510</v>
      </c>
      <c r="AM32" s="99">
        <v>-4311</v>
      </c>
      <c r="AN32" s="111">
        <v>1720199</v>
      </c>
      <c r="AO32" s="80"/>
      <c r="AP32" s="111">
        <v>1720199</v>
      </c>
      <c r="AQ32" s="98">
        <v>1112812</v>
      </c>
      <c r="AR32" s="98">
        <v>607387</v>
      </c>
      <c r="AS32" s="111">
        <v>151847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1</v>
      </c>
      <c r="D35" s="76">
        <v>3966.7155932773139</v>
      </c>
      <c r="E35" s="103">
        <v>3966.7155932773139</v>
      </c>
      <c r="F35" s="512">
        <v>1</v>
      </c>
      <c r="G35" s="76">
        <v>537.21593444789767</v>
      </c>
      <c r="H35" s="103">
        <v>537.21593444789767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4504</v>
      </c>
      <c r="S35" s="76">
        <v>-4504</v>
      </c>
      <c r="T35" s="76">
        <v>0</v>
      </c>
      <c r="U35" s="77">
        <v>-4504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298</v>
      </c>
      <c r="AB35" s="76">
        <v>-298</v>
      </c>
      <c r="AC35" s="115">
        <v>-75</v>
      </c>
      <c r="AD35" s="119">
        <v>0</v>
      </c>
      <c r="AE35" s="104">
        <v>5038</v>
      </c>
      <c r="AF35" s="112">
        <v>5038</v>
      </c>
      <c r="AG35" s="476">
        <v>-1</v>
      </c>
      <c r="AH35" s="104">
        <v>-5038</v>
      </c>
      <c r="AI35" s="476">
        <v>0</v>
      </c>
      <c r="AJ35" s="106">
        <v>0</v>
      </c>
      <c r="AK35" s="105">
        <v>-5038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344</v>
      </c>
      <c r="AR35" s="106">
        <v>-344</v>
      </c>
      <c r="AS35" s="112">
        <v>-86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59</v>
      </c>
      <c r="D42" s="80">
        <v>3378.174621153446</v>
      </c>
      <c r="E42" s="95">
        <v>199312.3026480533</v>
      </c>
      <c r="F42" s="511">
        <v>36</v>
      </c>
      <c r="G42" s="80">
        <v>460.95853066984711</v>
      </c>
      <c r="H42" s="95">
        <v>16594.507104114495</v>
      </c>
      <c r="I42" s="511">
        <v>0</v>
      </c>
      <c r="J42" s="80">
        <v>125.71596290995829</v>
      </c>
      <c r="K42" s="95">
        <v>0</v>
      </c>
      <c r="L42" s="511">
        <v>5</v>
      </c>
      <c r="M42" s="80">
        <v>3142.8990727489572</v>
      </c>
      <c r="N42" s="95">
        <v>15714.495363744787</v>
      </c>
      <c r="O42" s="511">
        <v>1</v>
      </c>
      <c r="P42" s="80">
        <v>1257.1596290995828</v>
      </c>
      <c r="Q42" s="95">
        <v>1257.1596290995828</v>
      </c>
      <c r="R42" s="114">
        <v>232878</v>
      </c>
      <c r="S42" s="80">
        <v>128000</v>
      </c>
      <c r="T42" s="80">
        <v>11495</v>
      </c>
      <c r="U42" s="81">
        <v>139495</v>
      </c>
      <c r="V42" s="114">
        <v>372373</v>
      </c>
      <c r="W42" s="95">
        <v>-931</v>
      </c>
      <c r="X42" s="114">
        <v>371442</v>
      </c>
      <c r="Y42" s="80"/>
      <c r="Z42" s="114">
        <v>371442</v>
      </c>
      <c r="AA42" s="80">
        <v>236891</v>
      </c>
      <c r="AB42" s="80">
        <v>134551</v>
      </c>
      <c r="AC42" s="114">
        <v>33638</v>
      </c>
      <c r="AD42" s="118">
        <v>371442</v>
      </c>
      <c r="AE42" s="96">
        <v>6155</v>
      </c>
      <c r="AF42" s="111">
        <v>363145</v>
      </c>
      <c r="AG42" s="475">
        <v>35</v>
      </c>
      <c r="AH42" s="96">
        <v>215425</v>
      </c>
      <c r="AI42" s="475">
        <v>1</v>
      </c>
      <c r="AJ42" s="98">
        <v>3077.5</v>
      </c>
      <c r="AK42" s="97">
        <v>218502.5</v>
      </c>
      <c r="AL42" s="111">
        <v>581647.5</v>
      </c>
      <c r="AM42" s="99">
        <v>-1454</v>
      </c>
      <c r="AN42" s="111">
        <v>580193.5</v>
      </c>
      <c r="AO42" s="80"/>
      <c r="AP42" s="111">
        <v>580194</v>
      </c>
      <c r="AQ42" s="98">
        <v>375402</v>
      </c>
      <c r="AR42" s="98">
        <v>204792</v>
      </c>
      <c r="AS42" s="111">
        <v>51198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21196</v>
      </c>
      <c r="T50" s="76">
        <v>323</v>
      </c>
      <c r="U50" s="77">
        <v>21519</v>
      </c>
      <c r="V50" s="115">
        <v>21519</v>
      </c>
      <c r="W50" s="103">
        <v>-54</v>
      </c>
      <c r="X50" s="115">
        <v>21465</v>
      </c>
      <c r="Y50" s="76"/>
      <c r="Z50" s="115">
        <v>21465</v>
      </c>
      <c r="AA50" s="76">
        <v>15047</v>
      </c>
      <c r="AB50" s="76">
        <v>6418</v>
      </c>
      <c r="AC50" s="115">
        <v>1605</v>
      </c>
      <c r="AD50" s="119">
        <v>21465</v>
      </c>
      <c r="AE50" s="104">
        <v>3807</v>
      </c>
      <c r="AF50" s="112">
        <v>0</v>
      </c>
      <c r="AG50" s="476">
        <v>4</v>
      </c>
      <c r="AH50" s="104">
        <v>15228</v>
      </c>
      <c r="AI50" s="476">
        <v>0</v>
      </c>
      <c r="AJ50" s="106">
        <v>0</v>
      </c>
      <c r="AK50" s="105">
        <v>15228</v>
      </c>
      <c r="AL50" s="112">
        <v>15228</v>
      </c>
      <c r="AM50" s="107">
        <v>-38</v>
      </c>
      <c r="AN50" s="112">
        <v>15190</v>
      </c>
      <c r="AO50" s="76"/>
      <c r="AP50" s="112">
        <v>15190</v>
      </c>
      <c r="AQ50" s="106">
        <v>11990</v>
      </c>
      <c r="AR50" s="106">
        <v>3200</v>
      </c>
      <c r="AS50" s="112">
        <v>800</v>
      </c>
    </row>
    <row r="51" spans="1:45" ht="16.350000000000001" customHeight="1" x14ac:dyDescent="0.2">
      <c r="A51" s="69">
        <v>45</v>
      </c>
      <c r="B51" s="70" t="s">
        <v>51</v>
      </c>
      <c r="C51" s="477">
        <v>2</v>
      </c>
      <c r="D51" s="71">
        <v>2659.0359329937532</v>
      </c>
      <c r="E51" s="108">
        <v>5318.0718659875065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5318</v>
      </c>
      <c r="S51" s="71">
        <v>5562</v>
      </c>
      <c r="T51" s="71">
        <v>-2781</v>
      </c>
      <c r="U51" s="72">
        <v>2781</v>
      </c>
      <c r="V51" s="116">
        <v>8099</v>
      </c>
      <c r="W51" s="108">
        <v>-20</v>
      </c>
      <c r="X51" s="116">
        <v>8079</v>
      </c>
      <c r="Y51" s="71"/>
      <c r="Z51" s="116">
        <v>8079</v>
      </c>
      <c r="AA51" s="73">
        <v>8223</v>
      </c>
      <c r="AB51" s="71">
        <v>-144</v>
      </c>
      <c r="AC51" s="117">
        <v>-36</v>
      </c>
      <c r="AD51" s="117">
        <v>8079</v>
      </c>
      <c r="AE51" s="100">
        <v>12502</v>
      </c>
      <c r="AF51" s="113">
        <v>25004</v>
      </c>
      <c r="AG51" s="477">
        <v>1</v>
      </c>
      <c r="AH51" s="100">
        <v>12502</v>
      </c>
      <c r="AI51" s="477">
        <v>-1</v>
      </c>
      <c r="AJ51" s="101">
        <v>-6251</v>
      </c>
      <c r="AK51" s="102">
        <v>6251</v>
      </c>
      <c r="AL51" s="113">
        <v>31255</v>
      </c>
      <c r="AM51" s="109">
        <v>-78</v>
      </c>
      <c r="AN51" s="113">
        <v>31177</v>
      </c>
      <c r="AO51" s="71"/>
      <c r="AP51" s="113">
        <v>31177</v>
      </c>
      <c r="AQ51" s="101">
        <v>38178</v>
      </c>
      <c r="AR51" s="101">
        <v>-7001</v>
      </c>
      <c r="AS51" s="113">
        <v>-1750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1</v>
      </c>
      <c r="D53" s="76">
        <v>2717.073466854647</v>
      </c>
      <c r="E53" s="103">
        <v>2717.073466854647</v>
      </c>
      <c r="F53" s="512">
        <v>0</v>
      </c>
      <c r="G53" s="76">
        <v>313.98499428696971</v>
      </c>
      <c r="H53" s="103">
        <v>0</v>
      </c>
      <c r="I53" s="512">
        <v>0</v>
      </c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>
        <v>0</v>
      </c>
      <c r="P53" s="76">
        <v>856.32271169173555</v>
      </c>
      <c r="Q53" s="103">
        <v>0</v>
      </c>
      <c r="R53" s="115">
        <v>2717</v>
      </c>
      <c r="S53" s="76">
        <v>-2717</v>
      </c>
      <c r="T53" s="76">
        <v>0</v>
      </c>
      <c r="U53" s="77">
        <v>-2717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182</v>
      </c>
      <c r="AB53" s="76">
        <v>-182</v>
      </c>
      <c r="AC53" s="115">
        <v>-46</v>
      </c>
      <c r="AD53" s="119">
        <v>0</v>
      </c>
      <c r="AE53" s="104">
        <v>11448</v>
      </c>
      <c r="AF53" s="112">
        <v>11448</v>
      </c>
      <c r="AG53" s="476">
        <v>-1</v>
      </c>
      <c r="AH53" s="104">
        <v>-11448</v>
      </c>
      <c r="AI53" s="476">
        <v>0</v>
      </c>
      <c r="AJ53" s="106">
        <v>0</v>
      </c>
      <c r="AK53" s="105">
        <v>-11448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646</v>
      </c>
      <c r="AR53" s="106">
        <v>-646</v>
      </c>
      <c r="AS53" s="112">
        <v>-162</v>
      </c>
    </row>
    <row r="54" spans="1:45" ht="16.350000000000001" customHeight="1" x14ac:dyDescent="0.2">
      <c r="A54" s="74">
        <v>48</v>
      </c>
      <c r="B54" s="75" t="s">
        <v>91</v>
      </c>
      <c r="C54" s="476">
        <v>1</v>
      </c>
      <c r="D54" s="76">
        <v>3752.5515786721749</v>
      </c>
      <c r="E54" s="103">
        <v>3752.5515786721749</v>
      </c>
      <c r="F54" s="512">
        <v>0</v>
      </c>
      <c r="G54" s="76">
        <v>489.19342868905647</v>
      </c>
      <c r="H54" s="103">
        <v>0</v>
      </c>
      <c r="I54" s="512">
        <v>0</v>
      </c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>
        <v>0</v>
      </c>
      <c r="P54" s="76">
        <v>1334.1638964246997</v>
      </c>
      <c r="Q54" s="103">
        <v>0</v>
      </c>
      <c r="R54" s="115">
        <v>3753</v>
      </c>
      <c r="S54" s="76">
        <v>16967</v>
      </c>
      <c r="T54" s="76">
        <v>2121</v>
      </c>
      <c r="U54" s="77">
        <v>19088</v>
      </c>
      <c r="V54" s="115">
        <v>22841</v>
      </c>
      <c r="W54" s="103">
        <v>-57</v>
      </c>
      <c r="X54" s="115">
        <v>22784</v>
      </c>
      <c r="Y54" s="76"/>
      <c r="Z54" s="115">
        <v>22784</v>
      </c>
      <c r="AA54" s="76">
        <v>12102</v>
      </c>
      <c r="AB54" s="76">
        <v>10682</v>
      </c>
      <c r="AC54" s="115">
        <v>2671</v>
      </c>
      <c r="AD54" s="119">
        <v>22784</v>
      </c>
      <c r="AE54" s="104">
        <v>6647</v>
      </c>
      <c r="AF54" s="112">
        <v>6647</v>
      </c>
      <c r="AG54" s="476">
        <v>4</v>
      </c>
      <c r="AH54" s="104">
        <v>26588</v>
      </c>
      <c r="AI54" s="476">
        <v>1</v>
      </c>
      <c r="AJ54" s="106">
        <v>3323.5</v>
      </c>
      <c r="AK54" s="105">
        <v>29911.5</v>
      </c>
      <c r="AL54" s="112">
        <v>36558.5</v>
      </c>
      <c r="AM54" s="107">
        <v>-91</v>
      </c>
      <c r="AN54" s="112">
        <v>36467.5</v>
      </c>
      <c r="AO54" s="76"/>
      <c r="AP54" s="112">
        <v>36468</v>
      </c>
      <c r="AQ54" s="106">
        <v>21905</v>
      </c>
      <c r="AR54" s="106">
        <v>14563</v>
      </c>
      <c r="AS54" s="112">
        <v>3641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1</v>
      </c>
      <c r="D58" s="76">
        <v>4494.9138479689627</v>
      </c>
      <c r="E58" s="103">
        <v>4494.9138479689627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4495</v>
      </c>
      <c r="S58" s="76">
        <v>0</v>
      </c>
      <c r="T58" s="76">
        <v>303</v>
      </c>
      <c r="U58" s="77">
        <v>303</v>
      </c>
      <c r="V58" s="115">
        <v>4798</v>
      </c>
      <c r="W58" s="103">
        <v>-12</v>
      </c>
      <c r="X58" s="115">
        <v>4786</v>
      </c>
      <c r="Y58" s="76"/>
      <c r="Z58" s="115">
        <v>4786</v>
      </c>
      <c r="AA58" s="76">
        <v>298</v>
      </c>
      <c r="AB58" s="76">
        <v>4488</v>
      </c>
      <c r="AC58" s="115">
        <v>1122</v>
      </c>
      <c r="AD58" s="119">
        <v>4786</v>
      </c>
      <c r="AE58" s="104">
        <v>5891</v>
      </c>
      <c r="AF58" s="112">
        <v>5891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5891</v>
      </c>
      <c r="AM58" s="107">
        <v>-15</v>
      </c>
      <c r="AN58" s="112">
        <v>5876</v>
      </c>
      <c r="AO58" s="76"/>
      <c r="AP58" s="112">
        <v>5876</v>
      </c>
      <c r="AQ58" s="106">
        <v>386</v>
      </c>
      <c r="AR58" s="106">
        <v>5490</v>
      </c>
      <c r="AS58" s="112">
        <v>1373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340</v>
      </c>
      <c r="D76" s="455"/>
      <c r="E76" s="506">
        <v>1245819.3061715849</v>
      </c>
      <c r="F76" s="514">
        <v>218</v>
      </c>
      <c r="G76" s="455"/>
      <c r="H76" s="506">
        <v>101318.28751659735</v>
      </c>
      <c r="I76" s="514">
        <v>0</v>
      </c>
      <c r="J76" s="455"/>
      <c r="K76" s="506">
        <v>0</v>
      </c>
      <c r="L76" s="514">
        <v>31</v>
      </c>
      <c r="M76" s="455"/>
      <c r="N76" s="506">
        <v>98167.433953482687</v>
      </c>
      <c r="O76" s="514">
        <v>5</v>
      </c>
      <c r="P76" s="455"/>
      <c r="Q76" s="506">
        <v>6331.1866192373</v>
      </c>
      <c r="R76" s="515">
        <v>1451636</v>
      </c>
      <c r="S76" s="455">
        <v>402674</v>
      </c>
      <c r="T76" s="455">
        <v>64</v>
      </c>
      <c r="U76" s="516">
        <v>402738</v>
      </c>
      <c r="V76" s="515">
        <v>1854374</v>
      </c>
      <c r="W76" s="506">
        <v>-4636</v>
      </c>
      <c r="X76" s="515">
        <v>1849738</v>
      </c>
      <c r="Y76" s="506">
        <v>0</v>
      </c>
      <c r="Z76" s="515">
        <v>1849738</v>
      </c>
      <c r="AA76" s="455">
        <v>1231491</v>
      </c>
      <c r="AB76" s="455">
        <v>618247</v>
      </c>
      <c r="AC76" s="515">
        <v>154562</v>
      </c>
      <c r="AD76" s="452">
        <v>1849738</v>
      </c>
      <c r="AE76" s="517">
        <v>5144</v>
      </c>
      <c r="AF76" s="518">
        <v>1849923</v>
      </c>
      <c r="AG76" s="514">
        <v>102</v>
      </c>
      <c r="AH76" s="517">
        <v>565857</v>
      </c>
      <c r="AI76" s="514">
        <v>-7</v>
      </c>
      <c r="AJ76" s="519">
        <v>-20690</v>
      </c>
      <c r="AK76" s="520">
        <v>545167</v>
      </c>
      <c r="AL76" s="518">
        <v>2395090</v>
      </c>
      <c r="AM76" s="521">
        <v>-5987</v>
      </c>
      <c r="AN76" s="518">
        <v>2389103</v>
      </c>
      <c r="AO76" s="506">
        <v>0</v>
      </c>
      <c r="AP76" s="518">
        <v>2389104</v>
      </c>
      <c r="AQ76" s="519">
        <v>1561663</v>
      </c>
      <c r="AR76" s="519">
        <v>827441</v>
      </c>
      <c r="AS76" s="518">
        <v>206861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340</v>
      </c>
      <c r="D83" s="450"/>
      <c r="E83" s="478">
        <v>1245819.3061715849</v>
      </c>
      <c r="F83" s="451">
        <v>218</v>
      </c>
      <c r="G83" s="450"/>
      <c r="H83" s="478">
        <v>101318.28751659735</v>
      </c>
      <c r="I83" s="451">
        <v>0</v>
      </c>
      <c r="J83" s="450"/>
      <c r="K83" s="478">
        <v>0</v>
      </c>
      <c r="L83" s="451">
        <v>31</v>
      </c>
      <c r="M83" s="450"/>
      <c r="N83" s="478">
        <v>98167.433953482687</v>
      </c>
      <c r="O83" s="451">
        <v>5</v>
      </c>
      <c r="P83" s="450"/>
      <c r="Q83" s="478">
        <v>6331.1866192373</v>
      </c>
      <c r="R83" s="450">
        <v>1451636</v>
      </c>
      <c r="S83" s="450">
        <v>402674</v>
      </c>
      <c r="T83" s="450">
        <v>64</v>
      </c>
      <c r="U83" s="450">
        <v>402738</v>
      </c>
      <c r="V83" s="450">
        <v>1854374</v>
      </c>
      <c r="W83" s="450">
        <v>-4636</v>
      </c>
      <c r="X83" s="450">
        <v>1849738</v>
      </c>
      <c r="Y83" s="478">
        <v>0</v>
      </c>
      <c r="Z83" s="452">
        <v>1849738</v>
      </c>
      <c r="AA83" s="450">
        <v>1231491</v>
      </c>
      <c r="AB83" s="450">
        <v>618247</v>
      </c>
      <c r="AC83" s="452">
        <v>154562</v>
      </c>
      <c r="AD83" s="452">
        <v>1849738</v>
      </c>
      <c r="AE83" s="342"/>
      <c r="AF83" s="450">
        <v>1849923</v>
      </c>
      <c r="AG83" s="451">
        <v>102</v>
      </c>
      <c r="AH83" s="342">
        <v>565857</v>
      </c>
      <c r="AI83" s="451">
        <v>-7</v>
      </c>
      <c r="AJ83" s="450">
        <v>-20690</v>
      </c>
      <c r="AK83" s="450">
        <v>545167</v>
      </c>
      <c r="AL83" s="450">
        <v>2395090</v>
      </c>
      <c r="AM83" s="450">
        <v>-5987</v>
      </c>
      <c r="AN83" s="450">
        <v>2389103</v>
      </c>
      <c r="AO83" s="450">
        <v>0</v>
      </c>
      <c r="AP83" s="450">
        <v>2389104</v>
      </c>
      <c r="AQ83" s="450">
        <v>1561663</v>
      </c>
      <c r="AR83" s="450">
        <v>827441</v>
      </c>
      <c r="AS83" s="450">
        <v>206861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A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136"/>
      <c r="G85" s="216"/>
      <c r="H85" s="1180"/>
      <c r="I85" s="1180"/>
      <c r="J85" s="1180"/>
      <c r="K85" s="1180"/>
      <c r="L85" s="1182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216"/>
      <c r="AB85" s="216"/>
      <c r="AC85" s="216"/>
      <c r="AD85" s="216"/>
      <c r="AE85" s="216"/>
      <c r="AF85" s="216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870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77:B77"/>
    <mergeCell ref="A78:B78"/>
    <mergeCell ref="C2:C3"/>
    <mergeCell ref="D2:E2"/>
    <mergeCell ref="F2:H2"/>
    <mergeCell ref="P86:P87"/>
    <mergeCell ref="A80:B80"/>
    <mergeCell ref="A81:B81"/>
    <mergeCell ref="A82:B82"/>
    <mergeCell ref="A83:B83"/>
    <mergeCell ref="J86:J87"/>
    <mergeCell ref="M86:M87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S2:AS3"/>
    <mergeCell ref="AP2:AP3"/>
    <mergeCell ref="AQ2:AQ3"/>
    <mergeCell ref="AR2:AR3"/>
    <mergeCell ref="AL1:AS1"/>
    <mergeCell ref="AE1:AK1"/>
    <mergeCell ref="I2:K2"/>
    <mergeCell ref="R2:R3"/>
    <mergeCell ref="S2:U2"/>
    <mergeCell ref="X2:X3"/>
    <mergeCell ref="Y2:Y3"/>
    <mergeCell ref="Z2:Z3"/>
    <mergeCell ref="C1:K1"/>
    <mergeCell ref="L2:N2"/>
    <mergeCell ref="O2:Q2"/>
    <mergeCell ref="V1:AD1"/>
    <mergeCell ref="AA2:AA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K1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944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5" t="s">
        <v>254</v>
      </c>
      <c r="T2" s="1545"/>
      <c r="U2" s="1545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30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254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235" t="s">
        <v>926</v>
      </c>
      <c r="E3" s="1235" t="s">
        <v>420</v>
      </c>
      <c r="F3" s="1235" t="s">
        <v>979</v>
      </c>
      <c r="G3" s="1235" t="s">
        <v>607</v>
      </c>
      <c r="H3" s="1235" t="s">
        <v>420</v>
      </c>
      <c r="I3" s="1235" t="s">
        <v>978</v>
      </c>
      <c r="J3" s="1235" t="s">
        <v>607</v>
      </c>
      <c r="K3" s="1235" t="s">
        <v>420</v>
      </c>
      <c r="L3" s="1235" t="s">
        <v>977</v>
      </c>
      <c r="M3" s="1235" t="s">
        <v>632</v>
      </c>
      <c r="N3" s="1235" t="s">
        <v>420</v>
      </c>
      <c r="O3" s="1235" t="s">
        <v>977</v>
      </c>
      <c r="P3" s="1235" t="s">
        <v>632</v>
      </c>
      <c r="Q3" s="1235" t="s">
        <v>420</v>
      </c>
      <c r="R3" s="1542"/>
      <c r="S3" s="1238" t="s">
        <v>975</v>
      </c>
      <c r="T3" s="1238" t="s">
        <v>976</v>
      </c>
      <c r="U3" s="1238" t="s">
        <v>256</v>
      </c>
      <c r="V3" s="1542"/>
      <c r="W3" s="1542"/>
      <c r="X3" s="1542"/>
      <c r="Y3" s="1544"/>
      <c r="Z3" s="1542"/>
      <c r="AA3" s="1531"/>
      <c r="AB3" s="1542"/>
      <c r="AC3" s="1542"/>
      <c r="AD3" s="1542"/>
      <c r="AE3" s="1627"/>
      <c r="AF3" s="1651"/>
      <c r="AG3" s="1238" t="s">
        <v>986</v>
      </c>
      <c r="AH3" s="1238" t="s">
        <v>987</v>
      </c>
      <c r="AI3" s="1238" t="s">
        <v>984</v>
      </c>
      <c r="AJ3" s="1238" t="s">
        <v>985</v>
      </c>
      <c r="AK3" s="1238" t="s">
        <v>256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6.350000000000001" customHeight="1" x14ac:dyDescent="0.2">
      <c r="A4" s="625"/>
      <c r="B4" s="626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</row>
    <row r="5" spans="1:45" ht="38.25" hidden="1" x14ac:dyDescent="0.2">
      <c r="A5" s="625"/>
      <c r="B5" s="626"/>
      <c r="C5" s="326" t="s">
        <v>1835</v>
      </c>
      <c r="D5" s="326" t="s">
        <v>1688</v>
      </c>
      <c r="E5" s="326" t="s">
        <v>1488</v>
      </c>
      <c r="F5" s="326" t="s">
        <v>1836</v>
      </c>
      <c r="G5" s="326" t="s">
        <v>1537</v>
      </c>
      <c r="H5" s="326" t="s">
        <v>1690</v>
      </c>
      <c r="I5" s="326" t="s">
        <v>1837</v>
      </c>
      <c r="J5" s="326" t="s">
        <v>1540</v>
      </c>
      <c r="K5" s="326" t="s">
        <v>1692</v>
      </c>
      <c r="L5" s="326" t="s">
        <v>1838</v>
      </c>
      <c r="M5" s="326" t="s">
        <v>1543</v>
      </c>
      <c r="N5" s="326" t="s">
        <v>1694</v>
      </c>
      <c r="O5" s="326" t="s">
        <v>1839</v>
      </c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51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>
        <v>0</v>
      </c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>
        <v>0</v>
      </c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>
        <v>0</v>
      </c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>
        <v>0</v>
      </c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12</v>
      </c>
      <c r="D9" s="76">
        <v>3672.7897155039423</v>
      </c>
      <c r="E9" s="103">
        <v>44073.476586047305</v>
      </c>
      <c r="F9" s="512">
        <v>2</v>
      </c>
      <c r="G9" s="76">
        <v>519.87643235293092</v>
      </c>
      <c r="H9" s="103">
        <v>1039.7528647058618</v>
      </c>
      <c r="I9" s="512">
        <v>0</v>
      </c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>
        <v>0</v>
      </c>
      <c r="P9" s="76">
        <v>1417.8448155079934</v>
      </c>
      <c r="Q9" s="103">
        <v>0</v>
      </c>
      <c r="R9" s="115">
        <v>45113</v>
      </c>
      <c r="S9" s="76">
        <v>-5914</v>
      </c>
      <c r="T9" s="76">
        <v>-11214</v>
      </c>
      <c r="U9" s="77">
        <v>-17128</v>
      </c>
      <c r="V9" s="115">
        <v>27985</v>
      </c>
      <c r="W9" s="103">
        <v>-70</v>
      </c>
      <c r="X9" s="115">
        <v>27915</v>
      </c>
      <c r="Y9" s="76"/>
      <c r="Z9" s="115">
        <v>27915</v>
      </c>
      <c r="AA9" s="76">
        <v>30000</v>
      </c>
      <c r="AB9" s="76">
        <v>-2085</v>
      </c>
      <c r="AC9" s="115">
        <v>-521</v>
      </c>
      <c r="AD9" s="119">
        <v>27915</v>
      </c>
      <c r="AE9" s="104">
        <v>6412</v>
      </c>
      <c r="AF9" s="112">
        <v>76944</v>
      </c>
      <c r="AG9" s="476">
        <v>-3</v>
      </c>
      <c r="AH9" s="104">
        <v>-19236</v>
      </c>
      <c r="AI9" s="476">
        <v>-5</v>
      </c>
      <c r="AJ9" s="106">
        <v>-16030</v>
      </c>
      <c r="AK9" s="105">
        <v>-35266</v>
      </c>
      <c r="AL9" s="112">
        <v>41678</v>
      </c>
      <c r="AM9" s="107">
        <v>-104</v>
      </c>
      <c r="AN9" s="112">
        <v>41574</v>
      </c>
      <c r="AO9" s="76"/>
      <c r="AP9" s="112">
        <v>41574</v>
      </c>
      <c r="AQ9" s="106">
        <v>51887</v>
      </c>
      <c r="AR9" s="106">
        <v>-10313</v>
      </c>
      <c r="AS9" s="112">
        <v>-2578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>
        <v>0</v>
      </c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>
        <v>0</v>
      </c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>
        <v>0</v>
      </c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>
        <v>0</v>
      </c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>
        <v>0</v>
      </c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>
        <v>0</v>
      </c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>
        <v>0</v>
      </c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>
        <v>0</v>
      </c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>
        <v>0</v>
      </c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>
        <v>0</v>
      </c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>
        <v>0</v>
      </c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>
        <v>0</v>
      </c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>
        <v>0</v>
      </c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>
        <v>0</v>
      </c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>
        <v>0</v>
      </c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>
        <v>0</v>
      </c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>
        <v>0</v>
      </c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>
        <v>0</v>
      </c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>
        <v>0</v>
      </c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>
        <v>0</v>
      </c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>
        <v>0</v>
      </c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>
        <v>0</v>
      </c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>
        <v>0</v>
      </c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>
        <v>0</v>
      </c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>
        <v>0</v>
      </c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>
        <v>0</v>
      </c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>
        <v>0</v>
      </c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>
        <v>0</v>
      </c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>
        <v>0</v>
      </c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>
        <v>0</v>
      </c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>
        <v>0</v>
      </c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>
        <v>0</v>
      </c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>
        <v>0</v>
      </c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>
        <v>0</v>
      </c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>
        <v>0</v>
      </c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>
        <v>0</v>
      </c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>
        <v>0</v>
      </c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>
        <v>0</v>
      </c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>
        <v>0</v>
      </c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>
        <v>0</v>
      </c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>
        <v>0</v>
      </c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>
        <v>0</v>
      </c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>
        <v>0</v>
      </c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>
        <v>0</v>
      </c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>
        <v>0</v>
      </c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>
        <v>0</v>
      </c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>
        <v>0</v>
      </c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>
        <v>0</v>
      </c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>
        <v>0</v>
      </c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>
        <v>0</v>
      </c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1</v>
      </c>
      <c r="D35" s="76">
        <v>3966.7155932773139</v>
      </c>
      <c r="E35" s="103">
        <v>3966.7155932773139</v>
      </c>
      <c r="F35" s="512">
        <v>0</v>
      </c>
      <c r="G35" s="76">
        <v>537.21593444789767</v>
      </c>
      <c r="H35" s="103">
        <v>0</v>
      </c>
      <c r="I35" s="512">
        <v>0</v>
      </c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>
        <v>0</v>
      </c>
      <c r="P35" s="76">
        <v>1465.1343666760843</v>
      </c>
      <c r="Q35" s="103">
        <v>0</v>
      </c>
      <c r="R35" s="115">
        <v>3967</v>
      </c>
      <c r="S35" s="76">
        <v>537</v>
      </c>
      <c r="T35" s="76">
        <v>0</v>
      </c>
      <c r="U35" s="77">
        <v>537</v>
      </c>
      <c r="V35" s="115">
        <v>4504</v>
      </c>
      <c r="W35" s="103">
        <v>-11</v>
      </c>
      <c r="X35" s="115">
        <v>4493</v>
      </c>
      <c r="Y35" s="76"/>
      <c r="Z35" s="115">
        <v>4493</v>
      </c>
      <c r="AA35" s="76">
        <v>2639</v>
      </c>
      <c r="AB35" s="76">
        <v>1854</v>
      </c>
      <c r="AC35" s="115">
        <v>464</v>
      </c>
      <c r="AD35" s="119">
        <v>4493</v>
      </c>
      <c r="AE35" s="104">
        <v>5038</v>
      </c>
      <c r="AF35" s="112">
        <v>5038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5038</v>
      </c>
      <c r="AM35" s="107">
        <v>-13</v>
      </c>
      <c r="AN35" s="112">
        <v>5025</v>
      </c>
      <c r="AO35" s="76"/>
      <c r="AP35" s="112">
        <v>5025</v>
      </c>
      <c r="AQ35" s="106">
        <v>3439</v>
      </c>
      <c r="AR35" s="106">
        <v>1586</v>
      </c>
      <c r="AS35" s="112">
        <v>397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>
        <v>0</v>
      </c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>
        <v>0</v>
      </c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>
        <v>0</v>
      </c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>
        <v>0</v>
      </c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>
        <v>0</v>
      </c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>
        <v>0</v>
      </c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>
        <v>0</v>
      </c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>
        <v>0</v>
      </c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>
        <v>0</v>
      </c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>
        <v>0</v>
      </c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>
        <v>0</v>
      </c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>
        <v>0</v>
      </c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>
        <v>0</v>
      </c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>
        <v>0</v>
      </c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>
        <v>0</v>
      </c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>
        <v>0</v>
      </c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>
        <v>0</v>
      </c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>
        <v>0</v>
      </c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>
        <v>0</v>
      </c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>
        <v>0</v>
      </c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>
        <v>0</v>
      </c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>
        <v>0</v>
      </c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>
        <v>0</v>
      </c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>
        <v>0</v>
      </c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>
        <v>0</v>
      </c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>
        <v>0</v>
      </c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>
        <v>0</v>
      </c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>
        <v>0</v>
      </c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>
        <v>0</v>
      </c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>
        <v>0</v>
      </c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>
        <v>0</v>
      </c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>
        <v>0</v>
      </c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>
        <v>0</v>
      </c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>
        <v>0</v>
      </c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68</v>
      </c>
      <c r="D53" s="76">
        <v>2717.073466854647</v>
      </c>
      <c r="E53" s="103">
        <v>184760.99574611601</v>
      </c>
      <c r="F53" s="512">
        <v>49</v>
      </c>
      <c r="G53" s="76">
        <v>313.98499428696971</v>
      </c>
      <c r="H53" s="103">
        <v>15385.264720061516</v>
      </c>
      <c r="I53" s="512">
        <v>0</v>
      </c>
      <c r="J53" s="76">
        <v>85.632271169173563</v>
      </c>
      <c r="K53" s="103">
        <v>0</v>
      </c>
      <c r="L53" s="512">
        <v>12</v>
      </c>
      <c r="M53" s="76">
        <v>2140.8067792293396</v>
      </c>
      <c r="N53" s="103">
        <v>25689.681350752075</v>
      </c>
      <c r="O53" s="512">
        <v>0</v>
      </c>
      <c r="P53" s="76">
        <v>856.32271169173555</v>
      </c>
      <c r="Q53" s="103">
        <v>0</v>
      </c>
      <c r="R53" s="115">
        <v>225836</v>
      </c>
      <c r="S53" s="76">
        <v>20373</v>
      </c>
      <c r="T53" s="76">
        <v>-6764</v>
      </c>
      <c r="U53" s="77">
        <v>13609</v>
      </c>
      <c r="V53" s="115">
        <v>239445</v>
      </c>
      <c r="W53" s="103">
        <v>-599</v>
      </c>
      <c r="X53" s="115">
        <v>238846</v>
      </c>
      <c r="Y53" s="76"/>
      <c r="Z53" s="115">
        <v>238846</v>
      </c>
      <c r="AA53" s="76">
        <v>150181</v>
      </c>
      <c r="AB53" s="76">
        <v>88665</v>
      </c>
      <c r="AC53" s="115">
        <v>22166</v>
      </c>
      <c r="AD53" s="119">
        <v>238846</v>
      </c>
      <c r="AE53" s="104">
        <v>11448</v>
      </c>
      <c r="AF53" s="112">
        <v>778464</v>
      </c>
      <c r="AG53" s="476">
        <v>4</v>
      </c>
      <c r="AH53" s="104">
        <v>45792</v>
      </c>
      <c r="AI53" s="476">
        <v>-5</v>
      </c>
      <c r="AJ53" s="106">
        <v>-28620</v>
      </c>
      <c r="AK53" s="105">
        <v>17172</v>
      </c>
      <c r="AL53" s="112">
        <v>795636</v>
      </c>
      <c r="AM53" s="107">
        <v>-1989</v>
      </c>
      <c r="AN53" s="112">
        <v>793647</v>
      </c>
      <c r="AO53" s="76"/>
      <c r="AP53" s="112">
        <v>793647</v>
      </c>
      <c r="AQ53" s="106">
        <v>440307</v>
      </c>
      <c r="AR53" s="106">
        <v>353340</v>
      </c>
      <c r="AS53" s="112">
        <v>88335</v>
      </c>
    </row>
    <row r="54" spans="1:45" ht="16.350000000000001" customHeight="1" x14ac:dyDescent="0.2">
      <c r="A54" s="74">
        <v>48</v>
      </c>
      <c r="B54" s="75" t="s">
        <v>91</v>
      </c>
      <c r="C54" s="476">
        <v>14</v>
      </c>
      <c r="D54" s="76">
        <v>3752.5515786721749</v>
      </c>
      <c r="E54" s="103">
        <v>52535.722101410451</v>
      </c>
      <c r="F54" s="512">
        <v>9</v>
      </c>
      <c r="G54" s="76">
        <v>489.19342868905647</v>
      </c>
      <c r="H54" s="103">
        <v>4402.7408582015087</v>
      </c>
      <c r="I54" s="512">
        <v>0</v>
      </c>
      <c r="J54" s="76">
        <v>133.41638964246997</v>
      </c>
      <c r="K54" s="103">
        <v>0</v>
      </c>
      <c r="L54" s="512">
        <v>2</v>
      </c>
      <c r="M54" s="76">
        <v>3335.4097410617492</v>
      </c>
      <c r="N54" s="103">
        <v>6670.8194821234983</v>
      </c>
      <c r="O54" s="512">
        <v>0</v>
      </c>
      <c r="P54" s="76">
        <v>1334.1638964246997</v>
      </c>
      <c r="Q54" s="103">
        <v>0</v>
      </c>
      <c r="R54" s="115">
        <v>63609</v>
      </c>
      <c r="S54" s="76">
        <v>-7016</v>
      </c>
      <c r="T54" s="76">
        <v>-3753</v>
      </c>
      <c r="U54" s="77">
        <v>-10769</v>
      </c>
      <c r="V54" s="115">
        <v>52840</v>
      </c>
      <c r="W54" s="103">
        <v>-132</v>
      </c>
      <c r="X54" s="115">
        <v>52708</v>
      </c>
      <c r="Y54" s="76"/>
      <c r="Z54" s="115">
        <v>52708</v>
      </c>
      <c r="AA54" s="76">
        <v>42301</v>
      </c>
      <c r="AB54" s="76">
        <v>10407</v>
      </c>
      <c r="AC54" s="115">
        <v>2602</v>
      </c>
      <c r="AD54" s="119">
        <v>52708</v>
      </c>
      <c r="AE54" s="104">
        <v>6647</v>
      </c>
      <c r="AF54" s="112">
        <v>93058</v>
      </c>
      <c r="AG54" s="476">
        <v>-2</v>
      </c>
      <c r="AH54" s="104">
        <v>-13294</v>
      </c>
      <c r="AI54" s="476">
        <v>-2</v>
      </c>
      <c r="AJ54" s="106">
        <v>-6647</v>
      </c>
      <c r="AK54" s="105">
        <v>-19941</v>
      </c>
      <c r="AL54" s="112">
        <v>73117</v>
      </c>
      <c r="AM54" s="107">
        <v>-183</v>
      </c>
      <c r="AN54" s="112">
        <v>72934</v>
      </c>
      <c r="AO54" s="76"/>
      <c r="AP54" s="112">
        <v>72934</v>
      </c>
      <c r="AQ54" s="106">
        <v>63232</v>
      </c>
      <c r="AR54" s="106">
        <v>9702</v>
      </c>
      <c r="AS54" s="112">
        <v>2426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>
        <v>0</v>
      </c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>
        <v>0</v>
      </c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>
        <v>0</v>
      </c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>
        <v>0</v>
      </c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>
        <v>0</v>
      </c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>
        <v>0</v>
      </c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>
        <v>0</v>
      </c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>
        <v>0</v>
      </c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>
        <v>0</v>
      </c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>
        <v>0</v>
      </c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>
        <v>0</v>
      </c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>
        <v>0</v>
      </c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>
        <v>0</v>
      </c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>
        <v>0</v>
      </c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2</v>
      </c>
      <c r="D62" s="80">
        <v>4936.1216977138847</v>
      </c>
      <c r="E62" s="95">
        <v>9872.2433954277694</v>
      </c>
      <c r="F62" s="511">
        <v>0</v>
      </c>
      <c r="G62" s="80">
        <v>658.80908240538008</v>
      </c>
      <c r="H62" s="95">
        <v>0</v>
      </c>
      <c r="I62" s="511">
        <v>0</v>
      </c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>
        <v>0</v>
      </c>
      <c r="P62" s="80">
        <v>1796.7520429237636</v>
      </c>
      <c r="Q62" s="95">
        <v>0</v>
      </c>
      <c r="R62" s="114">
        <v>9872</v>
      </c>
      <c r="S62" s="80">
        <v>-9872</v>
      </c>
      <c r="T62" s="80">
        <v>0</v>
      </c>
      <c r="U62" s="81">
        <v>-9872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6565</v>
      </c>
      <c r="AB62" s="80">
        <v>-6565</v>
      </c>
      <c r="AC62" s="114">
        <v>-1641</v>
      </c>
      <c r="AD62" s="118">
        <v>0</v>
      </c>
      <c r="AE62" s="96">
        <v>4015</v>
      </c>
      <c r="AF62" s="111">
        <v>8030</v>
      </c>
      <c r="AG62" s="475">
        <v>-2</v>
      </c>
      <c r="AH62" s="96">
        <v>-8030</v>
      </c>
      <c r="AI62" s="475">
        <v>0</v>
      </c>
      <c r="AJ62" s="98">
        <v>0</v>
      </c>
      <c r="AK62" s="97">
        <v>-8030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5226</v>
      </c>
      <c r="AR62" s="98">
        <v>-5226</v>
      </c>
      <c r="AS62" s="111">
        <v>-1307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>
        <v>0</v>
      </c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>
        <v>0</v>
      </c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>
        <v>0</v>
      </c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>
        <v>0</v>
      </c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>
        <v>0</v>
      </c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>
        <v>0</v>
      </c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>
        <v>0</v>
      </c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>
        <v>0</v>
      </c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>
        <v>0</v>
      </c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>
        <v>0</v>
      </c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>
        <v>0</v>
      </c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>
        <v>0</v>
      </c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>
        <v>0</v>
      </c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>
        <v>0</v>
      </c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>
        <v>0</v>
      </c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>
        <v>0</v>
      </c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>
        <v>0</v>
      </c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>
        <v>0</v>
      </c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>
        <v>0</v>
      </c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>
        <v>0</v>
      </c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>
        <v>0</v>
      </c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>
        <v>0</v>
      </c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>
        <v>0</v>
      </c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>
        <v>0</v>
      </c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>
        <v>0</v>
      </c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>
        <v>0</v>
      </c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97</v>
      </c>
      <c r="D76" s="455"/>
      <c r="E76" s="506">
        <v>295209.15342227888</v>
      </c>
      <c r="F76" s="514">
        <v>60</v>
      </c>
      <c r="G76" s="455"/>
      <c r="H76" s="506">
        <v>20827.758442968887</v>
      </c>
      <c r="I76" s="514">
        <v>0</v>
      </c>
      <c r="J76" s="455"/>
      <c r="K76" s="506">
        <v>0</v>
      </c>
      <c r="L76" s="514">
        <v>14</v>
      </c>
      <c r="M76" s="455"/>
      <c r="N76" s="506">
        <v>32360.500832875572</v>
      </c>
      <c r="O76" s="514">
        <v>0</v>
      </c>
      <c r="P76" s="455"/>
      <c r="Q76" s="506">
        <v>0</v>
      </c>
      <c r="R76" s="515">
        <v>348397</v>
      </c>
      <c r="S76" s="455">
        <v>-1892</v>
      </c>
      <c r="T76" s="455">
        <v>-21731</v>
      </c>
      <c r="U76" s="516">
        <v>-23623</v>
      </c>
      <c r="V76" s="515">
        <v>324774</v>
      </c>
      <c r="W76" s="506">
        <v>-812</v>
      </c>
      <c r="X76" s="515">
        <v>323962</v>
      </c>
      <c r="Y76" s="506">
        <v>0</v>
      </c>
      <c r="Z76" s="515">
        <v>323962</v>
      </c>
      <c r="AA76" s="455">
        <v>231686</v>
      </c>
      <c r="AB76" s="455">
        <v>92276</v>
      </c>
      <c r="AC76" s="515">
        <v>23070</v>
      </c>
      <c r="AD76" s="452">
        <v>323962</v>
      </c>
      <c r="AE76" s="517">
        <v>5144</v>
      </c>
      <c r="AF76" s="518">
        <v>961534</v>
      </c>
      <c r="AG76" s="514">
        <v>-3</v>
      </c>
      <c r="AH76" s="517">
        <v>5232</v>
      </c>
      <c r="AI76" s="514">
        <v>-12</v>
      </c>
      <c r="AJ76" s="519">
        <v>-51297</v>
      </c>
      <c r="AK76" s="520">
        <v>-46065</v>
      </c>
      <c r="AL76" s="518">
        <v>915469</v>
      </c>
      <c r="AM76" s="521">
        <v>-2289</v>
      </c>
      <c r="AN76" s="518">
        <v>913180</v>
      </c>
      <c r="AO76" s="506">
        <v>0</v>
      </c>
      <c r="AP76" s="518">
        <v>913180</v>
      </c>
      <c r="AQ76" s="519">
        <v>564091</v>
      </c>
      <c r="AR76" s="519">
        <v>349089</v>
      </c>
      <c r="AS76" s="518">
        <v>87273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767</v>
      </c>
      <c r="AA82" s="73">
        <v>512</v>
      </c>
      <c r="AB82" s="337">
        <v>255</v>
      </c>
      <c r="AC82" s="117">
        <v>64</v>
      </c>
      <c r="AD82" s="117">
        <v>767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97</v>
      </c>
      <c r="D83" s="450"/>
      <c r="E83" s="478">
        <v>295209.15342227888</v>
      </c>
      <c r="F83" s="451">
        <v>60</v>
      </c>
      <c r="G83" s="450"/>
      <c r="H83" s="478">
        <v>20827.758442968887</v>
      </c>
      <c r="I83" s="451">
        <v>0</v>
      </c>
      <c r="J83" s="450"/>
      <c r="K83" s="478">
        <v>0</v>
      </c>
      <c r="L83" s="451">
        <v>14</v>
      </c>
      <c r="M83" s="450"/>
      <c r="N83" s="478">
        <v>32360.500832875572</v>
      </c>
      <c r="O83" s="451">
        <v>0</v>
      </c>
      <c r="P83" s="450"/>
      <c r="Q83" s="478">
        <v>0</v>
      </c>
      <c r="R83" s="450">
        <v>348397</v>
      </c>
      <c r="S83" s="450">
        <v>-1892</v>
      </c>
      <c r="T83" s="450">
        <v>-21731</v>
      </c>
      <c r="U83" s="450">
        <v>-23623</v>
      </c>
      <c r="V83" s="450">
        <v>324774</v>
      </c>
      <c r="W83" s="450">
        <v>-812</v>
      </c>
      <c r="X83" s="450">
        <v>323962</v>
      </c>
      <c r="Y83" s="478">
        <v>0</v>
      </c>
      <c r="Z83" s="452">
        <v>324729</v>
      </c>
      <c r="AA83" s="450">
        <v>232198</v>
      </c>
      <c r="AB83" s="450">
        <v>92531</v>
      </c>
      <c r="AC83" s="452">
        <v>23134</v>
      </c>
      <c r="AD83" s="452">
        <v>324729</v>
      </c>
      <c r="AE83" s="342"/>
      <c r="AF83" s="450">
        <v>961534</v>
      </c>
      <c r="AG83" s="451">
        <v>-3</v>
      </c>
      <c r="AH83" s="342">
        <v>5232</v>
      </c>
      <c r="AI83" s="451">
        <v>-12</v>
      </c>
      <c r="AJ83" s="450">
        <v>-51297</v>
      </c>
      <c r="AK83" s="450">
        <v>-46065</v>
      </c>
      <c r="AL83" s="450">
        <v>915469</v>
      </c>
      <c r="AM83" s="450">
        <v>-2289</v>
      </c>
      <c r="AN83" s="450">
        <v>913180</v>
      </c>
      <c r="AO83" s="450">
        <v>0</v>
      </c>
      <c r="AP83" s="450">
        <v>913180</v>
      </c>
      <c r="AQ83" s="450">
        <v>564091</v>
      </c>
      <c r="AR83" s="450">
        <v>349089</v>
      </c>
      <c r="AS83" s="450">
        <v>87273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>
        <v>651086</v>
      </c>
      <c r="S84" s="216"/>
      <c r="T84" s="216"/>
      <c r="U84" s="216"/>
      <c r="V84" s="216"/>
      <c r="W84" s="216"/>
      <c r="X84" s="479"/>
      <c r="Y84" s="216"/>
      <c r="Z84" s="216"/>
      <c r="AB84" s="216"/>
      <c r="AC84" s="216"/>
      <c r="AD84" s="216"/>
      <c r="AE84" s="216"/>
      <c r="AF84" s="216"/>
    </row>
    <row r="85" spans="1:45" ht="16.350000000000001" customHeight="1" x14ac:dyDescent="0.2">
      <c r="D85" s="216"/>
      <c r="E85" s="216"/>
      <c r="F85" s="136"/>
      <c r="G85" s="216"/>
      <c r="H85" s="1180"/>
      <c r="I85" s="1180"/>
      <c r="J85" s="1180"/>
      <c r="K85" s="1180"/>
      <c r="L85" s="1182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479"/>
      <c r="AB85" s="216"/>
      <c r="AC85" s="216"/>
      <c r="AD85" s="216"/>
      <c r="AE85" s="216"/>
      <c r="AF85" s="216"/>
      <c r="AQ85" s="479"/>
      <c r="AS85" s="479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945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S2:AS3"/>
    <mergeCell ref="L2:N2"/>
    <mergeCell ref="O2:Q2"/>
    <mergeCell ref="V1:AD1"/>
    <mergeCell ref="AE1:AK1"/>
    <mergeCell ref="AR2:AR3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76:B76"/>
    <mergeCell ref="A77:B77"/>
    <mergeCell ref="A78:B78"/>
    <mergeCell ref="AP2:AP3"/>
    <mergeCell ref="AQ2:AQ3"/>
    <mergeCell ref="A1:B3"/>
    <mergeCell ref="R2:R3"/>
    <mergeCell ref="S2:U2"/>
    <mergeCell ref="C1:K1"/>
    <mergeCell ref="L1:U1"/>
    <mergeCell ref="AL1:AS1"/>
    <mergeCell ref="AA2:AA3"/>
    <mergeCell ref="C2:C3"/>
    <mergeCell ref="D2:E2"/>
    <mergeCell ref="F2:H2"/>
    <mergeCell ref="I2:K2"/>
    <mergeCell ref="P86:P87"/>
    <mergeCell ref="A80:B80"/>
    <mergeCell ref="A81:B81"/>
    <mergeCell ref="A82:B82"/>
    <mergeCell ref="A83:B83"/>
    <mergeCell ref="J86:J87"/>
    <mergeCell ref="M86:M87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89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1942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1057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665" t="s">
        <v>1101</v>
      </c>
      <c r="T2" s="1666"/>
      <c r="U2" s="1667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42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1104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177" t="s">
        <v>926</v>
      </c>
      <c r="E3" s="1177" t="s">
        <v>420</v>
      </c>
      <c r="F3" s="1177" t="s">
        <v>1058</v>
      </c>
      <c r="G3" s="1177" t="s">
        <v>607</v>
      </c>
      <c r="H3" s="1177" t="s">
        <v>420</v>
      </c>
      <c r="I3" s="1177" t="s">
        <v>1058</v>
      </c>
      <c r="J3" s="1177" t="s">
        <v>607</v>
      </c>
      <c r="K3" s="1177" t="s">
        <v>420</v>
      </c>
      <c r="L3" s="1177" t="s">
        <v>1058</v>
      </c>
      <c r="M3" s="1177" t="s">
        <v>632</v>
      </c>
      <c r="N3" s="1177" t="s">
        <v>420</v>
      </c>
      <c r="O3" s="1177" t="s">
        <v>1058</v>
      </c>
      <c r="P3" s="1177" t="s">
        <v>632</v>
      </c>
      <c r="Q3" s="1177" t="s">
        <v>420</v>
      </c>
      <c r="R3" s="1542"/>
      <c r="S3" s="1220" t="s">
        <v>1103</v>
      </c>
      <c r="T3" s="1220" t="s">
        <v>976</v>
      </c>
      <c r="U3" s="1220" t="s">
        <v>1102</v>
      </c>
      <c r="V3" s="1542"/>
      <c r="W3" s="1542"/>
      <c r="X3" s="1542"/>
      <c r="Y3" s="1544"/>
      <c r="Z3" s="1542"/>
      <c r="AA3" s="1542"/>
      <c r="AB3" s="1542"/>
      <c r="AC3" s="1542"/>
      <c r="AD3" s="1542"/>
      <c r="AE3" s="1627"/>
      <c r="AF3" s="1651"/>
      <c r="AG3" s="1178" t="s">
        <v>1105</v>
      </c>
      <c r="AH3" s="1178" t="s">
        <v>1106</v>
      </c>
      <c r="AI3" s="1178" t="s">
        <v>984</v>
      </c>
      <c r="AJ3" s="1223" t="s">
        <v>1109</v>
      </c>
      <c r="AK3" s="1178" t="s">
        <v>1107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4.25" customHeight="1" x14ac:dyDescent="0.2">
      <c r="A4" s="625"/>
      <c r="B4" s="626"/>
      <c r="C4" s="624">
        <v>1</v>
      </c>
      <c r="D4" s="624">
        <v>2</v>
      </c>
      <c r="E4" s="624">
        <v>3</v>
      </c>
      <c r="F4" s="624">
        <v>4</v>
      </c>
      <c r="G4" s="624">
        <v>5</v>
      </c>
      <c r="H4" s="624">
        <v>6</v>
      </c>
      <c r="I4" s="624">
        <v>7</v>
      </c>
      <c r="J4" s="624">
        <v>8</v>
      </c>
      <c r="K4" s="624">
        <v>9</v>
      </c>
      <c r="L4" s="624">
        <v>10</v>
      </c>
      <c r="M4" s="624">
        <v>11</v>
      </c>
      <c r="N4" s="624">
        <v>12</v>
      </c>
      <c r="O4" s="624">
        <v>13</v>
      </c>
      <c r="P4" s="624">
        <v>14</v>
      </c>
      <c r="Q4" s="624">
        <v>15</v>
      </c>
      <c r="R4" s="624">
        <v>16</v>
      </c>
      <c r="S4" s="624">
        <v>17</v>
      </c>
      <c r="T4" s="624">
        <v>18</v>
      </c>
      <c r="U4" s="624">
        <v>19</v>
      </c>
      <c r="V4" s="624">
        <v>20</v>
      </c>
      <c r="W4" s="624">
        <v>21</v>
      </c>
      <c r="X4" s="624">
        <v>22</v>
      </c>
      <c r="Y4" s="624">
        <v>23</v>
      </c>
      <c r="Z4" s="624">
        <v>24</v>
      </c>
      <c r="AA4" s="624">
        <v>25</v>
      </c>
      <c r="AB4" s="624">
        <v>26</v>
      </c>
      <c r="AC4" s="624">
        <v>27</v>
      </c>
      <c r="AD4" s="624">
        <v>28</v>
      </c>
      <c r="AE4" s="624">
        <v>29</v>
      </c>
      <c r="AF4" s="624">
        <v>30</v>
      </c>
      <c r="AG4" s="624">
        <v>31</v>
      </c>
      <c r="AH4" s="624">
        <v>32</v>
      </c>
      <c r="AI4" s="624">
        <v>33</v>
      </c>
      <c r="AJ4" s="624">
        <v>34</v>
      </c>
      <c r="AK4" s="624">
        <v>35</v>
      </c>
      <c r="AL4" s="624">
        <v>36</v>
      </c>
      <c r="AM4" s="624">
        <v>37</v>
      </c>
      <c r="AN4" s="624">
        <v>38</v>
      </c>
      <c r="AO4" s="624">
        <v>39</v>
      </c>
      <c r="AP4" s="624">
        <v>40</v>
      </c>
      <c r="AQ4" s="624">
        <v>41</v>
      </c>
      <c r="AR4" s="624">
        <v>42</v>
      </c>
      <c r="AS4" s="624">
        <v>43</v>
      </c>
    </row>
    <row r="5" spans="1:45" ht="38.25" hidden="1" x14ac:dyDescent="0.2">
      <c r="A5" s="625"/>
      <c r="B5" s="626"/>
      <c r="C5" s="326"/>
      <c r="D5" s="326" t="s">
        <v>1688</v>
      </c>
      <c r="E5" s="326" t="s">
        <v>1488</v>
      </c>
      <c r="F5" s="326"/>
      <c r="G5" s="326" t="s">
        <v>1537</v>
      </c>
      <c r="H5" s="326" t="s">
        <v>1690</v>
      </c>
      <c r="I5" s="326"/>
      <c r="J5" s="326" t="s">
        <v>1540</v>
      </c>
      <c r="K5" s="326" t="s">
        <v>1692</v>
      </c>
      <c r="L5" s="326"/>
      <c r="M5" s="326" t="s">
        <v>1543</v>
      </c>
      <c r="N5" s="326" t="s">
        <v>1694</v>
      </c>
      <c r="O5" s="326"/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38.25" hidden="1" x14ac:dyDescent="0.2">
      <c r="A6" s="510"/>
      <c r="B6" s="505"/>
      <c r="C6" s="1243"/>
      <c r="D6" s="1243" t="s">
        <v>1156</v>
      </c>
      <c r="E6" s="1243" t="s">
        <v>1157</v>
      </c>
      <c r="F6" s="1243"/>
      <c r="G6" s="1243" t="s">
        <v>1156</v>
      </c>
      <c r="H6" s="1243" t="s">
        <v>1157</v>
      </c>
      <c r="I6" s="1243"/>
      <c r="J6" s="1243" t="s">
        <v>1156</v>
      </c>
      <c r="K6" s="1243" t="s">
        <v>1157</v>
      </c>
      <c r="L6" s="1243"/>
      <c r="M6" s="1243" t="s">
        <v>1156</v>
      </c>
      <c r="N6" s="1243" t="s">
        <v>1157</v>
      </c>
      <c r="O6" s="1243"/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</v>
      </c>
      <c r="D7" s="80">
        <v>4619.6052974948016</v>
      </c>
      <c r="E7" s="95">
        <v>0</v>
      </c>
      <c r="F7" s="511">
        <v>0</v>
      </c>
      <c r="G7" s="80">
        <v>660.27506544885637</v>
      </c>
      <c r="H7" s="95">
        <v>0</v>
      </c>
      <c r="I7" s="511"/>
      <c r="J7" s="80">
        <v>180.07501784968804</v>
      </c>
      <c r="K7" s="95">
        <v>0</v>
      </c>
      <c r="L7" s="511">
        <v>0</v>
      </c>
      <c r="M7" s="80">
        <v>4501.8754462422012</v>
      </c>
      <c r="N7" s="95">
        <v>0</v>
      </c>
      <c r="O7" s="511"/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/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/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/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/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/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/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/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/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/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/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/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/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/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/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/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/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/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/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/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/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/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/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/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/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/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/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/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/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/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/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/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/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/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/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/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/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/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/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/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/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/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/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0</v>
      </c>
      <c r="D29" s="76">
        <v>4707.4722953709352</v>
      </c>
      <c r="E29" s="103">
        <v>0</v>
      </c>
      <c r="F29" s="512">
        <v>0</v>
      </c>
      <c r="G29" s="76">
        <v>629.6438092156319</v>
      </c>
      <c r="H29" s="103">
        <v>0</v>
      </c>
      <c r="I29" s="512"/>
      <c r="J29" s="76">
        <v>171.72103887699049</v>
      </c>
      <c r="K29" s="103">
        <v>0</v>
      </c>
      <c r="L29" s="512">
        <v>0</v>
      </c>
      <c r="M29" s="76">
        <v>4293.0259719247633</v>
      </c>
      <c r="N29" s="103">
        <v>0</v>
      </c>
      <c r="O29" s="512"/>
      <c r="P29" s="76">
        <v>1717.210388769905</v>
      </c>
      <c r="Q29" s="103">
        <v>0</v>
      </c>
      <c r="R29" s="115">
        <v>0</v>
      </c>
      <c r="S29" s="76">
        <v>-103192</v>
      </c>
      <c r="T29" s="76">
        <v>0</v>
      </c>
      <c r="U29" s="77">
        <v>-103192</v>
      </c>
      <c r="V29" s="115">
        <v>-103192</v>
      </c>
      <c r="W29" s="103">
        <v>258</v>
      </c>
      <c r="X29" s="115">
        <v>-102934</v>
      </c>
      <c r="Y29" s="76"/>
      <c r="Z29" s="115">
        <v>-102934</v>
      </c>
      <c r="AA29" s="76">
        <v>0</v>
      </c>
      <c r="AB29" s="76">
        <v>-102934</v>
      </c>
      <c r="AC29" s="115">
        <v>-25734</v>
      </c>
      <c r="AD29" s="119">
        <v>-102934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/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/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/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/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34</v>
      </c>
      <c r="D32" s="80">
        <v>3731.8460988028037</v>
      </c>
      <c r="E32" s="95">
        <v>126882.76735929532</v>
      </c>
      <c r="F32" s="511">
        <v>32.299999999999997</v>
      </c>
      <c r="G32" s="80">
        <v>465.11914076262406</v>
      </c>
      <c r="H32" s="95">
        <v>15023.348246632755</v>
      </c>
      <c r="I32" s="511"/>
      <c r="J32" s="80">
        <v>126.85067475344293</v>
      </c>
      <c r="K32" s="95">
        <v>0</v>
      </c>
      <c r="L32" s="511">
        <v>5.0999999999999996</v>
      </c>
      <c r="M32" s="80">
        <v>3171.2668688360727</v>
      </c>
      <c r="N32" s="95">
        <v>16173.461031063969</v>
      </c>
      <c r="O32" s="511"/>
      <c r="P32" s="80">
        <v>1268.5067475344292</v>
      </c>
      <c r="Q32" s="95">
        <v>0</v>
      </c>
      <c r="R32" s="114">
        <v>158080</v>
      </c>
      <c r="S32" s="80">
        <v>0</v>
      </c>
      <c r="T32" s="80">
        <v>0</v>
      </c>
      <c r="U32" s="81">
        <v>0</v>
      </c>
      <c r="V32" s="114">
        <v>158080</v>
      </c>
      <c r="W32" s="95">
        <v>-395</v>
      </c>
      <c r="X32" s="114">
        <v>157685</v>
      </c>
      <c r="Y32" s="80"/>
      <c r="Z32" s="114">
        <v>157685</v>
      </c>
      <c r="AA32" s="80">
        <v>60509</v>
      </c>
      <c r="AB32" s="80">
        <v>97176</v>
      </c>
      <c r="AC32" s="114">
        <v>24294</v>
      </c>
      <c r="AD32" s="118">
        <v>157685</v>
      </c>
      <c r="AE32" s="96">
        <v>5210</v>
      </c>
      <c r="AF32" s="111">
        <v>177140</v>
      </c>
      <c r="AG32" s="475">
        <v>-29</v>
      </c>
      <c r="AH32" s="96">
        <v>-151090</v>
      </c>
      <c r="AI32" s="475">
        <v>0</v>
      </c>
      <c r="AJ32" s="98">
        <v>0</v>
      </c>
      <c r="AK32" s="97">
        <v>-151090</v>
      </c>
      <c r="AL32" s="111">
        <v>26050</v>
      </c>
      <c r="AM32" s="99">
        <v>-65</v>
      </c>
      <c r="AN32" s="111">
        <v>25985</v>
      </c>
      <c r="AO32" s="80"/>
      <c r="AP32" s="111">
        <v>25985</v>
      </c>
      <c r="AQ32" s="98">
        <v>68246</v>
      </c>
      <c r="AR32" s="98">
        <v>-42261</v>
      </c>
      <c r="AS32" s="111">
        <v>-10565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/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/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0</v>
      </c>
      <c r="D34" s="76">
        <v>3445.3513881018216</v>
      </c>
      <c r="E34" s="103">
        <v>0</v>
      </c>
      <c r="F34" s="512">
        <v>0</v>
      </c>
      <c r="G34" s="76">
        <v>470.96667859436434</v>
      </c>
      <c r="H34" s="103">
        <v>0</v>
      </c>
      <c r="I34" s="512"/>
      <c r="J34" s="76">
        <v>128.445457798463</v>
      </c>
      <c r="K34" s="103">
        <v>0</v>
      </c>
      <c r="L34" s="512">
        <v>0</v>
      </c>
      <c r="M34" s="76">
        <v>3211.1364449615749</v>
      </c>
      <c r="N34" s="103">
        <v>0</v>
      </c>
      <c r="O34" s="512"/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/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/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/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/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/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/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/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/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/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/>
      <c r="P39" s="76">
        <v>1698.2142344874135</v>
      </c>
      <c r="Q39" s="103">
        <v>0</v>
      </c>
      <c r="R39" s="115">
        <v>0</v>
      </c>
      <c r="S39" s="76">
        <v>-100059</v>
      </c>
      <c r="T39" s="76">
        <v>0</v>
      </c>
      <c r="U39" s="77">
        <v>-100059</v>
      </c>
      <c r="V39" s="115">
        <v>-100059</v>
      </c>
      <c r="W39" s="103">
        <v>250</v>
      </c>
      <c r="X39" s="115">
        <v>-99809</v>
      </c>
      <c r="Y39" s="76"/>
      <c r="Z39" s="115">
        <v>-99809</v>
      </c>
      <c r="AA39" s="76">
        <v>0</v>
      </c>
      <c r="AB39" s="76">
        <v>-99809</v>
      </c>
      <c r="AC39" s="115">
        <v>-24952</v>
      </c>
      <c r="AD39" s="119">
        <v>-99809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/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/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/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/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65</v>
      </c>
      <c r="D42" s="80">
        <v>3378.174621153446</v>
      </c>
      <c r="E42" s="95">
        <v>219581.35037497399</v>
      </c>
      <c r="F42" s="511">
        <v>61.75</v>
      </c>
      <c r="G42" s="80">
        <v>460.95853066984711</v>
      </c>
      <c r="H42" s="95">
        <v>28464.189268863058</v>
      </c>
      <c r="I42" s="511"/>
      <c r="J42" s="80">
        <v>125.71596290995829</v>
      </c>
      <c r="K42" s="95">
        <v>0</v>
      </c>
      <c r="L42" s="511">
        <v>9.75</v>
      </c>
      <c r="M42" s="80">
        <v>3142.8990727489572</v>
      </c>
      <c r="N42" s="95">
        <v>30643.265959302335</v>
      </c>
      <c r="O42" s="511"/>
      <c r="P42" s="80">
        <v>1257.1596290995828</v>
      </c>
      <c r="Q42" s="95">
        <v>0</v>
      </c>
      <c r="R42" s="114">
        <v>278689</v>
      </c>
      <c r="S42" s="80">
        <v>0</v>
      </c>
      <c r="T42" s="80">
        <v>6450</v>
      </c>
      <c r="U42" s="81">
        <v>6450</v>
      </c>
      <c r="V42" s="114">
        <v>285139</v>
      </c>
      <c r="W42" s="95">
        <v>-713</v>
      </c>
      <c r="X42" s="114">
        <v>284426</v>
      </c>
      <c r="Y42" s="80"/>
      <c r="Z42" s="114">
        <v>284426</v>
      </c>
      <c r="AA42" s="80">
        <v>137259</v>
      </c>
      <c r="AB42" s="80">
        <v>147167</v>
      </c>
      <c r="AC42" s="114">
        <v>36792</v>
      </c>
      <c r="AD42" s="118">
        <v>284426</v>
      </c>
      <c r="AE42" s="96">
        <v>6155</v>
      </c>
      <c r="AF42" s="111">
        <v>400075</v>
      </c>
      <c r="AG42" s="475">
        <v>-37</v>
      </c>
      <c r="AH42" s="96">
        <v>-227735</v>
      </c>
      <c r="AI42" s="475">
        <v>3</v>
      </c>
      <c r="AJ42" s="98">
        <v>9232.5</v>
      </c>
      <c r="AK42" s="97">
        <v>-218502.5</v>
      </c>
      <c r="AL42" s="111">
        <v>181572.5</v>
      </c>
      <c r="AM42" s="99">
        <v>-454</v>
      </c>
      <c r="AN42" s="111">
        <v>181118.5</v>
      </c>
      <c r="AO42" s="80"/>
      <c r="AP42" s="111">
        <v>181119</v>
      </c>
      <c r="AQ42" s="98">
        <v>193956</v>
      </c>
      <c r="AR42" s="98">
        <v>-12837</v>
      </c>
      <c r="AS42" s="111">
        <v>-3209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/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/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/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/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/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/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/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/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/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/>
      <c r="P47" s="80">
        <v>977.82730337088469</v>
      </c>
      <c r="Q47" s="95">
        <v>0</v>
      </c>
      <c r="R47" s="114">
        <v>0</v>
      </c>
      <c r="S47" s="80">
        <v>4814</v>
      </c>
      <c r="T47" s="80">
        <v>0</v>
      </c>
      <c r="U47" s="81">
        <v>4814</v>
      </c>
      <c r="V47" s="114">
        <v>4814</v>
      </c>
      <c r="W47" s="95">
        <v>-12</v>
      </c>
      <c r="X47" s="114">
        <v>4802</v>
      </c>
      <c r="Y47" s="80"/>
      <c r="Z47" s="114">
        <v>4802</v>
      </c>
      <c r="AA47" s="80">
        <v>0</v>
      </c>
      <c r="AB47" s="80">
        <v>4802</v>
      </c>
      <c r="AC47" s="114">
        <v>1201</v>
      </c>
      <c r="AD47" s="118">
        <v>4802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/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/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/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/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/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/>
      <c r="P50" s="76">
        <v>1762.8923365447201</v>
      </c>
      <c r="Q50" s="103">
        <v>0</v>
      </c>
      <c r="R50" s="115">
        <v>0</v>
      </c>
      <c r="S50" s="76">
        <v>0</v>
      </c>
      <c r="T50" s="76">
        <v>323</v>
      </c>
      <c r="U50" s="77">
        <v>323</v>
      </c>
      <c r="V50" s="115">
        <v>323</v>
      </c>
      <c r="W50" s="103">
        <v>-1</v>
      </c>
      <c r="X50" s="115">
        <v>322</v>
      </c>
      <c r="Y50" s="76"/>
      <c r="Z50" s="115">
        <v>322</v>
      </c>
      <c r="AA50" s="76">
        <v>1509</v>
      </c>
      <c r="AB50" s="76">
        <v>-1187</v>
      </c>
      <c r="AC50" s="115">
        <v>-297</v>
      </c>
      <c r="AD50" s="119">
        <v>322</v>
      </c>
      <c r="AE50" s="104">
        <v>3807</v>
      </c>
      <c r="AF50" s="112">
        <v>0</v>
      </c>
      <c r="AG50" s="476">
        <v>1</v>
      </c>
      <c r="AH50" s="104">
        <v>3807</v>
      </c>
      <c r="AI50" s="476">
        <v>0</v>
      </c>
      <c r="AJ50" s="106">
        <v>0</v>
      </c>
      <c r="AK50" s="105">
        <v>3807</v>
      </c>
      <c r="AL50" s="112">
        <v>3807</v>
      </c>
      <c r="AM50" s="107">
        <v>-10</v>
      </c>
      <c r="AN50" s="112">
        <v>3797</v>
      </c>
      <c r="AO50" s="76"/>
      <c r="AP50" s="112">
        <v>3797</v>
      </c>
      <c r="AQ50" s="106">
        <v>1203</v>
      </c>
      <c r="AR50" s="106">
        <v>2594</v>
      </c>
      <c r="AS50" s="112">
        <v>649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/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/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/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/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/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/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/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/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0</v>
      </c>
      <c r="D55" s="76">
        <v>4471.8338635291029</v>
      </c>
      <c r="E55" s="103">
        <v>0</v>
      </c>
      <c r="F55" s="512">
        <v>0</v>
      </c>
      <c r="G55" s="76">
        <v>662.09414206273357</v>
      </c>
      <c r="H55" s="103">
        <v>0</v>
      </c>
      <c r="I55" s="512"/>
      <c r="J55" s="76">
        <v>180.57112965347275</v>
      </c>
      <c r="K55" s="103">
        <v>0</v>
      </c>
      <c r="L55" s="512">
        <v>0</v>
      </c>
      <c r="M55" s="76">
        <v>4514.2782413368204</v>
      </c>
      <c r="N55" s="103">
        <v>0</v>
      </c>
      <c r="O55" s="512"/>
      <c r="P55" s="76">
        <v>1805.7112965347276</v>
      </c>
      <c r="Q55" s="103">
        <v>0</v>
      </c>
      <c r="R55" s="115">
        <v>0</v>
      </c>
      <c r="S55" s="76">
        <v>-4495</v>
      </c>
      <c r="T55" s="76">
        <v>0</v>
      </c>
      <c r="U55" s="77">
        <v>-4495</v>
      </c>
      <c r="V55" s="115">
        <v>-4495</v>
      </c>
      <c r="W55" s="103">
        <v>11</v>
      </c>
      <c r="X55" s="115">
        <v>-4484</v>
      </c>
      <c r="Y55" s="76"/>
      <c r="Z55" s="115">
        <v>-4484</v>
      </c>
      <c r="AA55" s="76">
        <v>0</v>
      </c>
      <c r="AB55" s="76">
        <v>-4484</v>
      </c>
      <c r="AC55" s="115">
        <v>-1121</v>
      </c>
      <c r="AD55" s="119">
        <v>-4484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>
        <v>0</v>
      </c>
      <c r="D56" s="71">
        <v>4729.8093397744451</v>
      </c>
      <c r="E56" s="108">
        <v>0</v>
      </c>
      <c r="F56" s="513">
        <v>0</v>
      </c>
      <c r="G56" s="71">
        <v>639.20435820906255</v>
      </c>
      <c r="H56" s="108">
        <v>0</v>
      </c>
      <c r="I56" s="513"/>
      <c r="J56" s="71">
        <v>174.3284613297443</v>
      </c>
      <c r="K56" s="108">
        <v>0</v>
      </c>
      <c r="L56" s="513">
        <v>0</v>
      </c>
      <c r="M56" s="71">
        <v>4358.2115332436078</v>
      </c>
      <c r="N56" s="108">
        <v>0</v>
      </c>
      <c r="O56" s="513"/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/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/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>
        <v>1</v>
      </c>
      <c r="D58" s="76">
        <v>4494.9138479689627</v>
      </c>
      <c r="E58" s="103">
        <v>4494.9138479689627</v>
      </c>
      <c r="F58" s="512">
        <v>0.95</v>
      </c>
      <c r="G58" s="76">
        <v>605.36714727748495</v>
      </c>
      <c r="H58" s="103">
        <v>575.09878991361063</v>
      </c>
      <c r="I58" s="512"/>
      <c r="J58" s="76">
        <v>165.10013107567772</v>
      </c>
      <c r="K58" s="103">
        <v>0</v>
      </c>
      <c r="L58" s="512">
        <v>0.15</v>
      </c>
      <c r="M58" s="76">
        <v>4127.5032768919427</v>
      </c>
      <c r="N58" s="103">
        <v>619.12549153379143</v>
      </c>
      <c r="O58" s="512"/>
      <c r="P58" s="76">
        <v>1651.0013107567772</v>
      </c>
      <c r="Q58" s="103">
        <v>0</v>
      </c>
      <c r="R58" s="115">
        <v>5689</v>
      </c>
      <c r="S58" s="76">
        <v>0</v>
      </c>
      <c r="T58" s="76">
        <v>0</v>
      </c>
      <c r="U58" s="77">
        <v>0</v>
      </c>
      <c r="V58" s="115">
        <v>5689</v>
      </c>
      <c r="W58" s="103">
        <v>-14</v>
      </c>
      <c r="X58" s="115">
        <v>5675</v>
      </c>
      <c r="Y58" s="76"/>
      <c r="Z58" s="115">
        <v>5675</v>
      </c>
      <c r="AA58" s="76">
        <v>1830</v>
      </c>
      <c r="AB58" s="76">
        <v>3845</v>
      </c>
      <c r="AC58" s="115">
        <v>961</v>
      </c>
      <c r="AD58" s="119">
        <v>5675</v>
      </c>
      <c r="AE58" s="104">
        <v>5891</v>
      </c>
      <c r="AF58" s="112">
        <v>5891</v>
      </c>
      <c r="AG58" s="476">
        <v>-1</v>
      </c>
      <c r="AH58" s="104">
        <v>-5891</v>
      </c>
      <c r="AI58" s="476">
        <v>0</v>
      </c>
      <c r="AJ58" s="106">
        <v>0</v>
      </c>
      <c r="AK58" s="105">
        <v>-5891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1982</v>
      </c>
      <c r="AR58" s="106">
        <v>-1982</v>
      </c>
      <c r="AS58" s="112">
        <v>-496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/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/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/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/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/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/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/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/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0</v>
      </c>
      <c r="D63" s="76">
        <v>4661.6511416389721</v>
      </c>
      <c r="E63" s="103">
        <v>0</v>
      </c>
      <c r="F63" s="512">
        <v>0</v>
      </c>
      <c r="G63" s="76">
        <v>642.67854821277683</v>
      </c>
      <c r="H63" s="103">
        <v>0</v>
      </c>
      <c r="I63" s="512"/>
      <c r="J63" s="76">
        <v>175.27596769439367</v>
      </c>
      <c r="K63" s="103">
        <v>0</v>
      </c>
      <c r="L63" s="512">
        <v>0</v>
      </c>
      <c r="M63" s="76">
        <v>4381.8991923598423</v>
      </c>
      <c r="N63" s="103">
        <v>0</v>
      </c>
      <c r="O63" s="512"/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/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/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/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/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/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/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/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/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/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/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/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/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/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/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/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/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/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/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/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/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/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/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/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/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100</v>
      </c>
      <c r="D76" s="455"/>
      <c r="E76" s="506">
        <v>350959.03158223827</v>
      </c>
      <c r="F76" s="514">
        <v>95</v>
      </c>
      <c r="G76" s="455"/>
      <c r="H76" s="506">
        <v>44062.636305409425</v>
      </c>
      <c r="I76" s="514">
        <v>0</v>
      </c>
      <c r="J76" s="455"/>
      <c r="K76" s="506">
        <v>0</v>
      </c>
      <c r="L76" s="514">
        <v>15</v>
      </c>
      <c r="M76" s="455"/>
      <c r="N76" s="506">
        <v>47435.852481900096</v>
      </c>
      <c r="O76" s="514">
        <v>0</v>
      </c>
      <c r="P76" s="455"/>
      <c r="Q76" s="506">
        <v>0</v>
      </c>
      <c r="R76" s="515">
        <v>442458</v>
      </c>
      <c r="S76" s="455">
        <v>-202932</v>
      </c>
      <c r="T76" s="455">
        <v>6773</v>
      </c>
      <c r="U76" s="516">
        <v>-196159</v>
      </c>
      <c r="V76" s="515">
        <v>246299</v>
      </c>
      <c r="W76" s="506">
        <v>-616</v>
      </c>
      <c r="X76" s="515">
        <v>245683</v>
      </c>
      <c r="Y76" s="506">
        <v>0</v>
      </c>
      <c r="Z76" s="515">
        <v>245683</v>
      </c>
      <c r="AA76" s="455">
        <v>201107</v>
      </c>
      <c r="AB76" s="455">
        <v>44576</v>
      </c>
      <c r="AC76" s="515">
        <v>11144</v>
      </c>
      <c r="AD76" s="452">
        <v>245683</v>
      </c>
      <c r="AE76" s="517">
        <v>5144</v>
      </c>
      <c r="AF76" s="518">
        <v>583106</v>
      </c>
      <c r="AG76" s="514">
        <v>-66</v>
      </c>
      <c r="AH76" s="517">
        <v>-380909</v>
      </c>
      <c r="AI76" s="514">
        <v>3</v>
      </c>
      <c r="AJ76" s="519">
        <v>9232.5</v>
      </c>
      <c r="AK76" s="520">
        <v>-371676.5</v>
      </c>
      <c r="AL76" s="518">
        <v>211429.5</v>
      </c>
      <c r="AM76" s="521">
        <v>-529</v>
      </c>
      <c r="AN76" s="518">
        <v>210900.5</v>
      </c>
      <c r="AO76" s="506">
        <v>0</v>
      </c>
      <c r="AP76" s="518">
        <v>210901</v>
      </c>
      <c r="AQ76" s="519">
        <v>265387</v>
      </c>
      <c r="AR76" s="519">
        <v>-54486</v>
      </c>
      <c r="AS76" s="518">
        <v>-13621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100</v>
      </c>
      <c r="D83" s="450"/>
      <c r="E83" s="478">
        <v>350959.03158223827</v>
      </c>
      <c r="F83" s="451">
        <v>95</v>
      </c>
      <c r="G83" s="450"/>
      <c r="H83" s="478">
        <v>44062.636305409425</v>
      </c>
      <c r="I83" s="451">
        <v>0</v>
      </c>
      <c r="J83" s="450"/>
      <c r="K83" s="478">
        <v>0</v>
      </c>
      <c r="L83" s="451">
        <v>15</v>
      </c>
      <c r="M83" s="450"/>
      <c r="N83" s="478">
        <v>47435.852481900096</v>
      </c>
      <c r="O83" s="451">
        <v>0</v>
      </c>
      <c r="P83" s="450"/>
      <c r="Q83" s="478">
        <v>0</v>
      </c>
      <c r="R83" s="450">
        <v>442458</v>
      </c>
      <c r="S83" s="450">
        <v>-202932</v>
      </c>
      <c r="T83" s="450">
        <v>6773</v>
      </c>
      <c r="U83" s="450">
        <v>-196159</v>
      </c>
      <c r="V83" s="450">
        <v>246299</v>
      </c>
      <c r="W83" s="450">
        <v>-616</v>
      </c>
      <c r="X83" s="450">
        <v>245683</v>
      </c>
      <c r="Y83" s="478">
        <v>0</v>
      </c>
      <c r="Z83" s="452">
        <v>245683</v>
      </c>
      <c r="AA83" s="450">
        <v>201107</v>
      </c>
      <c r="AB83" s="450">
        <v>44576</v>
      </c>
      <c r="AC83" s="452">
        <v>11144</v>
      </c>
      <c r="AD83" s="452">
        <v>245683</v>
      </c>
      <c r="AE83" s="342"/>
      <c r="AF83" s="450">
        <v>583106</v>
      </c>
      <c r="AG83" s="451">
        <v>-66</v>
      </c>
      <c r="AH83" s="342">
        <v>-380909</v>
      </c>
      <c r="AI83" s="451">
        <v>3</v>
      </c>
      <c r="AJ83" s="450">
        <v>9232.5</v>
      </c>
      <c r="AK83" s="450">
        <v>-371676.5</v>
      </c>
      <c r="AL83" s="450">
        <v>211429.5</v>
      </c>
      <c r="AM83" s="450">
        <v>-529</v>
      </c>
      <c r="AN83" s="450">
        <v>210900.5</v>
      </c>
      <c r="AO83" s="450">
        <v>0</v>
      </c>
      <c r="AP83" s="450">
        <v>210901</v>
      </c>
      <c r="AQ83" s="450">
        <v>265387</v>
      </c>
      <c r="AR83" s="450">
        <v>-54486</v>
      </c>
      <c r="AS83" s="450">
        <v>-13621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B84" s="216"/>
      <c r="AC84" s="216"/>
      <c r="AD84" s="216"/>
      <c r="AE84" s="216"/>
      <c r="AF84" s="216"/>
    </row>
    <row r="85" spans="1:45" ht="16.350000000000001" customHeight="1" x14ac:dyDescent="0.2">
      <c r="C85" s="133">
        <v>100</v>
      </c>
      <c r="D85" s="216"/>
      <c r="E85" s="216"/>
      <c r="F85" s="136">
        <v>0.95</v>
      </c>
      <c r="G85" s="216"/>
      <c r="H85" s="1180"/>
      <c r="I85" s="1180"/>
      <c r="J85" s="1180"/>
      <c r="K85" s="1180"/>
      <c r="L85" s="1182">
        <v>0.15</v>
      </c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479"/>
      <c r="AB85" s="216"/>
      <c r="AC85" s="216"/>
      <c r="AD85" s="216"/>
      <c r="AE85" s="216"/>
      <c r="AF85" s="216"/>
      <c r="AQ85" s="479"/>
      <c r="AS85" s="479"/>
    </row>
    <row r="86" spans="1:45" ht="16.350000000000001" customHeight="1" x14ac:dyDescent="0.2">
      <c r="F86" s="133">
        <v>95</v>
      </c>
      <c r="H86" s="138"/>
      <c r="I86" s="138"/>
      <c r="J86" s="1657"/>
      <c r="K86" s="1181"/>
      <c r="L86" s="1181">
        <v>15</v>
      </c>
      <c r="M86" s="1657"/>
      <c r="N86" s="1181"/>
      <c r="O86" s="1181"/>
      <c r="P86" s="1657"/>
      <c r="Q86" s="1181"/>
    </row>
    <row r="87" spans="1:45" x14ac:dyDescent="0.2">
      <c r="A87" s="133">
        <v>36</v>
      </c>
      <c r="B87" s="223" t="s">
        <v>1291</v>
      </c>
      <c r="C87" s="223" t="s">
        <v>42</v>
      </c>
      <c r="D87" s="136">
        <v>0.65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A88" s="133">
        <v>26</v>
      </c>
      <c r="C88" s="223" t="s">
        <v>32</v>
      </c>
      <c r="D88" s="136">
        <v>0.34</v>
      </c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  <row r="89" spans="1:45" x14ac:dyDescent="0.2">
      <c r="A89" s="133">
        <v>52</v>
      </c>
      <c r="C89" s="223" t="s">
        <v>57</v>
      </c>
      <c r="D89" s="136">
        <v>0.01</v>
      </c>
    </row>
  </sheetData>
  <mergeCells count="45">
    <mergeCell ref="C1:K1"/>
    <mergeCell ref="L1:U1"/>
    <mergeCell ref="V1:AD1"/>
    <mergeCell ref="AE1:AK1"/>
    <mergeCell ref="AL1:AS1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C2:C3"/>
    <mergeCell ref="AS2:AS3"/>
    <mergeCell ref="A76:B76"/>
    <mergeCell ref="AN2:AN3"/>
    <mergeCell ref="AO2:AO3"/>
    <mergeCell ref="S2:U2"/>
    <mergeCell ref="V2:V3"/>
    <mergeCell ref="AP2:AP3"/>
    <mergeCell ref="D2:E2"/>
    <mergeCell ref="F2:H2"/>
    <mergeCell ref="I2:K2"/>
    <mergeCell ref="L2:N2"/>
    <mergeCell ref="O2:Q2"/>
    <mergeCell ref="R2:R3"/>
    <mergeCell ref="AQ2:AQ3"/>
    <mergeCell ref="AR2:AR3"/>
    <mergeCell ref="J86:J87"/>
    <mergeCell ref="M86:M87"/>
    <mergeCell ref="P86:P87"/>
    <mergeCell ref="A78:B78"/>
    <mergeCell ref="A79:B79"/>
    <mergeCell ref="A80:B80"/>
    <mergeCell ref="A81:B81"/>
    <mergeCell ref="A82:B82"/>
    <mergeCell ref="A83:B8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92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1943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1057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665" t="s">
        <v>1101</v>
      </c>
      <c r="T2" s="1666"/>
      <c r="U2" s="1667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42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1104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177" t="s">
        <v>926</v>
      </c>
      <c r="E3" s="1177" t="s">
        <v>420</v>
      </c>
      <c r="F3" s="1177" t="s">
        <v>1058</v>
      </c>
      <c r="G3" s="1177" t="s">
        <v>607</v>
      </c>
      <c r="H3" s="1177" t="s">
        <v>420</v>
      </c>
      <c r="I3" s="1177" t="s">
        <v>1058</v>
      </c>
      <c r="J3" s="1177" t="s">
        <v>607</v>
      </c>
      <c r="K3" s="1177" t="s">
        <v>420</v>
      </c>
      <c r="L3" s="1177" t="s">
        <v>1058</v>
      </c>
      <c r="M3" s="1177" t="s">
        <v>632</v>
      </c>
      <c r="N3" s="1177" t="s">
        <v>420</v>
      </c>
      <c r="O3" s="1177" t="s">
        <v>1058</v>
      </c>
      <c r="P3" s="1177" t="s">
        <v>632</v>
      </c>
      <c r="Q3" s="1177" t="s">
        <v>420</v>
      </c>
      <c r="R3" s="1542"/>
      <c r="S3" s="1221" t="s">
        <v>1103</v>
      </c>
      <c r="T3" s="1221" t="s">
        <v>976</v>
      </c>
      <c r="U3" s="1221" t="s">
        <v>1102</v>
      </c>
      <c r="V3" s="1542"/>
      <c r="W3" s="1542"/>
      <c r="X3" s="1542"/>
      <c r="Y3" s="1544"/>
      <c r="Z3" s="1542"/>
      <c r="AA3" s="1542"/>
      <c r="AB3" s="1542"/>
      <c r="AC3" s="1542"/>
      <c r="AD3" s="1542"/>
      <c r="AE3" s="1627"/>
      <c r="AF3" s="1651"/>
      <c r="AG3" s="1221" t="s">
        <v>1105</v>
      </c>
      <c r="AH3" s="1221" t="s">
        <v>1106</v>
      </c>
      <c r="AI3" s="1221" t="s">
        <v>984</v>
      </c>
      <c r="AJ3" s="1223" t="s">
        <v>1109</v>
      </c>
      <c r="AK3" s="1221" t="s">
        <v>1107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4.25" customHeight="1" x14ac:dyDescent="0.2">
      <c r="A4" s="625"/>
      <c r="B4" s="626"/>
      <c r="C4" s="624">
        <v>1</v>
      </c>
      <c r="D4" s="624">
        <v>2</v>
      </c>
      <c r="E4" s="624">
        <v>3</v>
      </c>
      <c r="F4" s="624">
        <v>4</v>
      </c>
      <c r="G4" s="624">
        <v>5</v>
      </c>
      <c r="H4" s="624">
        <v>6</v>
      </c>
      <c r="I4" s="624">
        <v>7</v>
      </c>
      <c r="J4" s="624">
        <v>8</v>
      </c>
      <c r="K4" s="624">
        <v>9</v>
      </c>
      <c r="L4" s="624">
        <v>10</v>
      </c>
      <c r="M4" s="624">
        <v>11</v>
      </c>
      <c r="N4" s="624">
        <v>12</v>
      </c>
      <c r="O4" s="624">
        <v>13</v>
      </c>
      <c r="P4" s="624">
        <v>14</v>
      </c>
      <c r="Q4" s="624">
        <v>15</v>
      </c>
      <c r="R4" s="624">
        <v>16</v>
      </c>
      <c r="S4" s="624">
        <v>17</v>
      </c>
      <c r="T4" s="624">
        <v>18</v>
      </c>
      <c r="U4" s="624">
        <v>19</v>
      </c>
      <c r="V4" s="624">
        <v>20</v>
      </c>
      <c r="W4" s="624">
        <v>21</v>
      </c>
      <c r="X4" s="624">
        <v>22</v>
      </c>
      <c r="Y4" s="624">
        <v>23</v>
      </c>
      <c r="Z4" s="624">
        <v>24</v>
      </c>
      <c r="AA4" s="624">
        <v>25</v>
      </c>
      <c r="AB4" s="624">
        <v>26</v>
      </c>
      <c r="AC4" s="624">
        <v>27</v>
      </c>
      <c r="AD4" s="624">
        <v>28</v>
      </c>
      <c r="AE4" s="624">
        <v>29</v>
      </c>
      <c r="AF4" s="624">
        <v>30</v>
      </c>
      <c r="AG4" s="624">
        <v>31</v>
      </c>
      <c r="AH4" s="624">
        <v>32</v>
      </c>
      <c r="AI4" s="624">
        <v>33</v>
      </c>
      <c r="AJ4" s="624">
        <v>34</v>
      </c>
      <c r="AK4" s="624">
        <v>35</v>
      </c>
      <c r="AL4" s="624">
        <v>36</v>
      </c>
      <c r="AM4" s="624">
        <v>37</v>
      </c>
      <c r="AN4" s="624">
        <v>38</v>
      </c>
      <c r="AO4" s="624">
        <v>39</v>
      </c>
      <c r="AP4" s="624">
        <v>40</v>
      </c>
      <c r="AQ4" s="624">
        <v>41</v>
      </c>
      <c r="AR4" s="624">
        <v>42</v>
      </c>
      <c r="AS4" s="624">
        <v>43</v>
      </c>
    </row>
    <row r="5" spans="1:45" ht="38.25" hidden="1" x14ac:dyDescent="0.2">
      <c r="A5" s="625"/>
      <c r="B5" s="626"/>
      <c r="C5" s="326"/>
      <c r="D5" s="326" t="s">
        <v>1688</v>
      </c>
      <c r="E5" s="326" t="s">
        <v>1488</v>
      </c>
      <c r="F5" s="326"/>
      <c r="G5" s="326" t="s">
        <v>1537</v>
      </c>
      <c r="H5" s="326" t="s">
        <v>1690</v>
      </c>
      <c r="I5" s="326"/>
      <c r="J5" s="326" t="s">
        <v>1540</v>
      </c>
      <c r="K5" s="326" t="s">
        <v>1692</v>
      </c>
      <c r="L5" s="326"/>
      <c r="M5" s="326" t="s">
        <v>1543</v>
      </c>
      <c r="N5" s="326" t="s">
        <v>1694</v>
      </c>
      <c r="O5" s="326"/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38.25" hidden="1" x14ac:dyDescent="0.2">
      <c r="A6" s="510"/>
      <c r="B6" s="505"/>
      <c r="C6" s="1243"/>
      <c r="D6" s="1243" t="s">
        <v>1156</v>
      </c>
      <c r="E6" s="1243" t="s">
        <v>1157</v>
      </c>
      <c r="F6" s="1243"/>
      <c r="G6" s="1243" t="s">
        <v>1156</v>
      </c>
      <c r="H6" s="1243" t="s">
        <v>1157</v>
      </c>
      <c r="I6" s="1243"/>
      <c r="J6" s="1243" t="s">
        <v>1156</v>
      </c>
      <c r="K6" s="1243" t="s">
        <v>1157</v>
      </c>
      <c r="L6" s="1243"/>
      <c r="M6" s="1243" t="s">
        <v>1156</v>
      </c>
      <c r="N6" s="1243" t="s">
        <v>1157</v>
      </c>
      <c r="O6" s="1243"/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>
        <v>0.95000000000000007</v>
      </c>
      <c r="D7" s="80">
        <v>4619.6052974948016</v>
      </c>
      <c r="E7" s="95">
        <v>4388.6250326200616</v>
      </c>
      <c r="F7" s="511">
        <v>0.90249999999999997</v>
      </c>
      <c r="G7" s="80">
        <v>660.27506544885637</v>
      </c>
      <c r="H7" s="95">
        <v>595.89824656759288</v>
      </c>
      <c r="I7" s="511"/>
      <c r="J7" s="80">
        <v>180.07501784968804</v>
      </c>
      <c r="K7" s="95">
        <v>0</v>
      </c>
      <c r="L7" s="511">
        <v>6.6500000000000017E-2</v>
      </c>
      <c r="M7" s="80">
        <v>4501.8754462422012</v>
      </c>
      <c r="N7" s="95">
        <v>299.37471717510647</v>
      </c>
      <c r="O7" s="511"/>
      <c r="P7" s="80">
        <v>1800.7501784968806</v>
      </c>
      <c r="Q7" s="95">
        <v>0</v>
      </c>
      <c r="R7" s="114">
        <v>5284</v>
      </c>
      <c r="S7" s="80">
        <v>-4389</v>
      </c>
      <c r="T7" s="80">
        <v>4891</v>
      </c>
      <c r="U7" s="81">
        <v>502</v>
      </c>
      <c r="V7" s="114">
        <v>5786</v>
      </c>
      <c r="W7" s="95">
        <v>-14</v>
      </c>
      <c r="X7" s="114">
        <v>5772</v>
      </c>
      <c r="Y7" s="80"/>
      <c r="Z7" s="114">
        <v>5772</v>
      </c>
      <c r="AA7" s="80">
        <v>2507</v>
      </c>
      <c r="AB7" s="80">
        <v>3265</v>
      </c>
      <c r="AC7" s="114">
        <v>816</v>
      </c>
      <c r="AD7" s="118">
        <v>5772</v>
      </c>
      <c r="AE7" s="96">
        <v>2482</v>
      </c>
      <c r="AF7" s="111">
        <v>2357.9</v>
      </c>
      <c r="AG7" s="475">
        <v>-0.95000000000000007</v>
      </c>
      <c r="AH7" s="96">
        <v>-2357.9</v>
      </c>
      <c r="AI7" s="475">
        <v>1</v>
      </c>
      <c r="AJ7" s="98">
        <v>1241</v>
      </c>
      <c r="AK7" s="97">
        <v>-1116.9000000000001</v>
      </c>
      <c r="AL7" s="111">
        <v>1241</v>
      </c>
      <c r="AM7" s="99">
        <v>-3</v>
      </c>
      <c r="AN7" s="111">
        <v>1238</v>
      </c>
      <c r="AO7" s="80"/>
      <c r="AP7" s="111">
        <v>1238</v>
      </c>
      <c r="AQ7" s="98">
        <v>1176</v>
      </c>
      <c r="AR7" s="98">
        <v>62</v>
      </c>
      <c r="AS7" s="111">
        <v>16</v>
      </c>
    </row>
    <row r="8" spans="1:45" ht="16.350000000000001" customHeight="1" x14ac:dyDescent="0.2">
      <c r="A8" s="74">
        <v>2</v>
      </c>
      <c r="B8" s="75" t="s">
        <v>8</v>
      </c>
      <c r="C8" s="476">
        <v>0</v>
      </c>
      <c r="D8" s="76">
        <v>5772.6225025883459</v>
      </c>
      <c r="E8" s="103">
        <v>0</v>
      </c>
      <c r="F8" s="512">
        <v>0</v>
      </c>
      <c r="G8" s="76">
        <v>737.97405056943603</v>
      </c>
      <c r="H8" s="103">
        <v>0</v>
      </c>
      <c r="I8" s="512"/>
      <c r="J8" s="76">
        <v>201.26565015530076</v>
      </c>
      <c r="K8" s="103">
        <v>0</v>
      </c>
      <c r="L8" s="512">
        <v>0</v>
      </c>
      <c r="M8" s="76">
        <v>5031.6412538825189</v>
      </c>
      <c r="N8" s="103">
        <v>0</v>
      </c>
      <c r="O8" s="512"/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>
        <v>0</v>
      </c>
      <c r="D9" s="76">
        <v>3672.7897155039423</v>
      </c>
      <c r="E9" s="103">
        <v>0</v>
      </c>
      <c r="F9" s="512">
        <v>0</v>
      </c>
      <c r="G9" s="76">
        <v>519.87643235293092</v>
      </c>
      <c r="H9" s="103">
        <v>0</v>
      </c>
      <c r="I9" s="512"/>
      <c r="J9" s="76">
        <v>141.78448155079934</v>
      </c>
      <c r="K9" s="103">
        <v>0</v>
      </c>
      <c r="L9" s="512">
        <v>0</v>
      </c>
      <c r="M9" s="76">
        <v>3544.6120387699834</v>
      </c>
      <c r="N9" s="103">
        <v>0</v>
      </c>
      <c r="O9" s="512"/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>
        <v>0</v>
      </c>
      <c r="D10" s="76">
        <v>5100.0866049709584</v>
      </c>
      <c r="E10" s="103">
        <v>0</v>
      </c>
      <c r="F10" s="512">
        <v>0</v>
      </c>
      <c r="G10" s="76">
        <v>678.13933677313605</v>
      </c>
      <c r="H10" s="103">
        <v>0</v>
      </c>
      <c r="I10" s="512"/>
      <c r="J10" s="76">
        <v>184.9470918472189</v>
      </c>
      <c r="K10" s="103">
        <v>0</v>
      </c>
      <c r="L10" s="512">
        <v>0</v>
      </c>
      <c r="M10" s="76">
        <v>4623.6772961804727</v>
      </c>
      <c r="N10" s="103">
        <v>0</v>
      </c>
      <c r="O10" s="512"/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>
        <v>0</v>
      </c>
      <c r="D11" s="71">
        <v>4597.3876545853363</v>
      </c>
      <c r="E11" s="108">
        <v>0</v>
      </c>
      <c r="F11" s="513">
        <v>0</v>
      </c>
      <c r="G11" s="71">
        <v>704.13258400877407</v>
      </c>
      <c r="H11" s="108">
        <v>0</v>
      </c>
      <c r="I11" s="513"/>
      <c r="J11" s="71">
        <v>192.03615927512018</v>
      </c>
      <c r="K11" s="108">
        <v>0</v>
      </c>
      <c r="L11" s="513">
        <v>0</v>
      </c>
      <c r="M11" s="71">
        <v>4800.9039818780057</v>
      </c>
      <c r="N11" s="108">
        <v>0</v>
      </c>
      <c r="O11" s="513"/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>
        <v>0</v>
      </c>
      <c r="D12" s="80">
        <v>4756.5483913259013</v>
      </c>
      <c r="E12" s="95">
        <v>0</v>
      </c>
      <c r="F12" s="511">
        <v>0</v>
      </c>
      <c r="G12" s="80">
        <v>651.9025555127331</v>
      </c>
      <c r="H12" s="95">
        <v>0</v>
      </c>
      <c r="I12" s="511"/>
      <c r="J12" s="80">
        <v>177.79160604892721</v>
      </c>
      <c r="K12" s="95">
        <v>0</v>
      </c>
      <c r="L12" s="511">
        <v>0</v>
      </c>
      <c r="M12" s="80">
        <v>4444.7901512231792</v>
      </c>
      <c r="N12" s="95">
        <v>0</v>
      </c>
      <c r="O12" s="511"/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>
        <v>0</v>
      </c>
      <c r="D13" s="76">
        <v>2710.2996093634188</v>
      </c>
      <c r="E13" s="103">
        <v>0</v>
      </c>
      <c r="F13" s="512">
        <v>0</v>
      </c>
      <c r="G13" s="76">
        <v>379.61103973688961</v>
      </c>
      <c r="H13" s="103">
        <v>0</v>
      </c>
      <c r="I13" s="512"/>
      <c r="J13" s="76">
        <v>103.53028356460624</v>
      </c>
      <c r="K13" s="103">
        <v>0</v>
      </c>
      <c r="L13" s="512">
        <v>0</v>
      </c>
      <c r="M13" s="76">
        <v>2588.2570891151563</v>
      </c>
      <c r="N13" s="103">
        <v>0</v>
      </c>
      <c r="O13" s="512"/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>
        <v>0</v>
      </c>
      <c r="D14" s="76">
        <v>4602.5022447662232</v>
      </c>
      <c r="E14" s="103">
        <v>0</v>
      </c>
      <c r="F14" s="512">
        <v>0</v>
      </c>
      <c r="G14" s="76">
        <v>616.63079384856906</v>
      </c>
      <c r="H14" s="103">
        <v>0</v>
      </c>
      <c r="I14" s="512"/>
      <c r="J14" s="76">
        <v>168.17203468597336</v>
      </c>
      <c r="K14" s="103">
        <v>0</v>
      </c>
      <c r="L14" s="512">
        <v>0</v>
      </c>
      <c r="M14" s="76">
        <v>4204.3008671493344</v>
      </c>
      <c r="N14" s="103">
        <v>0</v>
      </c>
      <c r="O14" s="512"/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>
        <v>0</v>
      </c>
      <c r="D15" s="76">
        <v>4472.0977946661769</v>
      </c>
      <c r="E15" s="103">
        <v>0</v>
      </c>
      <c r="F15" s="512">
        <v>0</v>
      </c>
      <c r="G15" s="76">
        <v>598.0618141364539</v>
      </c>
      <c r="H15" s="103">
        <v>0</v>
      </c>
      <c r="I15" s="512"/>
      <c r="J15" s="76">
        <v>163.10776749176014</v>
      </c>
      <c r="K15" s="103">
        <v>0</v>
      </c>
      <c r="L15" s="512">
        <v>0</v>
      </c>
      <c r="M15" s="76">
        <v>4077.6941872940038</v>
      </c>
      <c r="N15" s="103">
        <v>0</v>
      </c>
      <c r="O15" s="512"/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>
        <v>0</v>
      </c>
      <c r="D16" s="71">
        <v>3589.5605354621812</v>
      </c>
      <c r="E16" s="108">
        <v>0</v>
      </c>
      <c r="F16" s="513">
        <v>0</v>
      </c>
      <c r="G16" s="71">
        <v>504.38201780167986</v>
      </c>
      <c r="H16" s="108">
        <v>0</v>
      </c>
      <c r="I16" s="513"/>
      <c r="J16" s="71">
        <v>137.55873212773088</v>
      </c>
      <c r="K16" s="108">
        <v>0</v>
      </c>
      <c r="L16" s="513">
        <v>0</v>
      </c>
      <c r="M16" s="71">
        <v>3438.9683031932718</v>
      </c>
      <c r="N16" s="108">
        <v>0</v>
      </c>
      <c r="O16" s="513"/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>
        <v>0</v>
      </c>
      <c r="D17" s="80">
        <v>5669.4887578236512</v>
      </c>
      <c r="E17" s="95">
        <v>0</v>
      </c>
      <c r="F17" s="511">
        <v>0</v>
      </c>
      <c r="G17" s="80">
        <v>715.89395674664854</v>
      </c>
      <c r="H17" s="95">
        <v>0</v>
      </c>
      <c r="I17" s="511"/>
      <c r="J17" s="80">
        <v>195.24380638544957</v>
      </c>
      <c r="K17" s="95">
        <v>0</v>
      </c>
      <c r="L17" s="511">
        <v>0</v>
      </c>
      <c r="M17" s="80">
        <v>4881.0951596362393</v>
      </c>
      <c r="N17" s="95">
        <v>0</v>
      </c>
      <c r="O17" s="511"/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>
        <v>0</v>
      </c>
      <c r="D18" s="76">
        <v>2708.1188169867323</v>
      </c>
      <c r="E18" s="103">
        <v>0</v>
      </c>
      <c r="F18" s="512">
        <v>0</v>
      </c>
      <c r="G18" s="76">
        <v>324.70537622668854</v>
      </c>
      <c r="H18" s="103">
        <v>0</v>
      </c>
      <c r="I18" s="512"/>
      <c r="J18" s="76">
        <v>88.556011698187788</v>
      </c>
      <c r="K18" s="103">
        <v>0</v>
      </c>
      <c r="L18" s="512">
        <v>0</v>
      </c>
      <c r="M18" s="76">
        <v>2213.9002924546944</v>
      </c>
      <c r="N18" s="103">
        <v>0</v>
      </c>
      <c r="O18" s="512"/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>
        <v>0</v>
      </c>
      <c r="D19" s="76">
        <v>5479.9133536920572</v>
      </c>
      <c r="E19" s="103">
        <v>0</v>
      </c>
      <c r="F19" s="512">
        <v>0</v>
      </c>
      <c r="G19" s="76">
        <v>728.11387784136446</v>
      </c>
      <c r="H19" s="103">
        <v>0</v>
      </c>
      <c r="I19" s="512"/>
      <c r="J19" s="76">
        <v>198.57651213855397</v>
      </c>
      <c r="K19" s="103">
        <v>0</v>
      </c>
      <c r="L19" s="512">
        <v>0</v>
      </c>
      <c r="M19" s="76">
        <v>4964.4128034638488</v>
      </c>
      <c r="N19" s="103">
        <v>0</v>
      </c>
      <c r="O19" s="512"/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>
        <v>0</v>
      </c>
      <c r="D20" s="76">
        <v>4733.3518013636294</v>
      </c>
      <c r="E20" s="103">
        <v>0</v>
      </c>
      <c r="F20" s="512">
        <v>0</v>
      </c>
      <c r="G20" s="76">
        <v>622.92934304220819</v>
      </c>
      <c r="H20" s="103">
        <v>0</v>
      </c>
      <c r="I20" s="512"/>
      <c r="J20" s="76">
        <v>169.88982082969315</v>
      </c>
      <c r="K20" s="103">
        <v>0</v>
      </c>
      <c r="L20" s="512">
        <v>0</v>
      </c>
      <c r="M20" s="76">
        <v>4247.2455207423291</v>
      </c>
      <c r="N20" s="103">
        <v>0</v>
      </c>
      <c r="O20" s="512"/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>
        <v>0</v>
      </c>
      <c r="D21" s="71">
        <v>5033.7224736951712</v>
      </c>
      <c r="E21" s="108">
        <v>0</v>
      </c>
      <c r="F21" s="513">
        <v>0</v>
      </c>
      <c r="G21" s="71">
        <v>700.90294421293754</v>
      </c>
      <c r="H21" s="108">
        <v>0</v>
      </c>
      <c r="I21" s="513"/>
      <c r="J21" s="71">
        <v>191.15534842171024</v>
      </c>
      <c r="K21" s="108">
        <v>0</v>
      </c>
      <c r="L21" s="513">
        <v>0</v>
      </c>
      <c r="M21" s="71">
        <v>4778.8837105427565</v>
      </c>
      <c r="N21" s="108">
        <v>0</v>
      </c>
      <c r="O21" s="513"/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>
        <v>0</v>
      </c>
      <c r="D22" s="80">
        <v>2349.8930223534126</v>
      </c>
      <c r="E22" s="95">
        <v>0</v>
      </c>
      <c r="F22" s="511">
        <v>0</v>
      </c>
      <c r="G22" s="80">
        <v>328.74335379765381</v>
      </c>
      <c r="H22" s="95">
        <v>0</v>
      </c>
      <c r="I22" s="511"/>
      <c r="J22" s="80">
        <v>89.657278308451026</v>
      </c>
      <c r="K22" s="95">
        <v>0</v>
      </c>
      <c r="L22" s="511">
        <v>0</v>
      </c>
      <c r="M22" s="80">
        <v>2241.431957711276</v>
      </c>
      <c r="N22" s="95">
        <v>0</v>
      </c>
      <c r="O22" s="511"/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0</v>
      </c>
      <c r="D23" s="76">
        <v>3393.9093565801013</v>
      </c>
      <c r="E23" s="103">
        <v>0</v>
      </c>
      <c r="F23" s="512">
        <v>0</v>
      </c>
      <c r="G23" s="76">
        <v>428.28380395142239</v>
      </c>
      <c r="H23" s="103">
        <v>0</v>
      </c>
      <c r="I23" s="512"/>
      <c r="J23" s="76">
        <v>116.80467380493337</v>
      </c>
      <c r="K23" s="103">
        <v>0</v>
      </c>
      <c r="L23" s="512">
        <v>0</v>
      </c>
      <c r="M23" s="76">
        <v>2920.1168451233348</v>
      </c>
      <c r="N23" s="103">
        <v>0</v>
      </c>
      <c r="O23" s="512"/>
      <c r="P23" s="76">
        <v>1168.046738049334</v>
      </c>
      <c r="Q23" s="103">
        <v>0</v>
      </c>
      <c r="R23" s="115">
        <v>0</v>
      </c>
      <c r="S23" s="76">
        <v>0</v>
      </c>
      <c r="T23" s="76">
        <v>0</v>
      </c>
      <c r="U23" s="77">
        <v>0</v>
      </c>
      <c r="V23" s="115">
        <v>0</v>
      </c>
      <c r="W23" s="103">
        <v>0</v>
      </c>
      <c r="X23" s="115">
        <v>0</v>
      </c>
      <c r="Y23" s="76"/>
      <c r="Z23" s="115">
        <v>0</v>
      </c>
      <c r="AA23" s="76">
        <v>0</v>
      </c>
      <c r="AB23" s="76">
        <v>0</v>
      </c>
      <c r="AC23" s="115">
        <v>0</v>
      </c>
      <c r="AD23" s="119">
        <v>0</v>
      </c>
      <c r="AE23" s="104">
        <v>7791</v>
      </c>
      <c r="AF23" s="112">
        <v>0</v>
      </c>
      <c r="AG23" s="476">
        <v>0</v>
      </c>
      <c r="AH23" s="104">
        <v>0</v>
      </c>
      <c r="AI23" s="476">
        <v>0</v>
      </c>
      <c r="AJ23" s="106">
        <v>0</v>
      </c>
      <c r="AK23" s="105">
        <v>0</v>
      </c>
      <c r="AL23" s="112">
        <v>0</v>
      </c>
      <c r="AM23" s="107">
        <v>0</v>
      </c>
      <c r="AN23" s="112">
        <v>0</v>
      </c>
      <c r="AO23" s="76"/>
      <c r="AP23" s="112">
        <v>0</v>
      </c>
      <c r="AQ23" s="106">
        <v>0</v>
      </c>
      <c r="AR23" s="106">
        <v>0</v>
      </c>
      <c r="AS23" s="112">
        <v>0</v>
      </c>
    </row>
    <row r="24" spans="1:45" ht="16.350000000000001" customHeight="1" x14ac:dyDescent="0.2">
      <c r="A24" s="74">
        <v>18</v>
      </c>
      <c r="B24" s="75" t="s">
        <v>24</v>
      </c>
      <c r="C24" s="476">
        <v>0</v>
      </c>
      <c r="D24" s="76">
        <v>5140.600792597048</v>
      </c>
      <c r="E24" s="103">
        <v>0</v>
      </c>
      <c r="F24" s="512">
        <v>0</v>
      </c>
      <c r="G24" s="76">
        <v>679.75056392958356</v>
      </c>
      <c r="H24" s="103">
        <v>0</v>
      </c>
      <c r="I24" s="512"/>
      <c r="J24" s="76">
        <v>185.38651743534101</v>
      </c>
      <c r="K24" s="103">
        <v>0</v>
      </c>
      <c r="L24" s="512">
        <v>0</v>
      </c>
      <c r="M24" s="76">
        <v>4634.6629358835253</v>
      </c>
      <c r="N24" s="103">
        <v>0</v>
      </c>
      <c r="O24" s="512"/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>
        <v>0</v>
      </c>
      <c r="D25" s="76">
        <v>4443.8355730398216</v>
      </c>
      <c r="E25" s="103">
        <v>0</v>
      </c>
      <c r="F25" s="512">
        <v>0</v>
      </c>
      <c r="G25" s="76">
        <v>605.33669792137073</v>
      </c>
      <c r="H25" s="103">
        <v>0</v>
      </c>
      <c r="I25" s="512"/>
      <c r="J25" s="76">
        <v>165.0918267058284</v>
      </c>
      <c r="K25" s="103">
        <v>0</v>
      </c>
      <c r="L25" s="512">
        <v>0</v>
      </c>
      <c r="M25" s="76">
        <v>4127.2956676457097</v>
      </c>
      <c r="N25" s="103">
        <v>0</v>
      </c>
      <c r="O25" s="512"/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>
        <v>0</v>
      </c>
      <c r="D26" s="71">
        <v>4685.3030283912885</v>
      </c>
      <c r="E26" s="108">
        <v>0</v>
      </c>
      <c r="F26" s="513">
        <v>0</v>
      </c>
      <c r="G26" s="71">
        <v>693.90926624608369</v>
      </c>
      <c r="H26" s="108">
        <v>0</v>
      </c>
      <c r="I26" s="513"/>
      <c r="J26" s="71">
        <v>189.24798170347736</v>
      </c>
      <c r="K26" s="108">
        <v>0</v>
      </c>
      <c r="L26" s="513">
        <v>0</v>
      </c>
      <c r="M26" s="71">
        <v>4731.1995425869345</v>
      </c>
      <c r="N26" s="108">
        <v>0</v>
      </c>
      <c r="O26" s="513"/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>
        <v>0</v>
      </c>
      <c r="D27" s="80">
        <v>4919.2457135694622</v>
      </c>
      <c r="E27" s="95">
        <v>0</v>
      </c>
      <c r="F27" s="511">
        <v>0</v>
      </c>
      <c r="G27" s="80">
        <v>715.00455698528151</v>
      </c>
      <c r="H27" s="95">
        <v>0</v>
      </c>
      <c r="I27" s="511"/>
      <c r="J27" s="80">
        <v>195.00124281416768</v>
      </c>
      <c r="K27" s="95">
        <v>0</v>
      </c>
      <c r="L27" s="511">
        <v>0</v>
      </c>
      <c r="M27" s="80">
        <v>4875.0310703541918</v>
      </c>
      <c r="N27" s="95">
        <v>0</v>
      </c>
      <c r="O27" s="511"/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>
        <v>0</v>
      </c>
      <c r="D28" s="76">
        <v>5278.0466178199194</v>
      </c>
      <c r="E28" s="103">
        <v>0</v>
      </c>
      <c r="F28" s="512">
        <v>0</v>
      </c>
      <c r="G28" s="76">
        <v>767.09852837447238</v>
      </c>
      <c r="H28" s="103">
        <v>0</v>
      </c>
      <c r="I28" s="512"/>
      <c r="J28" s="76">
        <v>209.20868955667427</v>
      </c>
      <c r="K28" s="103">
        <v>0</v>
      </c>
      <c r="L28" s="512">
        <v>0</v>
      </c>
      <c r="M28" s="76">
        <v>5230.2172389168572</v>
      </c>
      <c r="N28" s="103">
        <v>0</v>
      </c>
      <c r="O28" s="512"/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>
        <v>2.375</v>
      </c>
      <c r="D29" s="76">
        <v>4707.4722953709352</v>
      </c>
      <c r="E29" s="103">
        <v>11180.24670150597</v>
      </c>
      <c r="F29" s="512">
        <v>2.2562500000000001</v>
      </c>
      <c r="G29" s="76">
        <v>629.6438092156319</v>
      </c>
      <c r="H29" s="103">
        <v>1420.6338445427696</v>
      </c>
      <c r="I29" s="512"/>
      <c r="J29" s="76">
        <v>171.72103887699049</v>
      </c>
      <c r="K29" s="103">
        <v>0</v>
      </c>
      <c r="L29" s="512">
        <v>0.16625000000000001</v>
      </c>
      <c r="M29" s="76">
        <v>4293.0259719247633</v>
      </c>
      <c r="N29" s="103">
        <v>713.71556783249196</v>
      </c>
      <c r="O29" s="512"/>
      <c r="P29" s="76">
        <v>1717.210388769905</v>
      </c>
      <c r="Q29" s="103">
        <v>0</v>
      </c>
      <c r="R29" s="115">
        <v>13315</v>
      </c>
      <c r="S29" s="76">
        <v>-506</v>
      </c>
      <c r="T29" s="76">
        <v>-2669</v>
      </c>
      <c r="U29" s="77">
        <v>-3175</v>
      </c>
      <c r="V29" s="115">
        <v>10140</v>
      </c>
      <c r="W29" s="103">
        <v>-25</v>
      </c>
      <c r="X29" s="115">
        <v>10115</v>
      </c>
      <c r="Y29" s="76"/>
      <c r="Z29" s="115">
        <v>10115</v>
      </c>
      <c r="AA29" s="76">
        <v>6517</v>
      </c>
      <c r="AB29" s="76">
        <v>3598</v>
      </c>
      <c r="AC29" s="115">
        <v>900</v>
      </c>
      <c r="AD29" s="119">
        <v>10115</v>
      </c>
      <c r="AE29" s="104">
        <v>3356</v>
      </c>
      <c r="AF29" s="112">
        <v>7970.5</v>
      </c>
      <c r="AG29" s="476">
        <v>-0.375</v>
      </c>
      <c r="AH29" s="104">
        <v>-1258.5</v>
      </c>
      <c r="AI29" s="476">
        <v>-1</v>
      </c>
      <c r="AJ29" s="106">
        <v>-1678</v>
      </c>
      <c r="AK29" s="105">
        <v>-2936.5</v>
      </c>
      <c r="AL29" s="112">
        <v>5034</v>
      </c>
      <c r="AM29" s="107">
        <v>-13</v>
      </c>
      <c r="AN29" s="112">
        <v>5021</v>
      </c>
      <c r="AO29" s="76"/>
      <c r="AP29" s="112">
        <v>5021</v>
      </c>
      <c r="AQ29" s="106">
        <v>3936</v>
      </c>
      <c r="AR29" s="106">
        <v>1085</v>
      </c>
      <c r="AS29" s="112">
        <v>271</v>
      </c>
    </row>
    <row r="30" spans="1:45" ht="16.350000000000001" customHeight="1" x14ac:dyDescent="0.2">
      <c r="A30" s="74">
        <v>24</v>
      </c>
      <c r="B30" s="75" t="s">
        <v>30</v>
      </c>
      <c r="C30" s="476">
        <v>0</v>
      </c>
      <c r="D30" s="76">
        <v>2565.5827804253522</v>
      </c>
      <c r="E30" s="103">
        <v>0</v>
      </c>
      <c r="F30" s="512">
        <v>0</v>
      </c>
      <c r="G30" s="76">
        <v>278.69860832068554</v>
      </c>
      <c r="H30" s="103">
        <v>0</v>
      </c>
      <c r="I30" s="512"/>
      <c r="J30" s="76">
        <v>76.008711360186965</v>
      </c>
      <c r="K30" s="103">
        <v>0</v>
      </c>
      <c r="L30" s="512">
        <v>0</v>
      </c>
      <c r="M30" s="76">
        <v>1900.2177840046741</v>
      </c>
      <c r="N30" s="103">
        <v>0</v>
      </c>
      <c r="O30" s="512"/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>
        <v>0</v>
      </c>
      <c r="D31" s="71">
        <v>3817.8328441616682</v>
      </c>
      <c r="E31" s="108">
        <v>0</v>
      </c>
      <c r="F31" s="513">
        <v>0</v>
      </c>
      <c r="G31" s="71">
        <v>521.23013835924507</v>
      </c>
      <c r="H31" s="108">
        <v>0</v>
      </c>
      <c r="I31" s="513"/>
      <c r="J31" s="71">
        <v>142.15367409797594</v>
      </c>
      <c r="K31" s="108">
        <v>0</v>
      </c>
      <c r="L31" s="513">
        <v>0</v>
      </c>
      <c r="M31" s="71">
        <v>3553.8418524493986</v>
      </c>
      <c r="N31" s="108">
        <v>0</v>
      </c>
      <c r="O31" s="513"/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>
        <v>0</v>
      </c>
      <c r="D32" s="80">
        <v>3731.8460988028037</v>
      </c>
      <c r="E32" s="95">
        <v>0</v>
      </c>
      <c r="F32" s="511">
        <v>0</v>
      </c>
      <c r="G32" s="80">
        <v>465.11914076262406</v>
      </c>
      <c r="H32" s="95">
        <v>0</v>
      </c>
      <c r="I32" s="511"/>
      <c r="J32" s="80">
        <v>126.85067475344293</v>
      </c>
      <c r="K32" s="95">
        <v>0</v>
      </c>
      <c r="L32" s="511">
        <v>0</v>
      </c>
      <c r="M32" s="80">
        <v>3171.2668688360727</v>
      </c>
      <c r="N32" s="95">
        <v>0</v>
      </c>
      <c r="O32" s="511"/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>
        <v>0</v>
      </c>
      <c r="D33" s="76">
        <v>5201.0460137636182</v>
      </c>
      <c r="E33" s="103">
        <v>0</v>
      </c>
      <c r="F33" s="512">
        <v>0</v>
      </c>
      <c r="G33" s="76">
        <v>685.32440348286468</v>
      </c>
      <c r="H33" s="103">
        <v>0</v>
      </c>
      <c r="I33" s="512"/>
      <c r="J33" s="76">
        <v>186.9066554953267</v>
      </c>
      <c r="K33" s="103">
        <v>0</v>
      </c>
      <c r="L33" s="512">
        <v>0</v>
      </c>
      <c r="M33" s="76">
        <v>4672.6663873831676</v>
      </c>
      <c r="N33" s="103">
        <v>0</v>
      </c>
      <c r="O33" s="512"/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>
        <v>76</v>
      </c>
      <c r="D34" s="76">
        <v>3445.3513881018216</v>
      </c>
      <c r="E34" s="103">
        <v>261846.70549573845</v>
      </c>
      <c r="F34" s="512">
        <v>72.2</v>
      </c>
      <c r="G34" s="76">
        <v>470.96667859436434</v>
      </c>
      <c r="H34" s="103">
        <v>34003.79419451311</v>
      </c>
      <c r="I34" s="512"/>
      <c r="J34" s="76">
        <v>128.445457798463</v>
      </c>
      <c r="K34" s="103">
        <v>0</v>
      </c>
      <c r="L34" s="512">
        <v>5.32</v>
      </c>
      <c r="M34" s="76">
        <v>3211.1364449615749</v>
      </c>
      <c r="N34" s="103">
        <v>17083.245887195579</v>
      </c>
      <c r="O34" s="512"/>
      <c r="P34" s="76">
        <v>1284.4545779846301</v>
      </c>
      <c r="Q34" s="103">
        <v>0</v>
      </c>
      <c r="R34" s="115">
        <v>312934</v>
      </c>
      <c r="S34" s="76">
        <v>-150472</v>
      </c>
      <c r="T34" s="76">
        <v>55689</v>
      </c>
      <c r="U34" s="77">
        <v>-94783</v>
      </c>
      <c r="V34" s="115">
        <v>218151</v>
      </c>
      <c r="W34" s="103">
        <v>-545</v>
      </c>
      <c r="X34" s="115">
        <v>217606</v>
      </c>
      <c r="Y34" s="76"/>
      <c r="Z34" s="115">
        <v>217606</v>
      </c>
      <c r="AA34" s="76">
        <v>152885</v>
      </c>
      <c r="AB34" s="76">
        <v>64721</v>
      </c>
      <c r="AC34" s="115">
        <v>16180</v>
      </c>
      <c r="AD34" s="119">
        <v>217606</v>
      </c>
      <c r="AE34" s="104">
        <v>5786</v>
      </c>
      <c r="AF34" s="112">
        <v>439736</v>
      </c>
      <c r="AG34" s="476">
        <v>-52</v>
      </c>
      <c r="AH34" s="104">
        <v>-300872</v>
      </c>
      <c r="AI34" s="476">
        <v>22</v>
      </c>
      <c r="AJ34" s="106">
        <v>63646</v>
      </c>
      <c r="AK34" s="105">
        <v>-237226</v>
      </c>
      <c r="AL34" s="112">
        <v>202510</v>
      </c>
      <c r="AM34" s="107">
        <v>-506</v>
      </c>
      <c r="AN34" s="112">
        <v>202004</v>
      </c>
      <c r="AO34" s="76"/>
      <c r="AP34" s="112">
        <v>202004</v>
      </c>
      <c r="AQ34" s="106">
        <v>218523</v>
      </c>
      <c r="AR34" s="106">
        <v>-16519</v>
      </c>
      <c r="AS34" s="112">
        <v>-4130</v>
      </c>
    </row>
    <row r="35" spans="1:45" ht="16.350000000000001" customHeight="1" x14ac:dyDescent="0.2">
      <c r="A35" s="74">
        <v>29</v>
      </c>
      <c r="B35" s="75" t="s">
        <v>35</v>
      </c>
      <c r="C35" s="476">
        <v>0</v>
      </c>
      <c r="D35" s="76">
        <v>3966.7155932773139</v>
      </c>
      <c r="E35" s="103">
        <v>0</v>
      </c>
      <c r="F35" s="512">
        <v>0</v>
      </c>
      <c r="G35" s="76">
        <v>537.21593444789767</v>
      </c>
      <c r="H35" s="103">
        <v>0</v>
      </c>
      <c r="I35" s="512"/>
      <c r="J35" s="76">
        <v>146.51343666760843</v>
      </c>
      <c r="K35" s="103">
        <v>0</v>
      </c>
      <c r="L35" s="512">
        <v>0</v>
      </c>
      <c r="M35" s="76">
        <v>3662.8359166902114</v>
      </c>
      <c r="N35" s="103">
        <v>0</v>
      </c>
      <c r="O35" s="512"/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>
        <v>0</v>
      </c>
      <c r="D36" s="71">
        <v>5405.016036476216</v>
      </c>
      <c r="E36" s="108">
        <v>0</v>
      </c>
      <c r="F36" s="513">
        <v>0</v>
      </c>
      <c r="G36" s="71">
        <v>702.23365022008625</v>
      </c>
      <c r="H36" s="108">
        <v>0</v>
      </c>
      <c r="I36" s="513"/>
      <c r="J36" s="71">
        <v>191.5182682418417</v>
      </c>
      <c r="K36" s="108">
        <v>0</v>
      </c>
      <c r="L36" s="513">
        <v>0</v>
      </c>
      <c r="M36" s="71">
        <v>4787.9567060460422</v>
      </c>
      <c r="N36" s="108">
        <v>0</v>
      </c>
      <c r="O36" s="513"/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>
        <v>0</v>
      </c>
      <c r="D37" s="80">
        <v>3685.0137426161114</v>
      </c>
      <c r="E37" s="95">
        <v>0</v>
      </c>
      <c r="F37" s="511">
        <v>0</v>
      </c>
      <c r="G37" s="80">
        <v>512.00790593737077</v>
      </c>
      <c r="H37" s="95">
        <v>0</v>
      </c>
      <c r="I37" s="511"/>
      <c r="J37" s="80">
        <v>139.63851980110113</v>
      </c>
      <c r="K37" s="95">
        <v>0</v>
      </c>
      <c r="L37" s="511">
        <v>0</v>
      </c>
      <c r="M37" s="80">
        <v>3490.962995027528</v>
      </c>
      <c r="N37" s="95">
        <v>0</v>
      </c>
      <c r="O37" s="511"/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>
        <v>0</v>
      </c>
      <c r="D38" s="76">
        <v>5180.6812609377903</v>
      </c>
      <c r="E38" s="103">
        <v>0</v>
      </c>
      <c r="F38" s="512">
        <v>0</v>
      </c>
      <c r="G38" s="76">
        <v>724.24797850671018</v>
      </c>
      <c r="H38" s="103">
        <v>0</v>
      </c>
      <c r="I38" s="512"/>
      <c r="J38" s="76">
        <v>197.52217595637546</v>
      </c>
      <c r="K38" s="103">
        <v>0</v>
      </c>
      <c r="L38" s="512">
        <v>0</v>
      </c>
      <c r="M38" s="76">
        <v>4938.0543989093867</v>
      </c>
      <c r="N38" s="103">
        <v>0</v>
      </c>
      <c r="O38" s="512"/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>
        <v>0</v>
      </c>
      <c r="D39" s="76">
        <v>4613.5419804611538</v>
      </c>
      <c r="E39" s="103">
        <v>0</v>
      </c>
      <c r="F39" s="512">
        <v>0</v>
      </c>
      <c r="G39" s="76">
        <v>622.67855264538491</v>
      </c>
      <c r="H39" s="103">
        <v>0</v>
      </c>
      <c r="I39" s="512"/>
      <c r="J39" s="76">
        <v>169.82142344874134</v>
      </c>
      <c r="K39" s="103">
        <v>0</v>
      </c>
      <c r="L39" s="512">
        <v>0</v>
      </c>
      <c r="M39" s="76">
        <v>4245.5355862185334</v>
      </c>
      <c r="N39" s="103">
        <v>0</v>
      </c>
      <c r="O39" s="512"/>
      <c r="P39" s="76">
        <v>1698.2142344874135</v>
      </c>
      <c r="Q39" s="103">
        <v>0</v>
      </c>
      <c r="R39" s="115">
        <v>0</v>
      </c>
      <c r="S39" s="76">
        <v>6793</v>
      </c>
      <c r="T39" s="76">
        <v>0</v>
      </c>
      <c r="U39" s="77">
        <v>6793</v>
      </c>
      <c r="V39" s="115">
        <v>6793</v>
      </c>
      <c r="W39" s="103">
        <v>-17</v>
      </c>
      <c r="X39" s="115">
        <v>6776</v>
      </c>
      <c r="Y39" s="76"/>
      <c r="Z39" s="115">
        <v>6776</v>
      </c>
      <c r="AA39" s="76">
        <v>968</v>
      </c>
      <c r="AB39" s="76">
        <v>5808</v>
      </c>
      <c r="AC39" s="115">
        <v>1452</v>
      </c>
      <c r="AD39" s="119">
        <v>6776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>
        <v>0</v>
      </c>
      <c r="D40" s="76">
        <v>5169.2525039312113</v>
      </c>
      <c r="E40" s="103">
        <v>0</v>
      </c>
      <c r="F40" s="512">
        <v>0</v>
      </c>
      <c r="G40" s="76">
        <v>699.87887150534686</v>
      </c>
      <c r="H40" s="103">
        <v>0</v>
      </c>
      <c r="I40" s="512"/>
      <c r="J40" s="76">
        <v>190.87605586509457</v>
      </c>
      <c r="K40" s="103">
        <v>0</v>
      </c>
      <c r="L40" s="512">
        <v>0</v>
      </c>
      <c r="M40" s="76">
        <v>4771.9013966273642</v>
      </c>
      <c r="N40" s="103">
        <v>0</v>
      </c>
      <c r="O40" s="512"/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>
        <v>0</v>
      </c>
      <c r="D41" s="71">
        <v>4342.9914607821902</v>
      </c>
      <c r="E41" s="108">
        <v>0</v>
      </c>
      <c r="F41" s="513">
        <v>0</v>
      </c>
      <c r="G41" s="71">
        <v>604.59443500168697</v>
      </c>
      <c r="H41" s="108">
        <v>0</v>
      </c>
      <c r="I41" s="513"/>
      <c r="J41" s="71">
        <v>164.88939136409644</v>
      </c>
      <c r="K41" s="108">
        <v>0</v>
      </c>
      <c r="L41" s="513">
        <v>0</v>
      </c>
      <c r="M41" s="71">
        <v>4122.2347841024102</v>
      </c>
      <c r="N41" s="108">
        <v>0</v>
      </c>
      <c r="O41" s="513"/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>
        <v>0</v>
      </c>
      <c r="D42" s="80">
        <v>3378.174621153446</v>
      </c>
      <c r="E42" s="95">
        <v>0</v>
      </c>
      <c r="F42" s="511">
        <v>0</v>
      </c>
      <c r="G42" s="80">
        <v>460.95853066984711</v>
      </c>
      <c r="H42" s="95">
        <v>0</v>
      </c>
      <c r="I42" s="511"/>
      <c r="J42" s="80">
        <v>125.71596290995829</v>
      </c>
      <c r="K42" s="95">
        <v>0</v>
      </c>
      <c r="L42" s="511">
        <v>0</v>
      </c>
      <c r="M42" s="80">
        <v>3142.8990727489572</v>
      </c>
      <c r="N42" s="95">
        <v>0</v>
      </c>
      <c r="O42" s="511"/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>
        <v>0</v>
      </c>
      <c r="D43" s="76">
        <v>5074.646247510922</v>
      </c>
      <c r="E43" s="103">
        <v>0</v>
      </c>
      <c r="F43" s="512">
        <v>0</v>
      </c>
      <c r="G43" s="76">
        <v>680.49546870767756</v>
      </c>
      <c r="H43" s="103">
        <v>0</v>
      </c>
      <c r="I43" s="512"/>
      <c r="J43" s="76">
        <v>185.58967328391205</v>
      </c>
      <c r="K43" s="103">
        <v>0</v>
      </c>
      <c r="L43" s="512">
        <v>0</v>
      </c>
      <c r="M43" s="76">
        <v>4639.7418320978013</v>
      </c>
      <c r="N43" s="103">
        <v>0</v>
      </c>
      <c r="O43" s="512"/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>
        <v>0</v>
      </c>
      <c r="D44" s="76">
        <v>2242.4923240240646</v>
      </c>
      <c r="E44" s="103">
        <v>0</v>
      </c>
      <c r="F44" s="512">
        <v>0</v>
      </c>
      <c r="G44" s="76">
        <v>217.85500172854296</v>
      </c>
      <c r="H44" s="103">
        <v>0</v>
      </c>
      <c r="I44" s="512"/>
      <c r="J44" s="76">
        <v>59.415000471420811</v>
      </c>
      <c r="K44" s="103">
        <v>0</v>
      </c>
      <c r="L44" s="512">
        <v>0</v>
      </c>
      <c r="M44" s="76">
        <v>1485.3750117855204</v>
      </c>
      <c r="N44" s="103">
        <v>0</v>
      </c>
      <c r="O44" s="512"/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>
        <v>0</v>
      </c>
      <c r="D45" s="76">
        <v>3092.086829265771</v>
      </c>
      <c r="E45" s="103">
        <v>0</v>
      </c>
      <c r="F45" s="512">
        <v>0</v>
      </c>
      <c r="G45" s="76">
        <v>410.18277539023251</v>
      </c>
      <c r="H45" s="103">
        <v>0</v>
      </c>
      <c r="I45" s="512"/>
      <c r="J45" s="76">
        <v>111.86802965188157</v>
      </c>
      <c r="K45" s="103">
        <v>0</v>
      </c>
      <c r="L45" s="512">
        <v>0</v>
      </c>
      <c r="M45" s="76">
        <v>2796.7007412970393</v>
      </c>
      <c r="N45" s="103">
        <v>0</v>
      </c>
      <c r="O45" s="512"/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>
        <v>0</v>
      </c>
      <c r="D46" s="71">
        <v>4830.9793962063977</v>
      </c>
      <c r="E46" s="108">
        <v>0</v>
      </c>
      <c r="F46" s="513">
        <v>0</v>
      </c>
      <c r="G46" s="71">
        <v>644.12356470411692</v>
      </c>
      <c r="H46" s="108">
        <v>0</v>
      </c>
      <c r="I46" s="513"/>
      <c r="J46" s="71">
        <v>175.67006310112279</v>
      </c>
      <c r="K46" s="108">
        <v>0</v>
      </c>
      <c r="L46" s="513">
        <v>0</v>
      </c>
      <c r="M46" s="71">
        <v>4391.751577528069</v>
      </c>
      <c r="N46" s="108">
        <v>0</v>
      </c>
      <c r="O46" s="513"/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>
        <v>0</v>
      </c>
      <c r="D47" s="80">
        <v>2684.807086374155</v>
      </c>
      <c r="E47" s="95">
        <v>0</v>
      </c>
      <c r="F47" s="511">
        <v>0</v>
      </c>
      <c r="G47" s="80">
        <v>358.5366779026578</v>
      </c>
      <c r="H47" s="95">
        <v>0</v>
      </c>
      <c r="I47" s="511"/>
      <c r="J47" s="80">
        <v>97.782730337088481</v>
      </c>
      <c r="K47" s="95">
        <v>0</v>
      </c>
      <c r="L47" s="511">
        <v>0</v>
      </c>
      <c r="M47" s="80">
        <v>2444.5682584272122</v>
      </c>
      <c r="N47" s="95">
        <v>0</v>
      </c>
      <c r="O47" s="511"/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>
        <v>0</v>
      </c>
      <c r="D48" s="76">
        <v>4297.8555319800644</v>
      </c>
      <c r="E48" s="103">
        <v>0</v>
      </c>
      <c r="F48" s="512">
        <v>0</v>
      </c>
      <c r="G48" s="76">
        <v>589.53408911683243</v>
      </c>
      <c r="H48" s="103">
        <v>0</v>
      </c>
      <c r="I48" s="512"/>
      <c r="J48" s="76">
        <v>160.78202430459066</v>
      </c>
      <c r="K48" s="103">
        <v>0</v>
      </c>
      <c r="L48" s="512">
        <v>0</v>
      </c>
      <c r="M48" s="76">
        <v>4019.5506076147672</v>
      </c>
      <c r="N48" s="103">
        <v>0</v>
      </c>
      <c r="O48" s="512"/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>
        <v>0</v>
      </c>
      <c r="D49" s="76">
        <v>5043.7125549471557</v>
      </c>
      <c r="E49" s="103">
        <v>0</v>
      </c>
      <c r="F49" s="512">
        <v>0</v>
      </c>
      <c r="G49" s="76">
        <v>675.23004866719316</v>
      </c>
      <c r="H49" s="103">
        <v>0</v>
      </c>
      <c r="I49" s="512"/>
      <c r="J49" s="76">
        <v>184.1536496365072</v>
      </c>
      <c r="K49" s="103">
        <v>0</v>
      </c>
      <c r="L49" s="512">
        <v>0</v>
      </c>
      <c r="M49" s="76">
        <v>4603.8412409126804</v>
      </c>
      <c r="N49" s="103">
        <v>0</v>
      </c>
      <c r="O49" s="512"/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>
        <v>0</v>
      </c>
      <c r="D50" s="76">
        <v>4814.1888415504609</v>
      </c>
      <c r="E50" s="103">
        <v>0</v>
      </c>
      <c r="F50" s="512">
        <v>0</v>
      </c>
      <c r="G50" s="76">
        <v>646.39385673306424</v>
      </c>
      <c r="H50" s="103">
        <v>0</v>
      </c>
      <c r="I50" s="512"/>
      <c r="J50" s="76">
        <v>176.28923365447204</v>
      </c>
      <c r="K50" s="103">
        <v>0</v>
      </c>
      <c r="L50" s="512">
        <v>0</v>
      </c>
      <c r="M50" s="76">
        <v>4407.2308413618011</v>
      </c>
      <c r="N50" s="103">
        <v>0</v>
      </c>
      <c r="O50" s="512"/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>
        <v>0</v>
      </c>
      <c r="D51" s="71">
        <v>2659.0359329937532</v>
      </c>
      <c r="E51" s="108">
        <v>0</v>
      </c>
      <c r="F51" s="513">
        <v>0</v>
      </c>
      <c r="G51" s="71">
        <v>329.15633675300165</v>
      </c>
      <c r="H51" s="108">
        <v>0</v>
      </c>
      <c r="I51" s="513"/>
      <c r="J51" s="71">
        <v>89.769910023545904</v>
      </c>
      <c r="K51" s="108">
        <v>0</v>
      </c>
      <c r="L51" s="513">
        <v>0</v>
      </c>
      <c r="M51" s="71">
        <v>2244.2477505886482</v>
      </c>
      <c r="N51" s="108">
        <v>0</v>
      </c>
      <c r="O51" s="513"/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>
        <v>0</v>
      </c>
      <c r="D52" s="80">
        <v>5511.4997985100017</v>
      </c>
      <c r="E52" s="95">
        <v>0</v>
      </c>
      <c r="F52" s="511">
        <v>0</v>
      </c>
      <c r="G52" s="80">
        <v>718.86423277461483</v>
      </c>
      <c r="H52" s="95">
        <v>0</v>
      </c>
      <c r="I52" s="511"/>
      <c r="J52" s="80">
        <v>196.05388166580403</v>
      </c>
      <c r="K52" s="95">
        <v>0</v>
      </c>
      <c r="L52" s="511">
        <v>0</v>
      </c>
      <c r="M52" s="80">
        <v>4901.3470416451009</v>
      </c>
      <c r="N52" s="95">
        <v>0</v>
      </c>
      <c r="O52" s="511"/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>
        <v>0</v>
      </c>
      <c r="D53" s="76">
        <v>2717.073466854647</v>
      </c>
      <c r="E53" s="103">
        <v>0</v>
      </c>
      <c r="F53" s="512">
        <v>0</v>
      </c>
      <c r="G53" s="76">
        <v>313.98499428696971</v>
      </c>
      <c r="H53" s="103">
        <v>0</v>
      </c>
      <c r="I53" s="512"/>
      <c r="J53" s="76">
        <v>85.632271169173563</v>
      </c>
      <c r="K53" s="103">
        <v>0</v>
      </c>
      <c r="L53" s="512">
        <v>0</v>
      </c>
      <c r="M53" s="76">
        <v>2140.8067792293396</v>
      </c>
      <c r="N53" s="103">
        <v>0</v>
      </c>
      <c r="O53" s="512"/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>
        <v>0</v>
      </c>
      <c r="D54" s="76">
        <v>3752.5515786721749</v>
      </c>
      <c r="E54" s="103">
        <v>0</v>
      </c>
      <c r="F54" s="512">
        <v>0</v>
      </c>
      <c r="G54" s="76">
        <v>489.19342868905647</v>
      </c>
      <c r="H54" s="103">
        <v>0</v>
      </c>
      <c r="I54" s="512"/>
      <c r="J54" s="76">
        <v>133.41638964246997</v>
      </c>
      <c r="K54" s="103">
        <v>0</v>
      </c>
      <c r="L54" s="512">
        <v>0</v>
      </c>
      <c r="M54" s="76">
        <v>3335.4097410617492</v>
      </c>
      <c r="N54" s="103">
        <v>0</v>
      </c>
      <c r="O54" s="512"/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>
        <v>7.6000000000000005</v>
      </c>
      <c r="D55" s="76">
        <v>4471.8338635291029</v>
      </c>
      <c r="E55" s="103">
        <v>33985.937362821183</v>
      </c>
      <c r="F55" s="512">
        <v>7.22</v>
      </c>
      <c r="G55" s="76">
        <v>662.09414206273357</v>
      </c>
      <c r="H55" s="103">
        <v>4780.3197056929366</v>
      </c>
      <c r="I55" s="512"/>
      <c r="J55" s="76">
        <v>180.57112965347275</v>
      </c>
      <c r="K55" s="103">
        <v>0</v>
      </c>
      <c r="L55" s="512">
        <v>0.53200000000000014</v>
      </c>
      <c r="M55" s="76">
        <v>4514.2782413368204</v>
      </c>
      <c r="N55" s="103">
        <v>2401.5960243911891</v>
      </c>
      <c r="O55" s="512"/>
      <c r="P55" s="76">
        <v>1805.7112965347276</v>
      </c>
      <c r="Q55" s="103">
        <v>0</v>
      </c>
      <c r="R55" s="115">
        <v>41168</v>
      </c>
      <c r="S55" s="76">
        <v>-28852</v>
      </c>
      <c r="T55" s="76">
        <v>-331</v>
      </c>
      <c r="U55" s="77">
        <v>-29183</v>
      </c>
      <c r="V55" s="115">
        <v>11985</v>
      </c>
      <c r="W55" s="103">
        <v>-30</v>
      </c>
      <c r="X55" s="115">
        <v>11955</v>
      </c>
      <c r="Y55" s="76"/>
      <c r="Z55" s="115">
        <v>11955</v>
      </c>
      <c r="AA55" s="76">
        <v>19603</v>
      </c>
      <c r="AB55" s="76">
        <v>-7648</v>
      </c>
      <c r="AC55" s="115">
        <v>-1912</v>
      </c>
      <c r="AD55" s="119">
        <v>11955</v>
      </c>
      <c r="AE55" s="104">
        <v>2618</v>
      </c>
      <c r="AF55" s="112">
        <v>19896.800000000003</v>
      </c>
      <c r="AG55" s="476">
        <v>-6.6000000000000005</v>
      </c>
      <c r="AH55" s="104">
        <v>-17278.800000000003</v>
      </c>
      <c r="AI55" s="476">
        <v>0</v>
      </c>
      <c r="AJ55" s="106">
        <v>0</v>
      </c>
      <c r="AK55" s="105">
        <v>-17278.800000000003</v>
      </c>
      <c r="AL55" s="112">
        <v>2618</v>
      </c>
      <c r="AM55" s="107">
        <v>-7</v>
      </c>
      <c r="AN55" s="112">
        <v>2611</v>
      </c>
      <c r="AO55" s="76"/>
      <c r="AP55" s="112">
        <v>2611</v>
      </c>
      <c r="AQ55" s="106">
        <v>9678</v>
      </c>
      <c r="AR55" s="106">
        <v>-7067</v>
      </c>
      <c r="AS55" s="112">
        <v>-1767</v>
      </c>
    </row>
    <row r="56" spans="1:45" ht="16.350000000000001" customHeight="1" x14ac:dyDescent="0.2">
      <c r="A56" s="69">
        <v>50</v>
      </c>
      <c r="B56" s="70" t="s">
        <v>55</v>
      </c>
      <c r="C56" s="477">
        <v>5.7</v>
      </c>
      <c r="D56" s="71">
        <v>4729.8093397744451</v>
      </c>
      <c r="E56" s="108">
        <v>26959.913236714339</v>
      </c>
      <c r="F56" s="513">
        <v>5.415</v>
      </c>
      <c r="G56" s="71">
        <v>639.20435820906255</v>
      </c>
      <c r="H56" s="108">
        <v>3461.2915997020737</v>
      </c>
      <c r="I56" s="513"/>
      <c r="J56" s="71">
        <v>174.3284613297443</v>
      </c>
      <c r="K56" s="108">
        <v>0</v>
      </c>
      <c r="L56" s="513">
        <v>0.39900000000000008</v>
      </c>
      <c r="M56" s="71">
        <v>4358.2115332436078</v>
      </c>
      <c r="N56" s="108">
        <v>1738.9264017641999</v>
      </c>
      <c r="O56" s="513"/>
      <c r="P56" s="71">
        <v>1743.2846132974432</v>
      </c>
      <c r="Q56" s="108">
        <v>0</v>
      </c>
      <c r="R56" s="116">
        <v>32160</v>
      </c>
      <c r="S56" s="71">
        <v>-26960</v>
      </c>
      <c r="T56" s="71">
        <v>5049</v>
      </c>
      <c r="U56" s="72">
        <v>-21911</v>
      </c>
      <c r="V56" s="116">
        <v>10249</v>
      </c>
      <c r="W56" s="108">
        <v>-26</v>
      </c>
      <c r="X56" s="116">
        <v>10223</v>
      </c>
      <c r="Y56" s="71"/>
      <c r="Z56" s="116">
        <v>10223</v>
      </c>
      <c r="AA56" s="73">
        <v>15298</v>
      </c>
      <c r="AB56" s="71">
        <v>-5075</v>
      </c>
      <c r="AC56" s="117">
        <v>-1269</v>
      </c>
      <c r="AD56" s="117">
        <v>10223</v>
      </c>
      <c r="AE56" s="100">
        <v>3434</v>
      </c>
      <c r="AF56" s="113">
        <v>19573.8</v>
      </c>
      <c r="AG56" s="477">
        <v>-5.7</v>
      </c>
      <c r="AH56" s="100">
        <v>-19573.8</v>
      </c>
      <c r="AI56" s="477">
        <v>2</v>
      </c>
      <c r="AJ56" s="101">
        <v>3434</v>
      </c>
      <c r="AK56" s="102">
        <v>-16139.8</v>
      </c>
      <c r="AL56" s="113">
        <v>3434</v>
      </c>
      <c r="AM56" s="109">
        <v>-9</v>
      </c>
      <c r="AN56" s="113">
        <v>3425</v>
      </c>
      <c r="AO56" s="71"/>
      <c r="AP56" s="113">
        <v>3425</v>
      </c>
      <c r="AQ56" s="101">
        <v>9420</v>
      </c>
      <c r="AR56" s="101">
        <v>-5995</v>
      </c>
      <c r="AS56" s="113">
        <v>-1499</v>
      </c>
    </row>
    <row r="57" spans="1:45" ht="16.350000000000001" customHeight="1" x14ac:dyDescent="0.2">
      <c r="A57" s="78">
        <v>51</v>
      </c>
      <c r="B57" s="79" t="s">
        <v>56</v>
      </c>
      <c r="C57" s="475">
        <v>0</v>
      </c>
      <c r="D57" s="80">
        <v>4326.3302726554693</v>
      </c>
      <c r="E57" s="95">
        <v>0</v>
      </c>
      <c r="F57" s="511">
        <v>0</v>
      </c>
      <c r="G57" s="80">
        <v>576.7949567201083</v>
      </c>
      <c r="H57" s="95">
        <v>0</v>
      </c>
      <c r="I57" s="511"/>
      <c r="J57" s="80">
        <v>157.30771546912041</v>
      </c>
      <c r="K57" s="95">
        <v>0</v>
      </c>
      <c r="L57" s="511">
        <v>0</v>
      </c>
      <c r="M57" s="80">
        <v>3932.6928867280103</v>
      </c>
      <c r="N57" s="95">
        <v>0</v>
      </c>
      <c r="O57" s="511"/>
      <c r="P57" s="80">
        <v>1573.0771546912044</v>
      </c>
      <c r="Q57" s="95">
        <v>0</v>
      </c>
      <c r="R57" s="114">
        <v>0</v>
      </c>
      <c r="S57" s="80">
        <v>0</v>
      </c>
      <c r="T57" s="80">
        <v>4326</v>
      </c>
      <c r="U57" s="81">
        <v>4326</v>
      </c>
      <c r="V57" s="114">
        <v>4326</v>
      </c>
      <c r="W57" s="95">
        <v>-11</v>
      </c>
      <c r="X57" s="114">
        <v>4315</v>
      </c>
      <c r="Y57" s="80"/>
      <c r="Z57" s="114">
        <v>4315</v>
      </c>
      <c r="AA57" s="80">
        <v>0</v>
      </c>
      <c r="AB57" s="80">
        <v>4315</v>
      </c>
      <c r="AC57" s="114">
        <v>1079</v>
      </c>
      <c r="AD57" s="118">
        <v>4315</v>
      </c>
      <c r="AE57" s="96">
        <v>4537</v>
      </c>
      <c r="AF57" s="111">
        <v>0</v>
      </c>
      <c r="AG57" s="475">
        <v>0</v>
      </c>
      <c r="AH57" s="96">
        <v>0</v>
      </c>
      <c r="AI57" s="475">
        <v>2</v>
      </c>
      <c r="AJ57" s="98">
        <v>4537</v>
      </c>
      <c r="AK57" s="97">
        <v>4537</v>
      </c>
      <c r="AL57" s="111">
        <v>4537</v>
      </c>
      <c r="AM57" s="99">
        <v>-11</v>
      </c>
      <c r="AN57" s="111">
        <v>4526</v>
      </c>
      <c r="AO57" s="80"/>
      <c r="AP57" s="111">
        <v>4526</v>
      </c>
      <c r="AQ57" s="98">
        <v>0</v>
      </c>
      <c r="AR57" s="98">
        <v>4526</v>
      </c>
      <c r="AS57" s="111">
        <v>1132</v>
      </c>
    </row>
    <row r="58" spans="1:45" ht="16.350000000000001" customHeight="1" x14ac:dyDescent="0.2">
      <c r="A58" s="74">
        <v>52</v>
      </c>
      <c r="B58" s="75" t="s">
        <v>57</v>
      </c>
      <c r="C58" s="476">
        <v>0</v>
      </c>
      <c r="D58" s="76">
        <v>4494.9138479689627</v>
      </c>
      <c r="E58" s="103">
        <v>0</v>
      </c>
      <c r="F58" s="512">
        <v>0</v>
      </c>
      <c r="G58" s="76">
        <v>605.36714727748495</v>
      </c>
      <c r="H58" s="103">
        <v>0</v>
      </c>
      <c r="I58" s="512"/>
      <c r="J58" s="76">
        <v>165.10013107567772</v>
      </c>
      <c r="K58" s="103">
        <v>0</v>
      </c>
      <c r="L58" s="512">
        <v>0</v>
      </c>
      <c r="M58" s="76">
        <v>4127.5032768919427</v>
      </c>
      <c r="N58" s="103">
        <v>0</v>
      </c>
      <c r="O58" s="512"/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>
        <v>0</v>
      </c>
      <c r="D59" s="76">
        <v>4669.5104409106443</v>
      </c>
      <c r="E59" s="103">
        <v>0</v>
      </c>
      <c r="F59" s="512">
        <v>0</v>
      </c>
      <c r="G59" s="76">
        <v>670.75699123876632</v>
      </c>
      <c r="H59" s="103">
        <v>0</v>
      </c>
      <c r="I59" s="512"/>
      <c r="J59" s="76">
        <v>182.9337248832999</v>
      </c>
      <c r="K59" s="103">
        <v>0</v>
      </c>
      <c r="L59" s="512">
        <v>0</v>
      </c>
      <c r="M59" s="76">
        <v>4573.3431220824978</v>
      </c>
      <c r="N59" s="103">
        <v>0</v>
      </c>
      <c r="O59" s="512"/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>
        <v>0</v>
      </c>
      <c r="D60" s="76">
        <v>5108.4685464422264</v>
      </c>
      <c r="E60" s="103">
        <v>0</v>
      </c>
      <c r="F60" s="512">
        <v>0</v>
      </c>
      <c r="G60" s="76">
        <v>620.65158021728973</v>
      </c>
      <c r="H60" s="103">
        <v>0</v>
      </c>
      <c r="I60" s="512"/>
      <c r="J60" s="76">
        <v>169.26861278653357</v>
      </c>
      <c r="K60" s="103">
        <v>0</v>
      </c>
      <c r="L60" s="512">
        <v>0</v>
      </c>
      <c r="M60" s="76">
        <v>4231.7153196633399</v>
      </c>
      <c r="N60" s="103">
        <v>0</v>
      </c>
      <c r="O60" s="512"/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>
        <v>0</v>
      </c>
      <c r="D61" s="71">
        <v>4420.2844425233225</v>
      </c>
      <c r="E61" s="108">
        <v>0</v>
      </c>
      <c r="F61" s="513">
        <v>0</v>
      </c>
      <c r="G61" s="71">
        <v>583.49927895778842</v>
      </c>
      <c r="H61" s="108">
        <v>0</v>
      </c>
      <c r="I61" s="513"/>
      <c r="J61" s="71">
        <v>159.13616698848776</v>
      </c>
      <c r="K61" s="108">
        <v>0</v>
      </c>
      <c r="L61" s="513">
        <v>0</v>
      </c>
      <c r="M61" s="71">
        <v>3978.4041747121942</v>
      </c>
      <c r="N61" s="108">
        <v>0</v>
      </c>
      <c r="O61" s="513"/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>
        <v>0</v>
      </c>
      <c r="D62" s="80">
        <v>4936.1216977138847</v>
      </c>
      <c r="E62" s="95">
        <v>0</v>
      </c>
      <c r="F62" s="511">
        <v>0</v>
      </c>
      <c r="G62" s="80">
        <v>658.80908240538008</v>
      </c>
      <c r="H62" s="95">
        <v>0</v>
      </c>
      <c r="I62" s="511"/>
      <c r="J62" s="80">
        <v>179.67520429237638</v>
      </c>
      <c r="K62" s="95">
        <v>0</v>
      </c>
      <c r="L62" s="511">
        <v>0</v>
      </c>
      <c r="M62" s="80">
        <v>4491.8801073094091</v>
      </c>
      <c r="N62" s="95">
        <v>0</v>
      </c>
      <c r="O62" s="511"/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>
        <v>2.375</v>
      </c>
      <c r="D63" s="76">
        <v>4661.6511416389721</v>
      </c>
      <c r="E63" s="103">
        <v>11071.42146139256</v>
      </c>
      <c r="F63" s="512">
        <v>2.2562500000000001</v>
      </c>
      <c r="G63" s="76">
        <v>642.67854821277683</v>
      </c>
      <c r="H63" s="103">
        <v>1450.0434744050779</v>
      </c>
      <c r="I63" s="512"/>
      <c r="J63" s="76">
        <v>175.27596769439367</v>
      </c>
      <c r="K63" s="103">
        <v>0</v>
      </c>
      <c r="L63" s="512">
        <v>0.16625000000000001</v>
      </c>
      <c r="M63" s="76">
        <v>4381.8991923598423</v>
      </c>
      <c r="N63" s="103">
        <v>728.49074072982387</v>
      </c>
      <c r="O63" s="512"/>
      <c r="P63" s="76">
        <v>1752.7596769439372</v>
      </c>
      <c r="Q63" s="103">
        <v>0</v>
      </c>
      <c r="R63" s="115">
        <v>13250</v>
      </c>
      <c r="S63" s="76">
        <v>-11071</v>
      </c>
      <c r="T63" s="76">
        <v>2652</v>
      </c>
      <c r="U63" s="77">
        <v>-8419</v>
      </c>
      <c r="V63" s="115">
        <v>4831</v>
      </c>
      <c r="W63" s="103">
        <v>-12</v>
      </c>
      <c r="X63" s="115">
        <v>4819</v>
      </c>
      <c r="Y63" s="76"/>
      <c r="Z63" s="115">
        <v>4819</v>
      </c>
      <c r="AA63" s="76">
        <v>6299</v>
      </c>
      <c r="AB63" s="76">
        <v>-1480</v>
      </c>
      <c r="AC63" s="115">
        <v>-370</v>
      </c>
      <c r="AD63" s="119">
        <v>4819</v>
      </c>
      <c r="AE63" s="104">
        <v>2773</v>
      </c>
      <c r="AF63" s="112">
        <v>6585.875</v>
      </c>
      <c r="AG63" s="476">
        <v>-2.375</v>
      </c>
      <c r="AH63" s="104">
        <v>-6585.875</v>
      </c>
      <c r="AI63" s="476">
        <v>1</v>
      </c>
      <c r="AJ63" s="106">
        <v>1386.5</v>
      </c>
      <c r="AK63" s="105">
        <v>-5199.375</v>
      </c>
      <c r="AL63" s="112">
        <v>1386.5</v>
      </c>
      <c r="AM63" s="107">
        <v>-3</v>
      </c>
      <c r="AN63" s="112">
        <v>1383.5</v>
      </c>
      <c r="AO63" s="76"/>
      <c r="AP63" s="112">
        <v>1384</v>
      </c>
      <c r="AQ63" s="106">
        <v>3219</v>
      </c>
      <c r="AR63" s="106">
        <v>-1835</v>
      </c>
      <c r="AS63" s="112">
        <v>-459</v>
      </c>
    </row>
    <row r="64" spans="1:45" ht="16.350000000000001" customHeight="1" x14ac:dyDescent="0.2">
      <c r="A64" s="74">
        <v>58</v>
      </c>
      <c r="B64" s="75" t="s">
        <v>63</v>
      </c>
      <c r="C64" s="476">
        <v>0</v>
      </c>
      <c r="D64" s="76">
        <v>5323.3455036680189</v>
      </c>
      <c r="E64" s="103">
        <v>0</v>
      </c>
      <c r="F64" s="512">
        <v>0</v>
      </c>
      <c r="G64" s="76">
        <v>734.23470421065804</v>
      </c>
      <c r="H64" s="103">
        <v>0</v>
      </c>
      <c r="I64" s="512"/>
      <c r="J64" s="76">
        <v>200.24582842108859</v>
      </c>
      <c r="K64" s="103">
        <v>0</v>
      </c>
      <c r="L64" s="512">
        <v>0</v>
      </c>
      <c r="M64" s="76">
        <v>5006.1457105272139</v>
      </c>
      <c r="N64" s="103">
        <v>0</v>
      </c>
      <c r="O64" s="512"/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>
        <v>0</v>
      </c>
      <c r="D65" s="76">
        <v>5119.9123097717911</v>
      </c>
      <c r="E65" s="103">
        <v>0</v>
      </c>
      <c r="F65" s="512">
        <v>0</v>
      </c>
      <c r="G65" s="76">
        <v>780.89379248622868</v>
      </c>
      <c r="H65" s="103">
        <v>0</v>
      </c>
      <c r="I65" s="512"/>
      <c r="J65" s="76">
        <v>212.97103431442596</v>
      </c>
      <c r="K65" s="103">
        <v>0</v>
      </c>
      <c r="L65" s="512">
        <v>0</v>
      </c>
      <c r="M65" s="76">
        <v>5324.2758578606499</v>
      </c>
      <c r="N65" s="103">
        <v>0</v>
      </c>
      <c r="O65" s="512"/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>
        <v>0</v>
      </c>
      <c r="D66" s="71">
        <v>4832.9011233874289</v>
      </c>
      <c r="E66" s="108">
        <v>0</v>
      </c>
      <c r="F66" s="513">
        <v>0</v>
      </c>
      <c r="G66" s="71">
        <v>650.75695606511772</v>
      </c>
      <c r="H66" s="108">
        <v>0</v>
      </c>
      <c r="I66" s="513"/>
      <c r="J66" s="71">
        <v>177.47916983594118</v>
      </c>
      <c r="K66" s="108">
        <v>0</v>
      </c>
      <c r="L66" s="513">
        <v>0</v>
      </c>
      <c r="M66" s="71">
        <v>4436.9792458985303</v>
      </c>
      <c r="N66" s="108">
        <v>0</v>
      </c>
      <c r="O66" s="513"/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>
        <v>0</v>
      </c>
      <c r="D67" s="80">
        <v>2637.7004491560438</v>
      </c>
      <c r="E67" s="95">
        <v>0</v>
      </c>
      <c r="F67" s="511">
        <v>0</v>
      </c>
      <c r="G67" s="80">
        <v>359.72537631637493</v>
      </c>
      <c r="H67" s="95">
        <v>0</v>
      </c>
      <c r="I67" s="511"/>
      <c r="J67" s="80">
        <v>98.106920813556769</v>
      </c>
      <c r="K67" s="95">
        <v>0</v>
      </c>
      <c r="L67" s="511">
        <v>0</v>
      </c>
      <c r="M67" s="80">
        <v>2452.6730203389193</v>
      </c>
      <c r="N67" s="95">
        <v>0</v>
      </c>
      <c r="O67" s="511"/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>
        <v>0</v>
      </c>
      <c r="D68" s="76">
        <v>4847.3928236762285</v>
      </c>
      <c r="E68" s="103">
        <v>0</v>
      </c>
      <c r="F68" s="512">
        <v>0</v>
      </c>
      <c r="G68" s="76">
        <v>730.05630799396977</v>
      </c>
      <c r="H68" s="103">
        <v>0</v>
      </c>
      <c r="I68" s="512"/>
      <c r="J68" s="76">
        <v>199.10626581653719</v>
      </c>
      <c r="K68" s="103">
        <v>0</v>
      </c>
      <c r="L68" s="512">
        <v>0</v>
      </c>
      <c r="M68" s="76">
        <v>4977.6566454134299</v>
      </c>
      <c r="N68" s="103">
        <v>0</v>
      </c>
      <c r="O68" s="512"/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>
        <v>0</v>
      </c>
      <c r="D69" s="76">
        <v>3758.8832805275442</v>
      </c>
      <c r="E69" s="103">
        <v>0</v>
      </c>
      <c r="F69" s="512">
        <v>0</v>
      </c>
      <c r="G69" s="76">
        <v>469.04625845476306</v>
      </c>
      <c r="H69" s="103">
        <v>0</v>
      </c>
      <c r="I69" s="512"/>
      <c r="J69" s="76">
        <v>127.92170685129902</v>
      </c>
      <c r="K69" s="103">
        <v>0</v>
      </c>
      <c r="L69" s="512">
        <v>0</v>
      </c>
      <c r="M69" s="76">
        <v>3198.0426712824756</v>
      </c>
      <c r="N69" s="103">
        <v>0</v>
      </c>
      <c r="O69" s="512"/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>
        <v>0</v>
      </c>
      <c r="D70" s="76">
        <v>5191.5616093346525</v>
      </c>
      <c r="E70" s="103">
        <v>0</v>
      </c>
      <c r="F70" s="512">
        <v>0</v>
      </c>
      <c r="G70" s="76">
        <v>705.98584212303786</v>
      </c>
      <c r="H70" s="103">
        <v>0</v>
      </c>
      <c r="I70" s="512"/>
      <c r="J70" s="76">
        <v>192.54159330628306</v>
      </c>
      <c r="K70" s="103">
        <v>0</v>
      </c>
      <c r="L70" s="512">
        <v>0</v>
      </c>
      <c r="M70" s="76">
        <v>4813.5398326570767</v>
      </c>
      <c r="N70" s="103">
        <v>0</v>
      </c>
      <c r="O70" s="512"/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>
        <v>0</v>
      </c>
      <c r="D71" s="71">
        <v>4360.3428118607717</v>
      </c>
      <c r="E71" s="108">
        <v>0</v>
      </c>
      <c r="F71" s="513">
        <v>0</v>
      </c>
      <c r="G71" s="71">
        <v>563.93652537111063</v>
      </c>
      <c r="H71" s="108">
        <v>0</v>
      </c>
      <c r="I71" s="513"/>
      <c r="J71" s="71">
        <v>153.80087055575746</v>
      </c>
      <c r="K71" s="108">
        <v>0</v>
      </c>
      <c r="L71" s="513">
        <v>0</v>
      </c>
      <c r="M71" s="71">
        <v>3845.0217638939362</v>
      </c>
      <c r="N71" s="108">
        <v>0</v>
      </c>
      <c r="O71" s="513"/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>
        <v>0</v>
      </c>
      <c r="D72" s="80">
        <v>5122.4900761738591</v>
      </c>
      <c r="E72" s="95">
        <v>0</v>
      </c>
      <c r="F72" s="511">
        <v>0</v>
      </c>
      <c r="G72" s="80">
        <v>645.38210238292231</v>
      </c>
      <c r="H72" s="95">
        <v>0</v>
      </c>
      <c r="I72" s="511"/>
      <c r="J72" s="80">
        <v>176.0133006498879</v>
      </c>
      <c r="K72" s="95">
        <v>0</v>
      </c>
      <c r="L72" s="511">
        <v>0</v>
      </c>
      <c r="M72" s="80">
        <v>4400.3325162471974</v>
      </c>
      <c r="N72" s="95">
        <v>0</v>
      </c>
      <c r="O72" s="511"/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>
        <v>0</v>
      </c>
      <c r="D73" s="76">
        <v>4863.9263154174596</v>
      </c>
      <c r="E73" s="103">
        <v>0</v>
      </c>
      <c r="F73" s="512">
        <v>0</v>
      </c>
      <c r="G73" s="76">
        <v>646.45707391632061</v>
      </c>
      <c r="H73" s="103">
        <v>0</v>
      </c>
      <c r="I73" s="512"/>
      <c r="J73" s="76">
        <v>176.30647470445109</v>
      </c>
      <c r="K73" s="103">
        <v>0</v>
      </c>
      <c r="L73" s="512">
        <v>0</v>
      </c>
      <c r="M73" s="76">
        <v>4407.6618676112766</v>
      </c>
      <c r="N73" s="103">
        <v>0</v>
      </c>
      <c r="O73" s="512"/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>
        <v>0</v>
      </c>
      <c r="D74" s="76">
        <v>5480.1141003097428</v>
      </c>
      <c r="E74" s="103">
        <v>0</v>
      </c>
      <c r="F74" s="512">
        <v>0</v>
      </c>
      <c r="G74" s="76">
        <v>720.39861651901072</v>
      </c>
      <c r="H74" s="103">
        <v>0</v>
      </c>
      <c r="I74" s="512"/>
      <c r="J74" s="76">
        <v>196.47234995973014</v>
      </c>
      <c r="K74" s="103">
        <v>0</v>
      </c>
      <c r="L74" s="512">
        <v>0</v>
      </c>
      <c r="M74" s="76">
        <v>4911.8087489932541</v>
      </c>
      <c r="N74" s="103">
        <v>0</v>
      </c>
      <c r="O74" s="512"/>
      <c r="P74" s="76">
        <v>1964.7234995973015</v>
      </c>
      <c r="Q74" s="103">
        <v>0</v>
      </c>
      <c r="R74" s="115">
        <v>0</v>
      </c>
      <c r="S74" s="76">
        <v>0</v>
      </c>
      <c r="T74" s="76">
        <v>0</v>
      </c>
      <c r="U74" s="77">
        <v>0</v>
      </c>
      <c r="V74" s="115">
        <v>0</v>
      </c>
      <c r="W74" s="103">
        <v>0</v>
      </c>
      <c r="X74" s="115">
        <v>0</v>
      </c>
      <c r="Y74" s="76"/>
      <c r="Z74" s="115">
        <v>0</v>
      </c>
      <c r="AA74" s="76">
        <v>0</v>
      </c>
      <c r="AB74" s="76">
        <v>0</v>
      </c>
      <c r="AC74" s="115">
        <v>0</v>
      </c>
      <c r="AD74" s="119">
        <v>0</v>
      </c>
      <c r="AE74" s="104">
        <v>2937</v>
      </c>
      <c r="AF74" s="112">
        <v>0</v>
      </c>
      <c r="AG74" s="476">
        <v>0</v>
      </c>
      <c r="AH74" s="104">
        <v>0</v>
      </c>
      <c r="AI74" s="476">
        <v>0</v>
      </c>
      <c r="AJ74" s="106">
        <v>0</v>
      </c>
      <c r="AK74" s="105">
        <v>0</v>
      </c>
      <c r="AL74" s="112">
        <v>0</v>
      </c>
      <c r="AM74" s="107">
        <v>0</v>
      </c>
      <c r="AN74" s="112">
        <v>0</v>
      </c>
      <c r="AO74" s="76"/>
      <c r="AP74" s="112">
        <v>0</v>
      </c>
      <c r="AQ74" s="106">
        <v>0</v>
      </c>
      <c r="AR74" s="106">
        <v>0</v>
      </c>
      <c r="AS74" s="112">
        <v>0</v>
      </c>
    </row>
    <row r="75" spans="1:45" ht="16.350000000000001" customHeight="1" x14ac:dyDescent="0.2">
      <c r="A75" s="74">
        <v>69</v>
      </c>
      <c r="B75" s="75" t="s">
        <v>93</v>
      </c>
      <c r="C75" s="476">
        <v>0</v>
      </c>
      <c r="D75" s="76">
        <v>5465.508597703717</v>
      </c>
      <c r="E75" s="103">
        <v>0</v>
      </c>
      <c r="F75" s="512">
        <v>0</v>
      </c>
      <c r="G75" s="76">
        <v>718.29200349830955</v>
      </c>
      <c r="H75" s="103">
        <v>0</v>
      </c>
      <c r="I75" s="512"/>
      <c r="J75" s="76">
        <v>195.89781913590261</v>
      </c>
      <c r="K75" s="103">
        <v>0</v>
      </c>
      <c r="L75" s="512">
        <v>0</v>
      </c>
      <c r="M75" s="76">
        <v>4897.4454783975652</v>
      </c>
      <c r="N75" s="103">
        <v>0</v>
      </c>
      <c r="O75" s="512"/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95</v>
      </c>
      <c r="D76" s="455"/>
      <c r="E76" s="506">
        <v>349432.84929079254</v>
      </c>
      <c r="F76" s="514">
        <v>90.25</v>
      </c>
      <c r="G76" s="455"/>
      <c r="H76" s="506">
        <v>45711.981065423563</v>
      </c>
      <c r="I76" s="514">
        <v>0</v>
      </c>
      <c r="J76" s="455"/>
      <c r="K76" s="506">
        <v>0</v>
      </c>
      <c r="L76" s="514">
        <v>6.65</v>
      </c>
      <c r="M76" s="455"/>
      <c r="N76" s="506">
        <v>22965.349339088389</v>
      </c>
      <c r="O76" s="514">
        <v>0</v>
      </c>
      <c r="P76" s="455"/>
      <c r="Q76" s="506">
        <v>0</v>
      </c>
      <c r="R76" s="515">
        <v>418111</v>
      </c>
      <c r="S76" s="455">
        <v>-215457</v>
      </c>
      <c r="T76" s="455">
        <v>69607</v>
      </c>
      <c r="U76" s="516">
        <v>-145850</v>
      </c>
      <c r="V76" s="515">
        <v>272261</v>
      </c>
      <c r="W76" s="506">
        <v>-680</v>
      </c>
      <c r="X76" s="515">
        <v>271581</v>
      </c>
      <c r="Y76" s="506">
        <v>0</v>
      </c>
      <c r="Z76" s="515">
        <v>271581</v>
      </c>
      <c r="AA76" s="455">
        <v>204077</v>
      </c>
      <c r="AB76" s="455">
        <v>67504</v>
      </c>
      <c r="AC76" s="515">
        <v>16876</v>
      </c>
      <c r="AD76" s="452">
        <v>271581</v>
      </c>
      <c r="AE76" s="517">
        <v>5144</v>
      </c>
      <c r="AF76" s="518">
        <v>496120.875</v>
      </c>
      <c r="AG76" s="514">
        <v>-68</v>
      </c>
      <c r="AH76" s="517">
        <v>-347926.875</v>
      </c>
      <c r="AI76" s="514">
        <v>27</v>
      </c>
      <c r="AJ76" s="519">
        <v>72566.5</v>
      </c>
      <c r="AK76" s="520">
        <v>-275360.375</v>
      </c>
      <c r="AL76" s="518">
        <v>220760.5</v>
      </c>
      <c r="AM76" s="521">
        <v>-552</v>
      </c>
      <c r="AN76" s="518">
        <v>220208.5</v>
      </c>
      <c r="AO76" s="506">
        <v>0</v>
      </c>
      <c r="AP76" s="518">
        <v>220209</v>
      </c>
      <c r="AQ76" s="519">
        <v>245952</v>
      </c>
      <c r="AR76" s="519">
        <v>-25743</v>
      </c>
      <c r="AS76" s="518">
        <v>-6436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10000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95</v>
      </c>
      <c r="D83" s="450"/>
      <c r="E83" s="478">
        <v>349432.84929079254</v>
      </c>
      <c r="F83" s="451">
        <v>90.25</v>
      </c>
      <c r="G83" s="450"/>
      <c r="H83" s="478">
        <v>45711.981065423563</v>
      </c>
      <c r="I83" s="451">
        <v>0</v>
      </c>
      <c r="J83" s="450"/>
      <c r="K83" s="478">
        <v>0</v>
      </c>
      <c r="L83" s="451">
        <v>6.65</v>
      </c>
      <c r="M83" s="450"/>
      <c r="N83" s="478">
        <v>22965.349339088389</v>
      </c>
      <c r="O83" s="451">
        <v>0</v>
      </c>
      <c r="P83" s="450"/>
      <c r="Q83" s="478">
        <v>0</v>
      </c>
      <c r="R83" s="450">
        <v>418111</v>
      </c>
      <c r="S83" s="450">
        <v>-215457</v>
      </c>
      <c r="T83" s="450">
        <v>69607</v>
      </c>
      <c r="U83" s="450">
        <v>-145850</v>
      </c>
      <c r="V83" s="450">
        <v>272261</v>
      </c>
      <c r="W83" s="450">
        <v>-680</v>
      </c>
      <c r="X83" s="450">
        <v>271581</v>
      </c>
      <c r="Y83" s="478">
        <v>0</v>
      </c>
      <c r="Z83" s="452">
        <v>271581</v>
      </c>
      <c r="AA83" s="450">
        <v>204077</v>
      </c>
      <c r="AB83" s="450">
        <v>67504</v>
      </c>
      <c r="AC83" s="452">
        <v>16876</v>
      </c>
      <c r="AD83" s="452">
        <v>281581</v>
      </c>
      <c r="AE83" s="342"/>
      <c r="AF83" s="450">
        <v>496120.875</v>
      </c>
      <c r="AG83" s="451">
        <v>-68</v>
      </c>
      <c r="AH83" s="342">
        <v>-347926.875</v>
      </c>
      <c r="AI83" s="451">
        <v>27</v>
      </c>
      <c r="AJ83" s="450">
        <v>72566.5</v>
      </c>
      <c r="AK83" s="450">
        <v>-275360.375</v>
      </c>
      <c r="AL83" s="450">
        <v>220760.5</v>
      </c>
      <c r="AM83" s="450">
        <v>-552</v>
      </c>
      <c r="AN83" s="450">
        <v>220208.5</v>
      </c>
      <c r="AO83" s="450">
        <v>0</v>
      </c>
      <c r="AP83" s="450">
        <v>220209</v>
      </c>
      <c r="AQ83" s="450">
        <v>245952</v>
      </c>
      <c r="AR83" s="450">
        <v>-25743</v>
      </c>
      <c r="AS83" s="450">
        <v>-6436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B84" s="216"/>
      <c r="AC84" s="216"/>
      <c r="AD84" s="216"/>
      <c r="AE84" s="216"/>
      <c r="AF84" s="216"/>
    </row>
    <row r="85" spans="1:45" ht="16.350000000000001" customHeight="1" x14ac:dyDescent="0.2">
      <c r="C85" s="133">
        <v>95</v>
      </c>
      <c r="D85" s="216"/>
      <c r="E85" s="216"/>
      <c r="F85" s="136">
        <v>0.95</v>
      </c>
      <c r="G85" s="216"/>
      <c r="H85" s="1180"/>
      <c r="I85" s="1180"/>
      <c r="J85" s="1180"/>
      <c r="K85" s="1180"/>
      <c r="L85" s="1182">
        <v>7.0000000000000007E-2</v>
      </c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479"/>
      <c r="AB85" s="216"/>
      <c r="AC85" s="216"/>
      <c r="AD85" s="216"/>
      <c r="AE85" s="216"/>
      <c r="AF85" s="216"/>
      <c r="AQ85" s="479"/>
      <c r="AS85" s="479"/>
    </row>
    <row r="86" spans="1:45" ht="16.350000000000001" customHeight="1" x14ac:dyDescent="0.2">
      <c r="F86" s="133">
        <v>90.25</v>
      </c>
      <c r="H86" s="138"/>
      <c r="I86" s="138"/>
      <c r="J86" s="1657"/>
      <c r="K86" s="1181"/>
      <c r="L86" s="1181">
        <v>6.65</v>
      </c>
      <c r="M86" s="1657"/>
      <c r="N86" s="1181"/>
      <c r="O86" s="1181"/>
      <c r="P86" s="1657"/>
      <c r="Q86" s="1181"/>
    </row>
    <row r="87" spans="1:45" x14ac:dyDescent="0.2">
      <c r="A87" s="133">
        <v>28</v>
      </c>
      <c r="B87" s="223" t="s">
        <v>1293</v>
      </c>
      <c r="C87" s="223" t="s">
        <v>34</v>
      </c>
      <c r="D87" s="1184">
        <v>0.8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A88" s="133">
        <v>49</v>
      </c>
      <c r="C88" s="223" t="s">
        <v>54</v>
      </c>
      <c r="D88" s="1184">
        <v>0.08</v>
      </c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  <row r="89" spans="1:45" x14ac:dyDescent="0.2">
      <c r="A89" s="133">
        <v>50</v>
      </c>
      <c r="C89" s="223" t="s">
        <v>55</v>
      </c>
      <c r="D89" s="1184">
        <v>0.06</v>
      </c>
    </row>
    <row r="90" spans="1:45" x14ac:dyDescent="0.2">
      <c r="A90" s="133">
        <v>57</v>
      </c>
      <c r="C90" s="223" t="s">
        <v>1059</v>
      </c>
      <c r="D90" s="1184">
        <v>2.5000000000000001E-2</v>
      </c>
    </row>
    <row r="91" spans="1:45" x14ac:dyDescent="0.2">
      <c r="A91" s="133">
        <v>23</v>
      </c>
      <c r="C91" s="223" t="s">
        <v>29</v>
      </c>
      <c r="D91" s="1184">
        <v>2.5000000000000001E-2</v>
      </c>
    </row>
    <row r="92" spans="1:45" x14ac:dyDescent="0.2">
      <c r="A92" s="133">
        <v>1</v>
      </c>
      <c r="C92" s="223" t="s">
        <v>7</v>
      </c>
      <c r="D92" s="1184">
        <v>0.01</v>
      </c>
    </row>
  </sheetData>
  <mergeCells count="45">
    <mergeCell ref="A1:B3"/>
    <mergeCell ref="W2:W3"/>
    <mergeCell ref="X2:X3"/>
    <mergeCell ref="AB2:AB3"/>
    <mergeCell ref="AC2:AC3"/>
    <mergeCell ref="O2:Q2"/>
    <mergeCell ref="R2:R3"/>
    <mergeCell ref="S2:U2"/>
    <mergeCell ref="C1:K1"/>
    <mergeCell ref="AG2:AK2"/>
    <mergeCell ref="Z2:Z3"/>
    <mergeCell ref="AA2:AA3"/>
    <mergeCell ref="L1:U1"/>
    <mergeCell ref="V1:AD1"/>
    <mergeCell ref="AE1:AK1"/>
    <mergeCell ref="AD2:AD3"/>
    <mergeCell ref="AE2:AE3"/>
    <mergeCell ref="C2:C3"/>
    <mergeCell ref="D2:E2"/>
    <mergeCell ref="F2:H2"/>
    <mergeCell ref="I2:K2"/>
    <mergeCell ref="L2:N2"/>
    <mergeCell ref="AP2:AP3"/>
    <mergeCell ref="AQ2:AQ3"/>
    <mergeCell ref="AR2:AR3"/>
    <mergeCell ref="AS2:AS3"/>
    <mergeCell ref="AL1:AS1"/>
    <mergeCell ref="AL2:AL3"/>
    <mergeCell ref="AM2:AM3"/>
    <mergeCell ref="A76:B76"/>
    <mergeCell ref="AN2:AN3"/>
    <mergeCell ref="AO2:AO3"/>
    <mergeCell ref="J86:J87"/>
    <mergeCell ref="M86:M87"/>
    <mergeCell ref="P86:P87"/>
    <mergeCell ref="A78:B78"/>
    <mergeCell ref="A79:B79"/>
    <mergeCell ref="A80:B80"/>
    <mergeCell ref="A81:B81"/>
    <mergeCell ref="A82:B82"/>
    <mergeCell ref="A83:B83"/>
    <mergeCell ref="Y2:Y3"/>
    <mergeCell ref="V2:V3"/>
    <mergeCell ref="A77:B77"/>
    <mergeCell ref="AF2:AF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2.140625" style="133" bestFit="1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0.28515625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1944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1057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665" t="s">
        <v>1101</v>
      </c>
      <c r="T2" s="1666"/>
      <c r="U2" s="1667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42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1104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177" t="s">
        <v>926</v>
      </c>
      <c r="E3" s="1177" t="s">
        <v>420</v>
      </c>
      <c r="F3" s="1177" t="s">
        <v>1058</v>
      </c>
      <c r="G3" s="1177" t="s">
        <v>607</v>
      </c>
      <c r="H3" s="1177" t="s">
        <v>420</v>
      </c>
      <c r="I3" s="1177" t="s">
        <v>1058</v>
      </c>
      <c r="J3" s="1177" t="s">
        <v>607</v>
      </c>
      <c r="K3" s="1177" t="s">
        <v>420</v>
      </c>
      <c r="L3" s="1177" t="s">
        <v>1058</v>
      </c>
      <c r="M3" s="1177" t="s">
        <v>632</v>
      </c>
      <c r="N3" s="1177" t="s">
        <v>420</v>
      </c>
      <c r="O3" s="1177" t="s">
        <v>1058</v>
      </c>
      <c r="P3" s="1177" t="s">
        <v>632</v>
      </c>
      <c r="Q3" s="1177" t="s">
        <v>420</v>
      </c>
      <c r="R3" s="1542"/>
      <c r="S3" s="1221" t="s">
        <v>1103</v>
      </c>
      <c r="T3" s="1221" t="s">
        <v>976</v>
      </c>
      <c r="U3" s="1221" t="s">
        <v>1102</v>
      </c>
      <c r="V3" s="1542"/>
      <c r="W3" s="1542"/>
      <c r="X3" s="1542"/>
      <c r="Y3" s="1544"/>
      <c r="Z3" s="1542"/>
      <c r="AA3" s="1542"/>
      <c r="AB3" s="1542"/>
      <c r="AC3" s="1542"/>
      <c r="AD3" s="1542"/>
      <c r="AE3" s="1627"/>
      <c r="AF3" s="1651"/>
      <c r="AG3" s="1221" t="s">
        <v>1105</v>
      </c>
      <c r="AH3" s="1221" t="s">
        <v>1106</v>
      </c>
      <c r="AI3" s="1221" t="s">
        <v>984</v>
      </c>
      <c r="AJ3" s="1223" t="s">
        <v>1109</v>
      </c>
      <c r="AK3" s="1221" t="s">
        <v>1107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4.25" customHeight="1" x14ac:dyDescent="0.2">
      <c r="A4" s="625"/>
      <c r="B4" s="626"/>
      <c r="C4" s="624">
        <v>1</v>
      </c>
      <c r="D4" s="624">
        <v>2</v>
      </c>
      <c r="E4" s="624">
        <v>3</v>
      </c>
      <c r="F4" s="624">
        <v>4</v>
      </c>
      <c r="G4" s="624">
        <v>5</v>
      </c>
      <c r="H4" s="624">
        <v>6</v>
      </c>
      <c r="I4" s="624">
        <v>7</v>
      </c>
      <c r="J4" s="624">
        <v>8</v>
      </c>
      <c r="K4" s="624">
        <v>9</v>
      </c>
      <c r="L4" s="624">
        <v>10</v>
      </c>
      <c r="M4" s="624">
        <v>11</v>
      </c>
      <c r="N4" s="624">
        <v>12</v>
      </c>
      <c r="O4" s="624">
        <v>13</v>
      </c>
      <c r="P4" s="624">
        <v>14</v>
      </c>
      <c r="Q4" s="624">
        <v>15</v>
      </c>
      <c r="R4" s="624">
        <v>16</v>
      </c>
      <c r="S4" s="624">
        <v>17</v>
      </c>
      <c r="T4" s="624">
        <v>18</v>
      </c>
      <c r="U4" s="624">
        <v>19</v>
      </c>
      <c r="V4" s="624">
        <v>20</v>
      </c>
      <c r="W4" s="624">
        <v>21</v>
      </c>
      <c r="X4" s="624">
        <v>22</v>
      </c>
      <c r="Y4" s="624">
        <v>23</v>
      </c>
      <c r="Z4" s="624">
        <v>24</v>
      </c>
      <c r="AA4" s="624">
        <v>25</v>
      </c>
      <c r="AB4" s="624">
        <v>26</v>
      </c>
      <c r="AC4" s="624">
        <v>27</v>
      </c>
      <c r="AD4" s="624">
        <v>28</v>
      </c>
      <c r="AE4" s="624">
        <v>29</v>
      </c>
      <c r="AF4" s="624">
        <v>30</v>
      </c>
      <c r="AG4" s="624">
        <v>31</v>
      </c>
      <c r="AH4" s="624">
        <v>32</v>
      </c>
      <c r="AI4" s="624">
        <v>33</v>
      </c>
      <c r="AJ4" s="624">
        <v>34</v>
      </c>
      <c r="AK4" s="624">
        <v>35</v>
      </c>
      <c r="AL4" s="624">
        <v>36</v>
      </c>
      <c r="AM4" s="624">
        <v>37</v>
      </c>
      <c r="AN4" s="624">
        <v>38</v>
      </c>
      <c r="AO4" s="624">
        <v>39</v>
      </c>
      <c r="AP4" s="624">
        <v>40</v>
      </c>
      <c r="AQ4" s="624">
        <v>41</v>
      </c>
      <c r="AR4" s="624">
        <v>42</v>
      </c>
      <c r="AS4" s="624">
        <v>43</v>
      </c>
    </row>
    <row r="5" spans="1:45" ht="38.25" hidden="1" x14ac:dyDescent="0.2">
      <c r="A5" s="625"/>
      <c r="B5" s="626"/>
      <c r="C5" s="326"/>
      <c r="D5" s="326" t="s">
        <v>1688</v>
      </c>
      <c r="E5" s="326" t="s">
        <v>1488</v>
      </c>
      <c r="F5" s="326"/>
      <c r="G5" s="326" t="s">
        <v>1537</v>
      </c>
      <c r="H5" s="326" t="s">
        <v>1690</v>
      </c>
      <c r="I5" s="326"/>
      <c r="J5" s="326" t="s">
        <v>1540</v>
      </c>
      <c r="K5" s="326" t="s">
        <v>1692</v>
      </c>
      <c r="L5" s="326"/>
      <c r="M5" s="326" t="s">
        <v>1543</v>
      </c>
      <c r="N5" s="326" t="s">
        <v>1694</v>
      </c>
      <c r="O5" s="326"/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38.25" hidden="1" x14ac:dyDescent="0.2">
      <c r="A6" s="510"/>
      <c r="B6" s="505"/>
      <c r="C6" s="1243"/>
      <c r="D6" s="1243" t="s">
        <v>1156</v>
      </c>
      <c r="E6" s="1243" t="s">
        <v>1157</v>
      </c>
      <c r="F6" s="1243"/>
      <c r="G6" s="1243" t="s">
        <v>1156</v>
      </c>
      <c r="H6" s="1243" t="s">
        <v>1157</v>
      </c>
      <c r="I6" s="1243"/>
      <c r="J6" s="1243" t="s">
        <v>1156</v>
      </c>
      <c r="K6" s="1243" t="s">
        <v>1157</v>
      </c>
      <c r="L6" s="1243"/>
      <c r="M6" s="1243" t="s">
        <v>1156</v>
      </c>
      <c r="N6" s="1243" t="s">
        <v>1157</v>
      </c>
      <c r="O6" s="1243"/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/>
      <c r="D7" s="80">
        <v>4619.6052974948016</v>
      </c>
      <c r="E7" s="95">
        <v>0</v>
      </c>
      <c r="F7" s="511"/>
      <c r="G7" s="80">
        <v>660.27506544885637</v>
      </c>
      <c r="H7" s="95">
        <v>0</v>
      </c>
      <c r="I7" s="511"/>
      <c r="J7" s="80">
        <v>180.07501784968804</v>
      </c>
      <c r="K7" s="95">
        <v>0</v>
      </c>
      <c r="L7" s="511"/>
      <c r="M7" s="80">
        <v>4501.8754462422012</v>
      </c>
      <c r="N7" s="95">
        <v>0</v>
      </c>
      <c r="O7" s="511"/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/>
      <c r="D8" s="76">
        <v>5772.6225025883459</v>
      </c>
      <c r="E8" s="103">
        <v>0</v>
      </c>
      <c r="F8" s="512"/>
      <c r="G8" s="76">
        <v>737.97405056943603</v>
      </c>
      <c r="H8" s="103">
        <v>0</v>
      </c>
      <c r="I8" s="512"/>
      <c r="J8" s="76">
        <v>201.26565015530076</v>
      </c>
      <c r="K8" s="103">
        <v>0</v>
      </c>
      <c r="L8" s="512"/>
      <c r="M8" s="76">
        <v>5031.6412538825189</v>
      </c>
      <c r="N8" s="103">
        <v>0</v>
      </c>
      <c r="O8" s="512"/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/>
      <c r="D9" s="76">
        <v>3672.7897155039423</v>
      </c>
      <c r="E9" s="103">
        <v>0</v>
      </c>
      <c r="F9" s="512"/>
      <c r="G9" s="76">
        <v>519.87643235293092</v>
      </c>
      <c r="H9" s="103">
        <v>0</v>
      </c>
      <c r="I9" s="512"/>
      <c r="J9" s="76">
        <v>141.78448155079934</v>
      </c>
      <c r="K9" s="103">
        <v>0</v>
      </c>
      <c r="L9" s="512"/>
      <c r="M9" s="76">
        <v>3544.6120387699834</v>
      </c>
      <c r="N9" s="103">
        <v>0</v>
      </c>
      <c r="O9" s="512"/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/>
      <c r="D10" s="76">
        <v>5100.0866049709584</v>
      </c>
      <c r="E10" s="103">
        <v>0</v>
      </c>
      <c r="F10" s="512"/>
      <c r="G10" s="76">
        <v>678.13933677313605</v>
      </c>
      <c r="H10" s="103">
        <v>0</v>
      </c>
      <c r="I10" s="512"/>
      <c r="J10" s="76">
        <v>184.9470918472189</v>
      </c>
      <c r="K10" s="103">
        <v>0</v>
      </c>
      <c r="L10" s="512"/>
      <c r="M10" s="76">
        <v>4623.6772961804727</v>
      </c>
      <c r="N10" s="103">
        <v>0</v>
      </c>
      <c r="O10" s="512"/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/>
      <c r="D11" s="71">
        <v>4597.3876545853363</v>
      </c>
      <c r="E11" s="108">
        <v>0</v>
      </c>
      <c r="F11" s="513"/>
      <c r="G11" s="71">
        <v>704.13258400877407</v>
      </c>
      <c r="H11" s="108">
        <v>0</v>
      </c>
      <c r="I11" s="513"/>
      <c r="J11" s="71">
        <v>192.03615927512018</v>
      </c>
      <c r="K11" s="108">
        <v>0</v>
      </c>
      <c r="L11" s="513"/>
      <c r="M11" s="71">
        <v>4800.9039818780057</v>
      </c>
      <c r="N11" s="108">
        <v>0</v>
      </c>
      <c r="O11" s="513"/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/>
      <c r="D12" s="80">
        <v>4756.5483913259013</v>
      </c>
      <c r="E12" s="95">
        <v>0</v>
      </c>
      <c r="F12" s="511"/>
      <c r="G12" s="80">
        <v>651.9025555127331</v>
      </c>
      <c r="H12" s="95">
        <v>0</v>
      </c>
      <c r="I12" s="511"/>
      <c r="J12" s="80">
        <v>177.79160604892721</v>
      </c>
      <c r="K12" s="95">
        <v>0</v>
      </c>
      <c r="L12" s="511"/>
      <c r="M12" s="80">
        <v>4444.7901512231792</v>
      </c>
      <c r="N12" s="95">
        <v>0</v>
      </c>
      <c r="O12" s="511"/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/>
      <c r="D13" s="76">
        <v>2710.2996093634188</v>
      </c>
      <c r="E13" s="103">
        <v>0</v>
      </c>
      <c r="F13" s="512"/>
      <c r="G13" s="76">
        <v>379.61103973688961</v>
      </c>
      <c r="H13" s="103">
        <v>0</v>
      </c>
      <c r="I13" s="512"/>
      <c r="J13" s="76">
        <v>103.53028356460624</v>
      </c>
      <c r="K13" s="103">
        <v>0</v>
      </c>
      <c r="L13" s="512"/>
      <c r="M13" s="76">
        <v>2588.2570891151563</v>
      </c>
      <c r="N13" s="103">
        <v>0</v>
      </c>
      <c r="O13" s="512"/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/>
      <c r="D14" s="76">
        <v>4602.5022447662232</v>
      </c>
      <c r="E14" s="103">
        <v>0</v>
      </c>
      <c r="F14" s="512"/>
      <c r="G14" s="76">
        <v>616.63079384856906</v>
      </c>
      <c r="H14" s="103">
        <v>0</v>
      </c>
      <c r="I14" s="512"/>
      <c r="J14" s="76">
        <v>168.17203468597336</v>
      </c>
      <c r="K14" s="103">
        <v>0</v>
      </c>
      <c r="L14" s="512"/>
      <c r="M14" s="76">
        <v>4204.3008671493344</v>
      </c>
      <c r="N14" s="103">
        <v>0</v>
      </c>
      <c r="O14" s="512"/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/>
      <c r="D15" s="76">
        <v>4472.0977946661769</v>
      </c>
      <c r="E15" s="103">
        <v>0</v>
      </c>
      <c r="F15" s="512"/>
      <c r="G15" s="76">
        <v>598.0618141364539</v>
      </c>
      <c r="H15" s="103">
        <v>0</v>
      </c>
      <c r="I15" s="512"/>
      <c r="J15" s="76">
        <v>163.10776749176014</v>
      </c>
      <c r="K15" s="103">
        <v>0</v>
      </c>
      <c r="L15" s="512"/>
      <c r="M15" s="76">
        <v>4077.6941872940038</v>
      </c>
      <c r="N15" s="103">
        <v>0</v>
      </c>
      <c r="O15" s="512"/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/>
      <c r="D16" s="71">
        <v>3589.5605354621812</v>
      </c>
      <c r="E16" s="108">
        <v>0</v>
      </c>
      <c r="F16" s="513"/>
      <c r="G16" s="71">
        <v>504.38201780167986</v>
      </c>
      <c r="H16" s="108">
        <v>0</v>
      </c>
      <c r="I16" s="513"/>
      <c r="J16" s="71">
        <v>137.55873212773088</v>
      </c>
      <c r="K16" s="108">
        <v>0</v>
      </c>
      <c r="L16" s="513"/>
      <c r="M16" s="71">
        <v>3438.9683031932718</v>
      </c>
      <c r="N16" s="108">
        <v>0</v>
      </c>
      <c r="O16" s="513"/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/>
      <c r="D17" s="80">
        <v>5669.4887578236512</v>
      </c>
      <c r="E17" s="95">
        <v>0</v>
      </c>
      <c r="F17" s="511"/>
      <c r="G17" s="80">
        <v>715.89395674664854</v>
      </c>
      <c r="H17" s="95">
        <v>0</v>
      </c>
      <c r="I17" s="511"/>
      <c r="J17" s="80">
        <v>195.24380638544957</v>
      </c>
      <c r="K17" s="95">
        <v>0</v>
      </c>
      <c r="L17" s="511"/>
      <c r="M17" s="80">
        <v>4881.0951596362393</v>
      </c>
      <c r="N17" s="95">
        <v>0</v>
      </c>
      <c r="O17" s="511"/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/>
      <c r="D18" s="76">
        <v>2708.1188169867323</v>
      </c>
      <c r="E18" s="103">
        <v>0</v>
      </c>
      <c r="F18" s="512"/>
      <c r="G18" s="76">
        <v>324.70537622668854</v>
      </c>
      <c r="H18" s="103">
        <v>0</v>
      </c>
      <c r="I18" s="512"/>
      <c r="J18" s="76">
        <v>88.556011698187788</v>
      </c>
      <c r="K18" s="103">
        <v>0</v>
      </c>
      <c r="L18" s="512"/>
      <c r="M18" s="76">
        <v>2213.9002924546944</v>
      </c>
      <c r="N18" s="103">
        <v>0</v>
      </c>
      <c r="O18" s="512"/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/>
      <c r="D19" s="76">
        <v>5479.9133536920572</v>
      </c>
      <c r="E19" s="103">
        <v>0</v>
      </c>
      <c r="F19" s="512"/>
      <c r="G19" s="76">
        <v>728.11387784136446</v>
      </c>
      <c r="H19" s="103">
        <v>0</v>
      </c>
      <c r="I19" s="512"/>
      <c r="J19" s="76">
        <v>198.57651213855397</v>
      </c>
      <c r="K19" s="103">
        <v>0</v>
      </c>
      <c r="L19" s="512"/>
      <c r="M19" s="76">
        <v>4964.4128034638488</v>
      </c>
      <c r="N19" s="103">
        <v>0</v>
      </c>
      <c r="O19" s="512"/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/>
      <c r="D20" s="76">
        <v>4733.3518013636294</v>
      </c>
      <c r="E20" s="103">
        <v>0</v>
      </c>
      <c r="F20" s="512"/>
      <c r="G20" s="76">
        <v>622.92934304220819</v>
      </c>
      <c r="H20" s="103">
        <v>0</v>
      </c>
      <c r="I20" s="512"/>
      <c r="J20" s="76">
        <v>169.88982082969315</v>
      </c>
      <c r="K20" s="103">
        <v>0</v>
      </c>
      <c r="L20" s="512"/>
      <c r="M20" s="76">
        <v>4247.2455207423291</v>
      </c>
      <c r="N20" s="103">
        <v>0</v>
      </c>
      <c r="O20" s="512"/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/>
      <c r="D21" s="71">
        <v>5033.7224736951712</v>
      </c>
      <c r="E21" s="108">
        <v>0</v>
      </c>
      <c r="F21" s="513"/>
      <c r="G21" s="71">
        <v>700.90294421293754</v>
      </c>
      <c r="H21" s="108">
        <v>0</v>
      </c>
      <c r="I21" s="513"/>
      <c r="J21" s="71">
        <v>191.15534842171024</v>
      </c>
      <c r="K21" s="108">
        <v>0</v>
      </c>
      <c r="L21" s="513"/>
      <c r="M21" s="71">
        <v>4778.8837105427565</v>
      </c>
      <c r="N21" s="108">
        <v>0</v>
      </c>
      <c r="O21" s="513"/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/>
      <c r="D22" s="80">
        <v>2349.8930223534126</v>
      </c>
      <c r="E22" s="95">
        <v>0</v>
      </c>
      <c r="F22" s="511"/>
      <c r="G22" s="80">
        <v>328.74335379765381</v>
      </c>
      <c r="H22" s="95">
        <v>0</v>
      </c>
      <c r="I22" s="511"/>
      <c r="J22" s="80">
        <v>89.657278308451026</v>
      </c>
      <c r="K22" s="95">
        <v>0</v>
      </c>
      <c r="L22" s="511"/>
      <c r="M22" s="80">
        <v>2241.431957711276</v>
      </c>
      <c r="N22" s="95">
        <v>0</v>
      </c>
      <c r="O22" s="511"/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120</v>
      </c>
      <c r="D23" s="76">
        <v>3393.9093565801013</v>
      </c>
      <c r="E23" s="103">
        <v>407269.12278961216</v>
      </c>
      <c r="F23" s="512">
        <v>96</v>
      </c>
      <c r="G23" s="76">
        <v>428.28380395142239</v>
      </c>
      <c r="H23" s="103">
        <v>41115.245179336547</v>
      </c>
      <c r="I23" s="512"/>
      <c r="J23" s="76">
        <v>116.80467380493337</v>
      </c>
      <c r="K23" s="103">
        <v>0</v>
      </c>
      <c r="L23" s="512">
        <v>12.744</v>
      </c>
      <c r="M23" s="76">
        <v>2920.1168451233348</v>
      </c>
      <c r="N23" s="103">
        <v>37213.969074251778</v>
      </c>
      <c r="O23" s="512"/>
      <c r="P23" s="76">
        <v>1168.046738049334</v>
      </c>
      <c r="Q23" s="103">
        <v>0</v>
      </c>
      <c r="R23" s="115">
        <v>485598</v>
      </c>
      <c r="S23" s="76">
        <v>110322</v>
      </c>
      <c r="T23" s="76">
        <v>-6678</v>
      </c>
      <c r="U23" s="77">
        <v>103644</v>
      </c>
      <c r="V23" s="115">
        <v>589242</v>
      </c>
      <c r="W23" s="103">
        <v>-1473</v>
      </c>
      <c r="X23" s="115">
        <v>587769</v>
      </c>
      <c r="Y23" s="76"/>
      <c r="Z23" s="115">
        <v>587769</v>
      </c>
      <c r="AA23" s="76">
        <v>332247</v>
      </c>
      <c r="AB23" s="76">
        <v>255522</v>
      </c>
      <c r="AC23" s="115">
        <v>63881</v>
      </c>
      <c r="AD23" s="119">
        <v>587769</v>
      </c>
      <c r="AE23" s="104">
        <v>7791</v>
      </c>
      <c r="AF23" s="112">
        <v>934920</v>
      </c>
      <c r="AG23" s="476">
        <v>3</v>
      </c>
      <c r="AH23" s="104">
        <v>23373</v>
      </c>
      <c r="AI23" s="476">
        <v>-6</v>
      </c>
      <c r="AJ23" s="106">
        <v>-23373</v>
      </c>
      <c r="AK23" s="105">
        <v>0</v>
      </c>
      <c r="AL23" s="112">
        <v>934920</v>
      </c>
      <c r="AM23" s="107">
        <v>-2337</v>
      </c>
      <c r="AN23" s="112">
        <v>932583</v>
      </c>
      <c r="AO23" s="76"/>
      <c r="AP23" s="112">
        <v>932583</v>
      </c>
      <c r="AQ23" s="106">
        <v>603128</v>
      </c>
      <c r="AR23" s="106">
        <v>329455</v>
      </c>
      <c r="AS23" s="112">
        <v>82364</v>
      </c>
    </row>
    <row r="24" spans="1:45" ht="16.350000000000001" customHeight="1" x14ac:dyDescent="0.2">
      <c r="A24" s="74">
        <v>18</v>
      </c>
      <c r="B24" s="75" t="s">
        <v>24</v>
      </c>
      <c r="C24" s="476"/>
      <c r="D24" s="76">
        <v>5140.600792597048</v>
      </c>
      <c r="E24" s="103">
        <v>0</v>
      </c>
      <c r="F24" s="512"/>
      <c r="G24" s="76">
        <v>679.75056392958356</v>
      </c>
      <c r="H24" s="103">
        <v>0</v>
      </c>
      <c r="I24" s="512"/>
      <c r="J24" s="76">
        <v>185.38651743534101</v>
      </c>
      <c r="K24" s="103">
        <v>0</v>
      </c>
      <c r="L24" s="512"/>
      <c r="M24" s="76">
        <v>4634.6629358835253</v>
      </c>
      <c r="N24" s="103">
        <v>0</v>
      </c>
      <c r="O24" s="512"/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/>
      <c r="D25" s="76">
        <v>4443.8355730398216</v>
      </c>
      <c r="E25" s="103">
        <v>0</v>
      </c>
      <c r="F25" s="512"/>
      <c r="G25" s="76">
        <v>605.33669792137073</v>
      </c>
      <c r="H25" s="103">
        <v>0</v>
      </c>
      <c r="I25" s="512"/>
      <c r="J25" s="76">
        <v>165.0918267058284</v>
      </c>
      <c r="K25" s="103">
        <v>0</v>
      </c>
      <c r="L25" s="512"/>
      <c r="M25" s="76">
        <v>4127.2956676457097</v>
      </c>
      <c r="N25" s="103">
        <v>0</v>
      </c>
      <c r="O25" s="512"/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/>
      <c r="D26" s="71">
        <v>4685.3030283912885</v>
      </c>
      <c r="E26" s="108">
        <v>0</v>
      </c>
      <c r="F26" s="513"/>
      <c r="G26" s="71">
        <v>693.90926624608369</v>
      </c>
      <c r="H26" s="108">
        <v>0</v>
      </c>
      <c r="I26" s="513"/>
      <c r="J26" s="71">
        <v>189.24798170347736</v>
      </c>
      <c r="K26" s="108">
        <v>0</v>
      </c>
      <c r="L26" s="513"/>
      <c r="M26" s="71">
        <v>4731.1995425869345</v>
      </c>
      <c r="N26" s="108">
        <v>0</v>
      </c>
      <c r="O26" s="513"/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/>
      <c r="D27" s="80">
        <v>4919.2457135694622</v>
      </c>
      <c r="E27" s="95">
        <v>0</v>
      </c>
      <c r="F27" s="511"/>
      <c r="G27" s="80">
        <v>715.00455698528151</v>
      </c>
      <c r="H27" s="95">
        <v>0</v>
      </c>
      <c r="I27" s="511"/>
      <c r="J27" s="80">
        <v>195.00124281416768</v>
      </c>
      <c r="K27" s="95">
        <v>0</v>
      </c>
      <c r="L27" s="511"/>
      <c r="M27" s="80">
        <v>4875.0310703541918</v>
      </c>
      <c r="N27" s="95">
        <v>0</v>
      </c>
      <c r="O27" s="511"/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/>
      <c r="D28" s="76">
        <v>5278.0466178199194</v>
      </c>
      <c r="E28" s="103">
        <v>0</v>
      </c>
      <c r="F28" s="512"/>
      <c r="G28" s="76">
        <v>767.09852837447238</v>
      </c>
      <c r="H28" s="103">
        <v>0</v>
      </c>
      <c r="I28" s="512"/>
      <c r="J28" s="76">
        <v>209.20868955667427</v>
      </c>
      <c r="K28" s="103">
        <v>0</v>
      </c>
      <c r="L28" s="512"/>
      <c r="M28" s="76">
        <v>5230.2172389168572</v>
      </c>
      <c r="N28" s="103">
        <v>0</v>
      </c>
      <c r="O28" s="512"/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/>
      <c r="D29" s="76">
        <v>4707.4722953709352</v>
      </c>
      <c r="E29" s="103">
        <v>0</v>
      </c>
      <c r="F29" s="512"/>
      <c r="G29" s="76">
        <v>629.6438092156319</v>
      </c>
      <c r="H29" s="103">
        <v>0</v>
      </c>
      <c r="I29" s="512"/>
      <c r="J29" s="76">
        <v>171.72103887699049</v>
      </c>
      <c r="K29" s="103">
        <v>0</v>
      </c>
      <c r="L29" s="512"/>
      <c r="M29" s="76">
        <v>4293.0259719247633</v>
      </c>
      <c r="N29" s="103">
        <v>0</v>
      </c>
      <c r="O29" s="512"/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/>
      <c r="D30" s="76">
        <v>2565.5827804253522</v>
      </c>
      <c r="E30" s="103">
        <v>0</v>
      </c>
      <c r="F30" s="512"/>
      <c r="G30" s="76">
        <v>278.69860832068554</v>
      </c>
      <c r="H30" s="103">
        <v>0</v>
      </c>
      <c r="I30" s="512"/>
      <c r="J30" s="76">
        <v>76.008711360186965</v>
      </c>
      <c r="K30" s="103">
        <v>0</v>
      </c>
      <c r="L30" s="512"/>
      <c r="M30" s="76">
        <v>1900.2177840046741</v>
      </c>
      <c r="N30" s="103">
        <v>0</v>
      </c>
      <c r="O30" s="512"/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/>
      <c r="D31" s="71">
        <v>3817.8328441616682</v>
      </c>
      <c r="E31" s="108">
        <v>0</v>
      </c>
      <c r="F31" s="513"/>
      <c r="G31" s="71">
        <v>521.23013835924507</v>
      </c>
      <c r="H31" s="108">
        <v>0</v>
      </c>
      <c r="I31" s="513"/>
      <c r="J31" s="71">
        <v>142.15367409797594</v>
      </c>
      <c r="K31" s="108">
        <v>0</v>
      </c>
      <c r="L31" s="513"/>
      <c r="M31" s="71">
        <v>3553.8418524493986</v>
      </c>
      <c r="N31" s="108">
        <v>0</v>
      </c>
      <c r="O31" s="513"/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/>
      <c r="D32" s="80">
        <v>3731.8460988028037</v>
      </c>
      <c r="E32" s="95">
        <v>0</v>
      </c>
      <c r="F32" s="511"/>
      <c r="G32" s="80">
        <v>465.11914076262406</v>
      </c>
      <c r="H32" s="95">
        <v>0</v>
      </c>
      <c r="I32" s="511"/>
      <c r="J32" s="80">
        <v>126.85067475344293</v>
      </c>
      <c r="K32" s="95">
        <v>0</v>
      </c>
      <c r="L32" s="511"/>
      <c r="M32" s="80">
        <v>3171.2668688360727</v>
      </c>
      <c r="N32" s="95">
        <v>0</v>
      </c>
      <c r="O32" s="511"/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/>
      <c r="D33" s="76">
        <v>5201.0460137636182</v>
      </c>
      <c r="E33" s="103">
        <v>0</v>
      </c>
      <c r="F33" s="512"/>
      <c r="G33" s="76">
        <v>685.32440348286468</v>
      </c>
      <c r="H33" s="103">
        <v>0</v>
      </c>
      <c r="I33" s="512"/>
      <c r="J33" s="76">
        <v>186.9066554953267</v>
      </c>
      <c r="K33" s="103">
        <v>0</v>
      </c>
      <c r="L33" s="512"/>
      <c r="M33" s="76">
        <v>4672.6663873831676</v>
      </c>
      <c r="N33" s="103">
        <v>0</v>
      </c>
      <c r="O33" s="512"/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/>
      <c r="D34" s="76">
        <v>3445.3513881018216</v>
      </c>
      <c r="E34" s="103">
        <v>0</v>
      </c>
      <c r="F34" s="512"/>
      <c r="G34" s="76">
        <v>470.96667859436434</v>
      </c>
      <c r="H34" s="103">
        <v>0</v>
      </c>
      <c r="I34" s="512"/>
      <c r="J34" s="76">
        <v>128.445457798463</v>
      </c>
      <c r="K34" s="103">
        <v>0</v>
      </c>
      <c r="L34" s="512"/>
      <c r="M34" s="76">
        <v>3211.1364449615749</v>
      </c>
      <c r="N34" s="103">
        <v>0</v>
      </c>
      <c r="O34" s="512"/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/>
      <c r="D35" s="76">
        <v>3966.7155932773139</v>
      </c>
      <c r="E35" s="103">
        <v>0</v>
      </c>
      <c r="F35" s="512"/>
      <c r="G35" s="76">
        <v>537.21593444789767</v>
      </c>
      <c r="H35" s="103">
        <v>0</v>
      </c>
      <c r="I35" s="512"/>
      <c r="J35" s="76">
        <v>146.51343666760843</v>
      </c>
      <c r="K35" s="103">
        <v>0</v>
      </c>
      <c r="L35" s="512"/>
      <c r="M35" s="76">
        <v>3662.8359166902114</v>
      </c>
      <c r="N35" s="103">
        <v>0</v>
      </c>
      <c r="O35" s="512"/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/>
      <c r="D36" s="71">
        <v>5405.016036476216</v>
      </c>
      <c r="E36" s="108">
        <v>0</v>
      </c>
      <c r="F36" s="513"/>
      <c r="G36" s="71">
        <v>702.23365022008625</v>
      </c>
      <c r="H36" s="108">
        <v>0</v>
      </c>
      <c r="I36" s="513"/>
      <c r="J36" s="71">
        <v>191.5182682418417</v>
      </c>
      <c r="K36" s="108">
        <v>0</v>
      </c>
      <c r="L36" s="513"/>
      <c r="M36" s="71">
        <v>4787.9567060460422</v>
      </c>
      <c r="N36" s="108">
        <v>0</v>
      </c>
      <c r="O36" s="513"/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/>
      <c r="D37" s="80">
        <v>3685.0137426161114</v>
      </c>
      <c r="E37" s="95">
        <v>0</v>
      </c>
      <c r="F37" s="511"/>
      <c r="G37" s="80">
        <v>512.00790593737077</v>
      </c>
      <c r="H37" s="95">
        <v>0</v>
      </c>
      <c r="I37" s="511"/>
      <c r="J37" s="80">
        <v>139.63851980110113</v>
      </c>
      <c r="K37" s="95">
        <v>0</v>
      </c>
      <c r="L37" s="511"/>
      <c r="M37" s="80">
        <v>3490.962995027528</v>
      </c>
      <c r="N37" s="95">
        <v>0</v>
      </c>
      <c r="O37" s="511"/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/>
      <c r="D38" s="76">
        <v>5180.6812609377903</v>
      </c>
      <c r="E38" s="103">
        <v>0</v>
      </c>
      <c r="F38" s="512"/>
      <c r="G38" s="76">
        <v>724.24797850671018</v>
      </c>
      <c r="H38" s="103">
        <v>0</v>
      </c>
      <c r="I38" s="512"/>
      <c r="J38" s="76">
        <v>197.52217595637546</v>
      </c>
      <c r="K38" s="103">
        <v>0</v>
      </c>
      <c r="L38" s="512"/>
      <c r="M38" s="76">
        <v>4938.0543989093867</v>
      </c>
      <c r="N38" s="103">
        <v>0</v>
      </c>
      <c r="O38" s="512"/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/>
      <c r="D39" s="76">
        <v>4613.5419804611538</v>
      </c>
      <c r="E39" s="103">
        <v>0</v>
      </c>
      <c r="F39" s="512"/>
      <c r="G39" s="76">
        <v>622.67855264538491</v>
      </c>
      <c r="H39" s="103">
        <v>0</v>
      </c>
      <c r="I39" s="512"/>
      <c r="J39" s="76">
        <v>169.82142344874134</v>
      </c>
      <c r="K39" s="103">
        <v>0</v>
      </c>
      <c r="L39" s="512"/>
      <c r="M39" s="76">
        <v>4245.5355862185334</v>
      </c>
      <c r="N39" s="103">
        <v>0</v>
      </c>
      <c r="O39" s="512"/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/>
      <c r="D40" s="76">
        <v>5169.2525039312113</v>
      </c>
      <c r="E40" s="103">
        <v>0</v>
      </c>
      <c r="F40" s="512"/>
      <c r="G40" s="76">
        <v>699.87887150534686</v>
      </c>
      <c r="H40" s="103">
        <v>0</v>
      </c>
      <c r="I40" s="512"/>
      <c r="J40" s="76">
        <v>190.87605586509457</v>
      </c>
      <c r="K40" s="103">
        <v>0</v>
      </c>
      <c r="L40" s="512"/>
      <c r="M40" s="76">
        <v>4771.9013966273642</v>
      </c>
      <c r="N40" s="103">
        <v>0</v>
      </c>
      <c r="O40" s="512"/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/>
      <c r="D41" s="71">
        <v>4342.9914607821902</v>
      </c>
      <c r="E41" s="108">
        <v>0</v>
      </c>
      <c r="F41" s="513"/>
      <c r="G41" s="71">
        <v>604.59443500168697</v>
      </c>
      <c r="H41" s="108">
        <v>0</v>
      </c>
      <c r="I41" s="513"/>
      <c r="J41" s="71">
        <v>164.88939136409644</v>
      </c>
      <c r="K41" s="108">
        <v>0</v>
      </c>
      <c r="L41" s="513"/>
      <c r="M41" s="71">
        <v>4122.2347841024102</v>
      </c>
      <c r="N41" s="108">
        <v>0</v>
      </c>
      <c r="O41" s="513"/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/>
      <c r="D42" s="80">
        <v>3378.174621153446</v>
      </c>
      <c r="E42" s="95">
        <v>0</v>
      </c>
      <c r="F42" s="511"/>
      <c r="G42" s="80">
        <v>460.95853066984711</v>
      </c>
      <c r="H42" s="95">
        <v>0</v>
      </c>
      <c r="I42" s="511"/>
      <c r="J42" s="80">
        <v>125.71596290995829</v>
      </c>
      <c r="K42" s="95">
        <v>0</v>
      </c>
      <c r="L42" s="511"/>
      <c r="M42" s="80">
        <v>3142.8990727489572</v>
      </c>
      <c r="N42" s="95">
        <v>0</v>
      </c>
      <c r="O42" s="511"/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/>
      <c r="D43" s="76">
        <v>5074.646247510922</v>
      </c>
      <c r="E43" s="103">
        <v>0</v>
      </c>
      <c r="F43" s="512"/>
      <c r="G43" s="76">
        <v>680.49546870767756</v>
      </c>
      <c r="H43" s="103">
        <v>0</v>
      </c>
      <c r="I43" s="512"/>
      <c r="J43" s="76">
        <v>185.58967328391205</v>
      </c>
      <c r="K43" s="103">
        <v>0</v>
      </c>
      <c r="L43" s="512"/>
      <c r="M43" s="76">
        <v>4639.7418320978013</v>
      </c>
      <c r="N43" s="103">
        <v>0</v>
      </c>
      <c r="O43" s="512"/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/>
      <c r="D44" s="76">
        <v>2242.4923240240646</v>
      </c>
      <c r="E44" s="103">
        <v>0</v>
      </c>
      <c r="F44" s="512"/>
      <c r="G44" s="76">
        <v>217.85500172854296</v>
      </c>
      <c r="H44" s="103">
        <v>0</v>
      </c>
      <c r="I44" s="512"/>
      <c r="J44" s="76">
        <v>59.415000471420811</v>
      </c>
      <c r="K44" s="103">
        <v>0</v>
      </c>
      <c r="L44" s="512"/>
      <c r="M44" s="76">
        <v>1485.3750117855204</v>
      </c>
      <c r="N44" s="103">
        <v>0</v>
      </c>
      <c r="O44" s="512"/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/>
      <c r="D45" s="76">
        <v>3092.086829265771</v>
      </c>
      <c r="E45" s="103">
        <v>0</v>
      </c>
      <c r="F45" s="512"/>
      <c r="G45" s="76">
        <v>410.18277539023251</v>
      </c>
      <c r="H45" s="103">
        <v>0</v>
      </c>
      <c r="I45" s="512"/>
      <c r="J45" s="76">
        <v>111.86802965188157</v>
      </c>
      <c r="K45" s="103">
        <v>0</v>
      </c>
      <c r="L45" s="512"/>
      <c r="M45" s="76">
        <v>2796.7007412970393</v>
      </c>
      <c r="N45" s="103">
        <v>0</v>
      </c>
      <c r="O45" s="512"/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/>
      <c r="D46" s="71">
        <v>4830.9793962063977</v>
      </c>
      <c r="E46" s="108">
        <v>0</v>
      </c>
      <c r="F46" s="513"/>
      <c r="G46" s="71">
        <v>644.12356470411692</v>
      </c>
      <c r="H46" s="108">
        <v>0</v>
      </c>
      <c r="I46" s="513"/>
      <c r="J46" s="71">
        <v>175.67006310112279</v>
      </c>
      <c r="K46" s="108">
        <v>0</v>
      </c>
      <c r="L46" s="513"/>
      <c r="M46" s="71">
        <v>4391.751577528069</v>
      </c>
      <c r="N46" s="108">
        <v>0</v>
      </c>
      <c r="O46" s="513"/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/>
      <c r="D47" s="80">
        <v>2684.807086374155</v>
      </c>
      <c r="E47" s="95">
        <v>0</v>
      </c>
      <c r="F47" s="511"/>
      <c r="G47" s="80">
        <v>358.5366779026578</v>
      </c>
      <c r="H47" s="95">
        <v>0</v>
      </c>
      <c r="I47" s="511"/>
      <c r="J47" s="80">
        <v>97.782730337088481</v>
      </c>
      <c r="K47" s="95">
        <v>0</v>
      </c>
      <c r="L47" s="511"/>
      <c r="M47" s="80">
        <v>2444.5682584272122</v>
      </c>
      <c r="N47" s="95">
        <v>0</v>
      </c>
      <c r="O47" s="511"/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/>
      <c r="D48" s="76">
        <v>4297.8555319800644</v>
      </c>
      <c r="E48" s="103">
        <v>0</v>
      </c>
      <c r="F48" s="512"/>
      <c r="G48" s="76">
        <v>589.53408911683243</v>
      </c>
      <c r="H48" s="103">
        <v>0</v>
      </c>
      <c r="I48" s="512"/>
      <c r="J48" s="76">
        <v>160.78202430459066</v>
      </c>
      <c r="K48" s="103">
        <v>0</v>
      </c>
      <c r="L48" s="512"/>
      <c r="M48" s="76">
        <v>4019.5506076147672</v>
      </c>
      <c r="N48" s="103">
        <v>0</v>
      </c>
      <c r="O48" s="512"/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/>
      <c r="D49" s="76">
        <v>5043.7125549471557</v>
      </c>
      <c r="E49" s="103">
        <v>0</v>
      </c>
      <c r="F49" s="512"/>
      <c r="G49" s="76">
        <v>675.23004866719316</v>
      </c>
      <c r="H49" s="103">
        <v>0</v>
      </c>
      <c r="I49" s="512"/>
      <c r="J49" s="76">
        <v>184.1536496365072</v>
      </c>
      <c r="K49" s="103">
        <v>0</v>
      </c>
      <c r="L49" s="512"/>
      <c r="M49" s="76">
        <v>4603.8412409126804</v>
      </c>
      <c r="N49" s="103">
        <v>0</v>
      </c>
      <c r="O49" s="512"/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/>
      <c r="D50" s="76">
        <v>4814.1888415504609</v>
      </c>
      <c r="E50" s="103">
        <v>0</v>
      </c>
      <c r="F50" s="512"/>
      <c r="G50" s="76">
        <v>646.39385673306424</v>
      </c>
      <c r="H50" s="103">
        <v>0</v>
      </c>
      <c r="I50" s="512"/>
      <c r="J50" s="76">
        <v>176.28923365447204</v>
      </c>
      <c r="K50" s="103">
        <v>0</v>
      </c>
      <c r="L50" s="512"/>
      <c r="M50" s="76">
        <v>4407.2308413618011</v>
      </c>
      <c r="N50" s="103">
        <v>0</v>
      </c>
      <c r="O50" s="512"/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/>
      <c r="D51" s="71">
        <v>2659.0359329937532</v>
      </c>
      <c r="E51" s="108">
        <v>0</v>
      </c>
      <c r="F51" s="513"/>
      <c r="G51" s="71">
        <v>329.15633675300165</v>
      </c>
      <c r="H51" s="108">
        <v>0</v>
      </c>
      <c r="I51" s="513"/>
      <c r="J51" s="71">
        <v>89.769910023545904</v>
      </c>
      <c r="K51" s="108">
        <v>0</v>
      </c>
      <c r="L51" s="513"/>
      <c r="M51" s="71">
        <v>2244.2477505886482</v>
      </c>
      <c r="N51" s="108">
        <v>0</v>
      </c>
      <c r="O51" s="513"/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/>
      <c r="D52" s="80">
        <v>5511.4997985100017</v>
      </c>
      <c r="E52" s="95">
        <v>0</v>
      </c>
      <c r="F52" s="511"/>
      <c r="G52" s="80">
        <v>718.86423277461483</v>
      </c>
      <c r="H52" s="95">
        <v>0</v>
      </c>
      <c r="I52" s="511"/>
      <c r="J52" s="80">
        <v>196.05388166580403</v>
      </c>
      <c r="K52" s="95">
        <v>0</v>
      </c>
      <c r="L52" s="511"/>
      <c r="M52" s="80">
        <v>4901.3470416451009</v>
      </c>
      <c r="N52" s="95">
        <v>0</v>
      </c>
      <c r="O52" s="511"/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/>
      <c r="D53" s="76">
        <v>2717.073466854647</v>
      </c>
      <c r="E53" s="103">
        <v>0</v>
      </c>
      <c r="F53" s="512"/>
      <c r="G53" s="76">
        <v>313.98499428696971</v>
      </c>
      <c r="H53" s="103">
        <v>0</v>
      </c>
      <c r="I53" s="512"/>
      <c r="J53" s="76">
        <v>85.632271169173563</v>
      </c>
      <c r="K53" s="103">
        <v>0</v>
      </c>
      <c r="L53" s="512"/>
      <c r="M53" s="76">
        <v>2140.8067792293396</v>
      </c>
      <c r="N53" s="103">
        <v>0</v>
      </c>
      <c r="O53" s="512"/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/>
      <c r="D54" s="76">
        <v>3752.5515786721749</v>
      </c>
      <c r="E54" s="103">
        <v>0</v>
      </c>
      <c r="F54" s="512"/>
      <c r="G54" s="76">
        <v>489.19342868905647</v>
      </c>
      <c r="H54" s="103">
        <v>0</v>
      </c>
      <c r="I54" s="512"/>
      <c r="J54" s="76">
        <v>133.41638964246997</v>
      </c>
      <c r="K54" s="103">
        <v>0</v>
      </c>
      <c r="L54" s="512"/>
      <c r="M54" s="76">
        <v>3335.4097410617492</v>
      </c>
      <c r="N54" s="103">
        <v>0</v>
      </c>
      <c r="O54" s="512"/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/>
      <c r="D55" s="76">
        <v>4471.8338635291029</v>
      </c>
      <c r="E55" s="103">
        <v>0</v>
      </c>
      <c r="F55" s="512"/>
      <c r="G55" s="76">
        <v>662.09414206273357</v>
      </c>
      <c r="H55" s="103">
        <v>0</v>
      </c>
      <c r="I55" s="512"/>
      <c r="J55" s="76">
        <v>180.57112965347275</v>
      </c>
      <c r="K55" s="103">
        <v>0</v>
      </c>
      <c r="L55" s="512"/>
      <c r="M55" s="76">
        <v>4514.2782413368204</v>
      </c>
      <c r="N55" s="103">
        <v>0</v>
      </c>
      <c r="O55" s="512"/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/>
      <c r="D56" s="71">
        <v>4729.8093397744451</v>
      </c>
      <c r="E56" s="108">
        <v>0</v>
      </c>
      <c r="F56" s="513"/>
      <c r="G56" s="71">
        <v>639.20435820906255</v>
      </c>
      <c r="H56" s="108">
        <v>0</v>
      </c>
      <c r="I56" s="513"/>
      <c r="J56" s="71">
        <v>174.3284613297443</v>
      </c>
      <c r="K56" s="108">
        <v>0</v>
      </c>
      <c r="L56" s="513"/>
      <c r="M56" s="71">
        <v>4358.2115332436078</v>
      </c>
      <c r="N56" s="108">
        <v>0</v>
      </c>
      <c r="O56" s="513"/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/>
      <c r="D57" s="80">
        <v>4326.3302726554693</v>
      </c>
      <c r="E57" s="95">
        <v>0</v>
      </c>
      <c r="F57" s="511"/>
      <c r="G57" s="80">
        <v>576.7949567201083</v>
      </c>
      <c r="H57" s="95">
        <v>0</v>
      </c>
      <c r="I57" s="511"/>
      <c r="J57" s="80">
        <v>157.30771546912041</v>
      </c>
      <c r="K57" s="95">
        <v>0</v>
      </c>
      <c r="L57" s="511"/>
      <c r="M57" s="80">
        <v>3932.6928867280103</v>
      </c>
      <c r="N57" s="95">
        <v>0</v>
      </c>
      <c r="O57" s="511"/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/>
      <c r="D58" s="76">
        <v>4494.9138479689627</v>
      </c>
      <c r="E58" s="103">
        <v>0</v>
      </c>
      <c r="F58" s="512"/>
      <c r="G58" s="76">
        <v>605.36714727748495</v>
      </c>
      <c r="H58" s="103">
        <v>0</v>
      </c>
      <c r="I58" s="512"/>
      <c r="J58" s="76">
        <v>165.10013107567772</v>
      </c>
      <c r="K58" s="103">
        <v>0</v>
      </c>
      <c r="L58" s="512"/>
      <c r="M58" s="76">
        <v>4127.5032768919427</v>
      </c>
      <c r="N58" s="103">
        <v>0</v>
      </c>
      <c r="O58" s="512"/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/>
      <c r="D59" s="76">
        <v>4669.5104409106443</v>
      </c>
      <c r="E59" s="103">
        <v>0</v>
      </c>
      <c r="F59" s="512"/>
      <c r="G59" s="76">
        <v>670.75699123876632</v>
      </c>
      <c r="H59" s="103">
        <v>0</v>
      </c>
      <c r="I59" s="512"/>
      <c r="J59" s="76">
        <v>182.9337248832999</v>
      </c>
      <c r="K59" s="103">
        <v>0</v>
      </c>
      <c r="L59" s="512"/>
      <c r="M59" s="76">
        <v>4573.3431220824978</v>
      </c>
      <c r="N59" s="103">
        <v>0</v>
      </c>
      <c r="O59" s="512"/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/>
      <c r="D60" s="76">
        <v>5108.4685464422264</v>
      </c>
      <c r="E60" s="103">
        <v>0</v>
      </c>
      <c r="F60" s="512"/>
      <c r="G60" s="76">
        <v>620.65158021728973</v>
      </c>
      <c r="H60" s="103">
        <v>0</v>
      </c>
      <c r="I60" s="512"/>
      <c r="J60" s="76">
        <v>169.26861278653357</v>
      </c>
      <c r="K60" s="103">
        <v>0</v>
      </c>
      <c r="L60" s="512"/>
      <c r="M60" s="76">
        <v>4231.7153196633399</v>
      </c>
      <c r="N60" s="103">
        <v>0</v>
      </c>
      <c r="O60" s="512"/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/>
      <c r="D61" s="71">
        <v>4420.2844425233225</v>
      </c>
      <c r="E61" s="108">
        <v>0</v>
      </c>
      <c r="F61" s="513"/>
      <c r="G61" s="71">
        <v>583.49927895778842</v>
      </c>
      <c r="H61" s="108">
        <v>0</v>
      </c>
      <c r="I61" s="513"/>
      <c r="J61" s="71">
        <v>159.13616698848776</v>
      </c>
      <c r="K61" s="108">
        <v>0</v>
      </c>
      <c r="L61" s="513"/>
      <c r="M61" s="71">
        <v>3978.4041747121942</v>
      </c>
      <c r="N61" s="108">
        <v>0</v>
      </c>
      <c r="O61" s="513"/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/>
      <c r="D62" s="80">
        <v>4936.1216977138847</v>
      </c>
      <c r="E62" s="95">
        <v>0</v>
      </c>
      <c r="F62" s="511"/>
      <c r="G62" s="80">
        <v>658.80908240538008</v>
      </c>
      <c r="H62" s="95">
        <v>0</v>
      </c>
      <c r="I62" s="511"/>
      <c r="J62" s="80">
        <v>179.67520429237638</v>
      </c>
      <c r="K62" s="95">
        <v>0</v>
      </c>
      <c r="L62" s="511"/>
      <c r="M62" s="80">
        <v>4491.8801073094091</v>
      </c>
      <c r="N62" s="95">
        <v>0</v>
      </c>
      <c r="O62" s="511"/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/>
      <c r="D63" s="76">
        <v>4661.6511416389721</v>
      </c>
      <c r="E63" s="103">
        <v>0</v>
      </c>
      <c r="F63" s="512"/>
      <c r="G63" s="76">
        <v>642.67854821277683</v>
      </c>
      <c r="H63" s="103">
        <v>0</v>
      </c>
      <c r="I63" s="512"/>
      <c r="J63" s="76">
        <v>175.27596769439367</v>
      </c>
      <c r="K63" s="103">
        <v>0</v>
      </c>
      <c r="L63" s="512"/>
      <c r="M63" s="76">
        <v>4381.8991923598423</v>
      </c>
      <c r="N63" s="103">
        <v>0</v>
      </c>
      <c r="O63" s="512"/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/>
      <c r="D64" s="76">
        <v>5323.3455036680189</v>
      </c>
      <c r="E64" s="103">
        <v>0</v>
      </c>
      <c r="F64" s="512"/>
      <c r="G64" s="76">
        <v>734.23470421065804</v>
      </c>
      <c r="H64" s="103">
        <v>0</v>
      </c>
      <c r="I64" s="512"/>
      <c r="J64" s="76">
        <v>200.24582842108859</v>
      </c>
      <c r="K64" s="103">
        <v>0</v>
      </c>
      <c r="L64" s="512"/>
      <c r="M64" s="76">
        <v>5006.1457105272139</v>
      </c>
      <c r="N64" s="103">
        <v>0</v>
      </c>
      <c r="O64" s="512"/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/>
      <c r="D65" s="76">
        <v>5119.9123097717911</v>
      </c>
      <c r="E65" s="103">
        <v>0</v>
      </c>
      <c r="F65" s="512"/>
      <c r="G65" s="76">
        <v>780.89379248622868</v>
      </c>
      <c r="H65" s="103">
        <v>0</v>
      </c>
      <c r="I65" s="512"/>
      <c r="J65" s="76">
        <v>212.97103431442596</v>
      </c>
      <c r="K65" s="103">
        <v>0</v>
      </c>
      <c r="L65" s="512"/>
      <c r="M65" s="76">
        <v>5324.2758578606499</v>
      </c>
      <c r="N65" s="103">
        <v>0</v>
      </c>
      <c r="O65" s="512"/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/>
      <c r="D66" s="71">
        <v>4832.9011233874289</v>
      </c>
      <c r="E66" s="108">
        <v>0</v>
      </c>
      <c r="F66" s="513"/>
      <c r="G66" s="71">
        <v>650.75695606511772</v>
      </c>
      <c r="H66" s="108">
        <v>0</v>
      </c>
      <c r="I66" s="513"/>
      <c r="J66" s="71">
        <v>177.47916983594118</v>
      </c>
      <c r="K66" s="108">
        <v>0</v>
      </c>
      <c r="L66" s="513"/>
      <c r="M66" s="71">
        <v>4436.9792458985303</v>
      </c>
      <c r="N66" s="108">
        <v>0</v>
      </c>
      <c r="O66" s="513"/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/>
      <c r="D67" s="80">
        <v>2637.7004491560438</v>
      </c>
      <c r="E67" s="95">
        <v>0</v>
      </c>
      <c r="F67" s="511"/>
      <c r="G67" s="80">
        <v>359.72537631637493</v>
      </c>
      <c r="H67" s="95">
        <v>0</v>
      </c>
      <c r="I67" s="511"/>
      <c r="J67" s="80">
        <v>98.106920813556769</v>
      </c>
      <c r="K67" s="95">
        <v>0</v>
      </c>
      <c r="L67" s="511"/>
      <c r="M67" s="80">
        <v>2452.6730203389193</v>
      </c>
      <c r="N67" s="95">
        <v>0</v>
      </c>
      <c r="O67" s="511"/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/>
      <c r="D68" s="76">
        <v>4847.3928236762285</v>
      </c>
      <c r="E68" s="103">
        <v>0</v>
      </c>
      <c r="F68" s="512"/>
      <c r="G68" s="76">
        <v>730.05630799396977</v>
      </c>
      <c r="H68" s="103">
        <v>0</v>
      </c>
      <c r="I68" s="512"/>
      <c r="J68" s="76">
        <v>199.10626581653719</v>
      </c>
      <c r="K68" s="103">
        <v>0</v>
      </c>
      <c r="L68" s="512"/>
      <c r="M68" s="76">
        <v>4977.6566454134299</v>
      </c>
      <c r="N68" s="103">
        <v>0</v>
      </c>
      <c r="O68" s="512"/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/>
      <c r="D69" s="76">
        <v>3758.8832805275442</v>
      </c>
      <c r="E69" s="103">
        <v>0</v>
      </c>
      <c r="F69" s="512"/>
      <c r="G69" s="76">
        <v>469.04625845476306</v>
      </c>
      <c r="H69" s="103">
        <v>0</v>
      </c>
      <c r="I69" s="512"/>
      <c r="J69" s="76">
        <v>127.92170685129902</v>
      </c>
      <c r="K69" s="103">
        <v>0</v>
      </c>
      <c r="L69" s="512"/>
      <c r="M69" s="76">
        <v>3198.0426712824756</v>
      </c>
      <c r="N69" s="103">
        <v>0</v>
      </c>
      <c r="O69" s="512"/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/>
      <c r="D70" s="76">
        <v>5191.5616093346525</v>
      </c>
      <c r="E70" s="103">
        <v>0</v>
      </c>
      <c r="F70" s="512"/>
      <c r="G70" s="76">
        <v>705.98584212303786</v>
      </c>
      <c r="H70" s="103">
        <v>0</v>
      </c>
      <c r="I70" s="512"/>
      <c r="J70" s="76">
        <v>192.54159330628306</v>
      </c>
      <c r="K70" s="103">
        <v>0</v>
      </c>
      <c r="L70" s="512"/>
      <c r="M70" s="76">
        <v>4813.5398326570767</v>
      </c>
      <c r="N70" s="103">
        <v>0</v>
      </c>
      <c r="O70" s="512"/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/>
      <c r="D71" s="71">
        <v>4360.3428118607717</v>
      </c>
      <c r="E71" s="108">
        <v>0</v>
      </c>
      <c r="F71" s="513"/>
      <c r="G71" s="71">
        <v>563.93652537111063</v>
      </c>
      <c r="H71" s="108">
        <v>0</v>
      </c>
      <c r="I71" s="513"/>
      <c r="J71" s="71">
        <v>153.80087055575746</v>
      </c>
      <c r="K71" s="108">
        <v>0</v>
      </c>
      <c r="L71" s="513"/>
      <c r="M71" s="71">
        <v>3845.0217638939362</v>
      </c>
      <c r="N71" s="108">
        <v>0</v>
      </c>
      <c r="O71" s="513"/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/>
      <c r="D72" s="80">
        <v>5122.4900761738591</v>
      </c>
      <c r="E72" s="95">
        <v>0</v>
      </c>
      <c r="F72" s="511"/>
      <c r="G72" s="80">
        <v>645.38210238292231</v>
      </c>
      <c r="H72" s="95">
        <v>0</v>
      </c>
      <c r="I72" s="511"/>
      <c r="J72" s="80">
        <v>176.0133006498879</v>
      </c>
      <c r="K72" s="95">
        <v>0</v>
      </c>
      <c r="L72" s="511"/>
      <c r="M72" s="80">
        <v>4400.3325162471974</v>
      </c>
      <c r="N72" s="95">
        <v>0</v>
      </c>
      <c r="O72" s="511"/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/>
      <c r="D73" s="76">
        <v>4863.9263154174596</v>
      </c>
      <c r="E73" s="103">
        <v>0</v>
      </c>
      <c r="F73" s="512"/>
      <c r="G73" s="76">
        <v>646.45707391632061</v>
      </c>
      <c r="H73" s="103">
        <v>0</v>
      </c>
      <c r="I73" s="512"/>
      <c r="J73" s="76">
        <v>176.30647470445109</v>
      </c>
      <c r="K73" s="103">
        <v>0</v>
      </c>
      <c r="L73" s="512"/>
      <c r="M73" s="76">
        <v>4407.6618676112766</v>
      </c>
      <c r="N73" s="103">
        <v>0</v>
      </c>
      <c r="O73" s="512"/>
      <c r="P73" s="76">
        <v>1763.0647470445106</v>
      </c>
      <c r="Q73" s="103">
        <v>0</v>
      </c>
      <c r="R73" s="115">
        <v>0</v>
      </c>
      <c r="S73" s="76">
        <v>9272</v>
      </c>
      <c r="T73" s="76">
        <v>-4636</v>
      </c>
      <c r="U73" s="77">
        <v>4636</v>
      </c>
      <c r="V73" s="115">
        <v>4636</v>
      </c>
      <c r="W73" s="103">
        <v>-12</v>
      </c>
      <c r="X73" s="115">
        <v>4624</v>
      </c>
      <c r="Y73" s="76"/>
      <c r="Z73" s="115">
        <v>4624</v>
      </c>
      <c r="AA73" s="76">
        <v>1884</v>
      </c>
      <c r="AB73" s="76">
        <v>2740</v>
      </c>
      <c r="AC73" s="115">
        <v>685</v>
      </c>
      <c r="AD73" s="119">
        <v>4624</v>
      </c>
      <c r="AE73" s="104">
        <v>5568</v>
      </c>
      <c r="AF73" s="112">
        <v>0</v>
      </c>
      <c r="AG73" s="476">
        <v>1</v>
      </c>
      <c r="AH73" s="104">
        <v>5568</v>
      </c>
      <c r="AI73" s="476">
        <v>-1</v>
      </c>
      <c r="AJ73" s="106">
        <v>-2784</v>
      </c>
      <c r="AK73" s="105">
        <v>2784</v>
      </c>
      <c r="AL73" s="112">
        <v>2784</v>
      </c>
      <c r="AM73" s="107">
        <v>-7</v>
      </c>
      <c r="AN73" s="112">
        <v>2777</v>
      </c>
      <c r="AO73" s="76"/>
      <c r="AP73" s="112">
        <v>2777</v>
      </c>
      <c r="AQ73" s="106">
        <v>0</v>
      </c>
      <c r="AR73" s="106">
        <v>2777</v>
      </c>
      <c r="AS73" s="112">
        <v>694</v>
      </c>
    </row>
    <row r="74" spans="1:45" ht="16.350000000000001" customHeight="1" x14ac:dyDescent="0.2">
      <c r="A74" s="74">
        <v>68</v>
      </c>
      <c r="B74" s="75" t="s">
        <v>3</v>
      </c>
      <c r="C74" s="476"/>
      <c r="D74" s="76">
        <v>5480.1141003097428</v>
      </c>
      <c r="E74" s="103">
        <v>0</v>
      </c>
      <c r="F74" s="512"/>
      <c r="G74" s="76">
        <v>720.39861651901072</v>
      </c>
      <c r="H74" s="103">
        <v>0</v>
      </c>
      <c r="I74" s="512"/>
      <c r="J74" s="76">
        <v>196.47234995973014</v>
      </c>
      <c r="K74" s="103">
        <v>0</v>
      </c>
      <c r="L74" s="512"/>
      <c r="M74" s="76">
        <v>4911.8087489932541</v>
      </c>
      <c r="N74" s="103">
        <v>0</v>
      </c>
      <c r="O74" s="512"/>
      <c r="P74" s="76">
        <v>1964.7234995973015</v>
      </c>
      <c r="Q74" s="103">
        <v>0</v>
      </c>
      <c r="R74" s="115">
        <v>0</v>
      </c>
      <c r="S74" s="76">
        <v>22641</v>
      </c>
      <c r="T74" s="76">
        <v>14933</v>
      </c>
      <c r="U74" s="77">
        <v>37574</v>
      </c>
      <c r="V74" s="115">
        <v>37574</v>
      </c>
      <c r="W74" s="103">
        <v>-94</v>
      </c>
      <c r="X74" s="115">
        <v>37480</v>
      </c>
      <c r="Y74" s="76"/>
      <c r="Z74" s="115">
        <v>37480</v>
      </c>
      <c r="AA74" s="76">
        <v>308</v>
      </c>
      <c r="AB74" s="76">
        <v>37172</v>
      </c>
      <c r="AC74" s="115">
        <v>9293</v>
      </c>
      <c r="AD74" s="119">
        <v>37480</v>
      </c>
      <c r="AE74" s="104">
        <v>2937</v>
      </c>
      <c r="AF74" s="112">
        <v>0</v>
      </c>
      <c r="AG74" s="476">
        <v>4</v>
      </c>
      <c r="AH74" s="104">
        <v>11748</v>
      </c>
      <c r="AI74" s="476">
        <v>3</v>
      </c>
      <c r="AJ74" s="106">
        <v>4405.5</v>
      </c>
      <c r="AK74" s="105">
        <v>16153.5</v>
      </c>
      <c r="AL74" s="112">
        <v>16153.5</v>
      </c>
      <c r="AM74" s="107">
        <v>-40</v>
      </c>
      <c r="AN74" s="112">
        <v>16113.5</v>
      </c>
      <c r="AO74" s="76"/>
      <c r="AP74" s="112">
        <v>16114</v>
      </c>
      <c r="AQ74" s="106">
        <v>0</v>
      </c>
      <c r="AR74" s="106">
        <v>16114</v>
      </c>
      <c r="AS74" s="112">
        <v>4029</v>
      </c>
    </row>
    <row r="75" spans="1:45" ht="16.350000000000001" customHeight="1" x14ac:dyDescent="0.2">
      <c r="A75" s="74">
        <v>69</v>
      </c>
      <c r="B75" s="75" t="s">
        <v>93</v>
      </c>
      <c r="C75" s="476"/>
      <c r="D75" s="76">
        <v>5465.508597703717</v>
      </c>
      <c r="E75" s="103">
        <v>0</v>
      </c>
      <c r="F75" s="512"/>
      <c r="G75" s="76">
        <v>718.29200349830955</v>
      </c>
      <c r="H75" s="103">
        <v>0</v>
      </c>
      <c r="I75" s="512"/>
      <c r="J75" s="76">
        <v>195.89781913590261</v>
      </c>
      <c r="K75" s="103">
        <v>0</v>
      </c>
      <c r="L75" s="512"/>
      <c r="M75" s="76">
        <v>4897.4454783975652</v>
      </c>
      <c r="N75" s="103">
        <v>0</v>
      </c>
      <c r="O75" s="512"/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120</v>
      </c>
      <c r="D76" s="455"/>
      <c r="E76" s="506">
        <v>407269.12278961216</v>
      </c>
      <c r="F76" s="514">
        <v>96</v>
      </c>
      <c r="G76" s="455"/>
      <c r="H76" s="506">
        <v>41115.245179336547</v>
      </c>
      <c r="I76" s="514">
        <v>0</v>
      </c>
      <c r="J76" s="455"/>
      <c r="K76" s="506">
        <v>0</v>
      </c>
      <c r="L76" s="514">
        <v>12.744</v>
      </c>
      <c r="M76" s="455"/>
      <c r="N76" s="506">
        <v>37213.969074251778</v>
      </c>
      <c r="O76" s="514">
        <v>0</v>
      </c>
      <c r="P76" s="455"/>
      <c r="Q76" s="506">
        <v>0</v>
      </c>
      <c r="R76" s="515">
        <v>485598</v>
      </c>
      <c r="S76" s="455">
        <v>142235</v>
      </c>
      <c r="T76" s="455">
        <v>3619</v>
      </c>
      <c r="U76" s="516">
        <v>145854</v>
      </c>
      <c r="V76" s="515">
        <v>631452</v>
      </c>
      <c r="W76" s="506">
        <v>-1579</v>
      </c>
      <c r="X76" s="515">
        <v>629873</v>
      </c>
      <c r="Y76" s="506">
        <v>0</v>
      </c>
      <c r="Z76" s="515">
        <v>629873</v>
      </c>
      <c r="AA76" s="455">
        <v>334439</v>
      </c>
      <c r="AB76" s="455">
        <v>295434</v>
      </c>
      <c r="AC76" s="515">
        <v>73859</v>
      </c>
      <c r="AD76" s="452">
        <v>629873</v>
      </c>
      <c r="AE76" s="517">
        <v>5144</v>
      </c>
      <c r="AF76" s="518">
        <v>934920</v>
      </c>
      <c r="AG76" s="514">
        <v>8</v>
      </c>
      <c r="AH76" s="517">
        <v>40689</v>
      </c>
      <c r="AI76" s="514">
        <v>-4</v>
      </c>
      <c r="AJ76" s="519">
        <v>-21751.5</v>
      </c>
      <c r="AK76" s="520">
        <v>18937.5</v>
      </c>
      <c r="AL76" s="518">
        <v>953857.5</v>
      </c>
      <c r="AM76" s="521">
        <v>-2384</v>
      </c>
      <c r="AN76" s="518">
        <v>951473.5</v>
      </c>
      <c r="AO76" s="506">
        <v>0</v>
      </c>
      <c r="AP76" s="518">
        <v>951474</v>
      </c>
      <c r="AQ76" s="519">
        <v>603128</v>
      </c>
      <c r="AR76" s="519">
        <v>348346</v>
      </c>
      <c r="AS76" s="518">
        <v>87087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0</v>
      </c>
      <c r="AA82" s="73">
        <v>0</v>
      </c>
      <c r="AB82" s="337">
        <v>0</v>
      </c>
      <c r="AC82" s="117">
        <v>0</v>
      </c>
      <c r="AD82" s="117">
        <v>0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120</v>
      </c>
      <c r="D83" s="450"/>
      <c r="E83" s="478">
        <v>407269.12278961216</v>
      </c>
      <c r="F83" s="451">
        <v>96</v>
      </c>
      <c r="G83" s="450"/>
      <c r="H83" s="478">
        <v>41115.245179336547</v>
      </c>
      <c r="I83" s="451">
        <v>0</v>
      </c>
      <c r="J83" s="450"/>
      <c r="K83" s="478">
        <v>0</v>
      </c>
      <c r="L83" s="451">
        <v>12.744</v>
      </c>
      <c r="M83" s="450"/>
      <c r="N83" s="478">
        <v>37213.969074251778</v>
      </c>
      <c r="O83" s="451">
        <v>0</v>
      </c>
      <c r="P83" s="450"/>
      <c r="Q83" s="478">
        <v>0</v>
      </c>
      <c r="R83" s="450">
        <v>485598</v>
      </c>
      <c r="S83" s="450">
        <v>142235</v>
      </c>
      <c r="T83" s="450">
        <v>3619</v>
      </c>
      <c r="U83" s="450">
        <v>145854</v>
      </c>
      <c r="V83" s="450">
        <v>631452</v>
      </c>
      <c r="W83" s="450">
        <v>-1579</v>
      </c>
      <c r="X83" s="450">
        <v>629873</v>
      </c>
      <c r="Y83" s="478">
        <v>0</v>
      </c>
      <c r="Z83" s="452">
        <v>629873</v>
      </c>
      <c r="AA83" s="450">
        <v>334439</v>
      </c>
      <c r="AB83" s="450">
        <v>295434</v>
      </c>
      <c r="AC83" s="452">
        <v>73859</v>
      </c>
      <c r="AD83" s="452">
        <v>629873</v>
      </c>
      <c r="AE83" s="342"/>
      <c r="AF83" s="450">
        <v>934920</v>
      </c>
      <c r="AG83" s="451">
        <v>8</v>
      </c>
      <c r="AH83" s="342">
        <v>40689</v>
      </c>
      <c r="AI83" s="451">
        <v>-4</v>
      </c>
      <c r="AJ83" s="450">
        <v>-21751.5</v>
      </c>
      <c r="AK83" s="450">
        <v>18937.5</v>
      </c>
      <c r="AL83" s="450">
        <v>953857.5</v>
      </c>
      <c r="AM83" s="450">
        <v>-2384</v>
      </c>
      <c r="AN83" s="450">
        <v>951473.5</v>
      </c>
      <c r="AO83" s="450">
        <v>0</v>
      </c>
      <c r="AP83" s="450">
        <v>951474</v>
      </c>
      <c r="AQ83" s="450">
        <v>603128</v>
      </c>
      <c r="AR83" s="450">
        <v>348346</v>
      </c>
      <c r="AS83" s="450">
        <v>87087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B84" s="216"/>
      <c r="AC84" s="216"/>
      <c r="AD84" s="216"/>
      <c r="AE84" s="216"/>
      <c r="AF84" s="216"/>
    </row>
    <row r="85" spans="1:45" ht="16.350000000000001" customHeight="1" x14ac:dyDescent="0.2">
      <c r="C85" s="133">
        <v>120</v>
      </c>
      <c r="D85" s="216"/>
      <c r="E85" s="216"/>
      <c r="F85" s="136">
        <v>0.8</v>
      </c>
      <c r="G85" s="216"/>
      <c r="H85" s="1180"/>
      <c r="I85" s="1180"/>
      <c r="J85" s="1180"/>
      <c r="K85" s="1180"/>
      <c r="L85" s="1182">
        <v>0.1062</v>
      </c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479"/>
      <c r="AB85" s="216"/>
      <c r="AC85" s="216"/>
      <c r="AD85" s="216"/>
      <c r="AE85" s="216"/>
      <c r="AF85" s="216"/>
      <c r="AQ85" s="479"/>
      <c r="AS85" s="479"/>
    </row>
    <row r="86" spans="1:45" ht="16.350000000000001" customHeight="1" x14ac:dyDescent="0.2">
      <c r="F86" s="133">
        <v>96</v>
      </c>
      <c r="H86" s="138"/>
      <c r="I86" s="138"/>
      <c r="J86" s="1657"/>
      <c r="K86" s="1181"/>
      <c r="L86" s="1181">
        <v>12.744</v>
      </c>
      <c r="M86" s="1657"/>
      <c r="N86" s="1181"/>
      <c r="O86" s="1181"/>
      <c r="P86" s="1657"/>
      <c r="Q86" s="1181"/>
    </row>
    <row r="87" spans="1:45" x14ac:dyDescent="0.2">
      <c r="B87" s="223" t="s">
        <v>1294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1:B3"/>
    <mergeCell ref="W2:W3"/>
    <mergeCell ref="X2:X3"/>
    <mergeCell ref="AB2:AB3"/>
    <mergeCell ref="AC2:AC3"/>
    <mergeCell ref="O2:Q2"/>
    <mergeCell ref="R2:R3"/>
    <mergeCell ref="S2:U2"/>
    <mergeCell ref="C1:K1"/>
    <mergeCell ref="AG2:AK2"/>
    <mergeCell ref="Z2:Z3"/>
    <mergeCell ref="AA2:AA3"/>
    <mergeCell ref="L1:U1"/>
    <mergeCell ref="V1:AD1"/>
    <mergeCell ref="AE1:AK1"/>
    <mergeCell ref="AD2:AD3"/>
    <mergeCell ref="AE2:AE3"/>
    <mergeCell ref="C2:C3"/>
    <mergeCell ref="D2:E2"/>
    <mergeCell ref="F2:H2"/>
    <mergeCell ref="I2:K2"/>
    <mergeCell ref="L2:N2"/>
    <mergeCell ref="AP2:AP3"/>
    <mergeCell ref="AQ2:AQ3"/>
    <mergeCell ref="AR2:AR3"/>
    <mergeCell ref="AS2:AS3"/>
    <mergeCell ref="AL1:AS1"/>
    <mergeCell ref="AL2:AL3"/>
    <mergeCell ref="AM2:AM3"/>
    <mergeCell ref="A76:B76"/>
    <mergeCell ref="AN2:AN3"/>
    <mergeCell ref="AO2:AO3"/>
    <mergeCell ref="J86:J87"/>
    <mergeCell ref="M86:M87"/>
    <mergeCell ref="P86:P87"/>
    <mergeCell ref="A78:B78"/>
    <mergeCell ref="A79:B79"/>
    <mergeCell ref="A80:B80"/>
    <mergeCell ref="A81:B81"/>
    <mergeCell ref="A82:B82"/>
    <mergeCell ref="A83:B83"/>
    <mergeCell ref="Y2:Y3"/>
    <mergeCell ref="V2:V3"/>
    <mergeCell ref="A77:B77"/>
    <mergeCell ref="AF2:AF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R76"/>
  <sheetViews>
    <sheetView view="pageBreakPreview" zoomScale="80" zoomScaleNormal="70" zoomScaleSheetLayoutView="80" zoomScalePageLayoutView="7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6" sqref="C6"/>
    </sheetView>
  </sheetViews>
  <sheetFormatPr defaultColWidth="8.85546875" defaultRowHeight="12.75" x14ac:dyDescent="0.2"/>
  <cols>
    <col min="1" max="1" width="3.42578125" style="135" bestFit="1" customWidth="1"/>
    <col min="2" max="2" width="17.85546875" style="135" customWidth="1"/>
    <col min="3" max="3" width="27.140625" style="135" bestFit="1" customWidth="1"/>
    <col min="4" max="4" width="16" style="135" customWidth="1"/>
    <col min="5" max="5" width="16.42578125" style="135" bestFit="1" customWidth="1"/>
    <col min="6" max="6" width="14.42578125" style="135" bestFit="1" customWidth="1"/>
    <col min="7" max="8" width="12.28515625" style="135" bestFit="1" customWidth="1"/>
    <col min="9" max="42" width="12.85546875" style="135" customWidth="1"/>
    <col min="43" max="44" width="15.42578125" style="135" customWidth="1"/>
    <col min="45" max="16384" width="8.85546875" style="135"/>
  </cols>
  <sheetData>
    <row r="1" spans="1:44" ht="24.6" customHeight="1" x14ac:dyDescent="0.2">
      <c r="A1" s="1434" t="s">
        <v>98</v>
      </c>
      <c r="B1" s="1434"/>
      <c r="C1" s="1423" t="s">
        <v>1976</v>
      </c>
      <c r="D1" s="1433" t="s">
        <v>735</v>
      </c>
      <c r="E1" s="1433"/>
      <c r="F1" s="1433"/>
      <c r="G1" s="1433"/>
      <c r="H1" s="1433"/>
      <c r="I1" s="1433"/>
      <c r="J1" s="1433"/>
      <c r="K1" s="1433" t="s">
        <v>735</v>
      </c>
      <c r="L1" s="1433"/>
      <c r="M1" s="1433"/>
      <c r="N1" s="1433"/>
      <c r="O1" s="1433"/>
      <c r="P1" s="1433"/>
      <c r="Q1" s="1433"/>
      <c r="R1" s="1433"/>
      <c r="S1" s="1433" t="s">
        <v>735</v>
      </c>
      <c r="T1" s="1433"/>
      <c r="U1" s="1433"/>
      <c r="V1" s="1433"/>
      <c r="W1" s="1433"/>
      <c r="X1" s="1433"/>
      <c r="Y1" s="1433"/>
      <c r="Z1" s="1433"/>
      <c r="AA1" s="1435" t="s">
        <v>735</v>
      </c>
      <c r="AB1" s="1436"/>
      <c r="AC1" s="1436"/>
      <c r="AD1" s="1436"/>
      <c r="AE1" s="1436"/>
      <c r="AF1" s="1436"/>
      <c r="AG1" s="1437"/>
      <c r="AH1" s="1435" t="s">
        <v>735</v>
      </c>
      <c r="AI1" s="1436"/>
      <c r="AJ1" s="1436"/>
      <c r="AK1" s="1436"/>
      <c r="AL1" s="1436"/>
      <c r="AM1" s="1436"/>
      <c r="AN1" s="1436"/>
      <c r="AO1" s="1436"/>
      <c r="AP1" s="1436"/>
      <c r="AQ1" s="1437"/>
      <c r="AR1" s="1432" t="s">
        <v>701</v>
      </c>
    </row>
    <row r="2" spans="1:44" ht="76.5" x14ac:dyDescent="0.2">
      <c r="A2" s="1434"/>
      <c r="B2" s="1434"/>
      <c r="C2" s="1423"/>
      <c r="D2" s="879" t="s">
        <v>731</v>
      </c>
      <c r="E2" s="716" t="s">
        <v>703</v>
      </c>
      <c r="F2" s="716" t="s">
        <v>842</v>
      </c>
      <c r="G2" s="716" t="s">
        <v>704</v>
      </c>
      <c r="H2" s="716" t="s">
        <v>705</v>
      </c>
      <c r="I2" s="716" t="s">
        <v>706</v>
      </c>
      <c r="J2" s="716" t="s">
        <v>707</v>
      </c>
      <c r="K2" s="716" t="s">
        <v>708</v>
      </c>
      <c r="L2" s="716" t="s">
        <v>709</v>
      </c>
      <c r="M2" s="716" t="s">
        <v>710</v>
      </c>
      <c r="N2" s="716" t="s">
        <v>711</v>
      </c>
      <c r="O2" s="716" t="s">
        <v>712</v>
      </c>
      <c r="P2" s="716" t="s">
        <v>713</v>
      </c>
      <c r="Q2" s="716" t="s">
        <v>714</v>
      </c>
      <c r="R2" s="716" t="s">
        <v>715</v>
      </c>
      <c r="S2" s="716" t="s">
        <v>716</v>
      </c>
      <c r="T2" s="716" t="s">
        <v>717</v>
      </c>
      <c r="U2" s="716" t="s">
        <v>718</v>
      </c>
      <c r="V2" s="716" t="s">
        <v>719</v>
      </c>
      <c r="W2" s="716" t="s">
        <v>720</v>
      </c>
      <c r="X2" s="716" t="s">
        <v>721</v>
      </c>
      <c r="Y2" s="716" t="s">
        <v>722</v>
      </c>
      <c r="Z2" s="716" t="s">
        <v>723</v>
      </c>
      <c r="AA2" s="716" t="s">
        <v>724</v>
      </c>
      <c r="AB2" s="716" t="s">
        <v>725</v>
      </c>
      <c r="AC2" s="716" t="s">
        <v>726</v>
      </c>
      <c r="AD2" s="879" t="s">
        <v>729</v>
      </c>
      <c r="AE2" s="879" t="s">
        <v>730</v>
      </c>
      <c r="AF2" s="879" t="s">
        <v>875</v>
      </c>
      <c r="AG2" s="879" t="s">
        <v>822</v>
      </c>
      <c r="AH2" s="879" t="s">
        <v>821</v>
      </c>
      <c r="AI2" s="879" t="s">
        <v>820</v>
      </c>
      <c r="AJ2" s="1066" t="s">
        <v>947</v>
      </c>
      <c r="AK2" s="1179" t="s">
        <v>1047</v>
      </c>
      <c r="AL2" s="1179" t="s">
        <v>1048</v>
      </c>
      <c r="AM2" s="1179" t="s">
        <v>1049</v>
      </c>
      <c r="AN2" s="1179" t="s">
        <v>1050</v>
      </c>
      <c r="AO2" s="716" t="s">
        <v>727</v>
      </c>
      <c r="AP2" s="716" t="s">
        <v>971</v>
      </c>
      <c r="AQ2" s="879" t="s">
        <v>732</v>
      </c>
      <c r="AR2" s="1432"/>
    </row>
    <row r="3" spans="1:44" x14ac:dyDescent="0.2">
      <c r="A3" s="1229"/>
      <c r="B3" s="1229"/>
      <c r="C3" s="1230"/>
      <c r="D3" s="1241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6"/>
      <c r="X3" s="716"/>
      <c r="Y3" s="716"/>
      <c r="Z3" s="716"/>
      <c r="AA3" s="716"/>
      <c r="AB3" s="716"/>
      <c r="AC3" s="716"/>
      <c r="AD3" s="1241"/>
      <c r="AE3" s="1241"/>
      <c r="AF3" s="1241"/>
      <c r="AG3" s="1241"/>
      <c r="AH3" s="1241"/>
      <c r="AI3" s="1241"/>
      <c r="AJ3" s="1241"/>
      <c r="AK3" s="1241"/>
      <c r="AL3" s="1241"/>
      <c r="AM3" s="1241"/>
      <c r="AN3" s="1241"/>
      <c r="AO3" s="716"/>
      <c r="AP3" s="716"/>
      <c r="AQ3" s="1241"/>
      <c r="AR3" s="1231"/>
    </row>
    <row r="4" spans="1:44" s="217" customFormat="1" x14ac:dyDescent="0.2">
      <c r="A4" s="85"/>
      <c r="B4" s="86"/>
      <c r="C4" s="87">
        <v>1</v>
      </c>
      <c r="D4" s="87">
        <v>2</v>
      </c>
      <c r="E4" s="87">
        <v>3</v>
      </c>
      <c r="F4" s="87">
        <v>4</v>
      </c>
      <c r="G4" s="87">
        <v>5</v>
      </c>
      <c r="H4" s="87">
        <v>6</v>
      </c>
      <c r="I4" s="87">
        <v>7</v>
      </c>
      <c r="J4" s="87">
        <v>8</v>
      </c>
      <c r="K4" s="87">
        <v>9</v>
      </c>
      <c r="L4" s="87">
        <v>10</v>
      </c>
      <c r="M4" s="87">
        <v>11</v>
      </c>
      <c r="N4" s="87">
        <v>12</v>
      </c>
      <c r="O4" s="87">
        <v>13</v>
      </c>
      <c r="P4" s="87">
        <v>14</v>
      </c>
      <c r="Q4" s="87">
        <v>15</v>
      </c>
      <c r="R4" s="87">
        <v>16</v>
      </c>
      <c r="S4" s="87">
        <v>17</v>
      </c>
      <c r="T4" s="87">
        <v>18</v>
      </c>
      <c r="U4" s="87">
        <v>19</v>
      </c>
      <c r="V4" s="87">
        <v>20</v>
      </c>
      <c r="W4" s="87">
        <v>21</v>
      </c>
      <c r="X4" s="87">
        <v>22</v>
      </c>
      <c r="Y4" s="87">
        <v>23</v>
      </c>
      <c r="Z4" s="87">
        <v>24</v>
      </c>
      <c r="AA4" s="87">
        <v>25</v>
      </c>
      <c r="AB4" s="87">
        <v>26</v>
      </c>
      <c r="AC4" s="87">
        <v>27</v>
      </c>
      <c r="AD4" s="87">
        <v>28</v>
      </c>
      <c r="AE4" s="87">
        <v>29</v>
      </c>
      <c r="AF4" s="87">
        <v>30</v>
      </c>
      <c r="AG4" s="87">
        <v>31</v>
      </c>
      <c r="AH4" s="87">
        <v>32</v>
      </c>
      <c r="AI4" s="87">
        <v>33</v>
      </c>
      <c r="AJ4" s="87">
        <v>34</v>
      </c>
      <c r="AK4" s="87">
        <v>35</v>
      </c>
      <c r="AL4" s="87">
        <v>36</v>
      </c>
      <c r="AM4" s="87">
        <v>37</v>
      </c>
      <c r="AN4" s="87">
        <v>38</v>
      </c>
      <c r="AO4" s="87">
        <v>39</v>
      </c>
      <c r="AP4" s="87">
        <v>40</v>
      </c>
      <c r="AQ4" s="87">
        <v>41</v>
      </c>
      <c r="AR4" s="87">
        <v>42</v>
      </c>
    </row>
    <row r="5" spans="1:44" s="217" customFormat="1" ht="25.5" hidden="1" x14ac:dyDescent="0.2">
      <c r="A5" s="946"/>
      <c r="B5" s="883"/>
      <c r="C5" s="884" t="s">
        <v>1923</v>
      </c>
      <c r="D5" s="326" t="s">
        <v>1320</v>
      </c>
      <c r="E5" s="326" t="s">
        <v>1321</v>
      </c>
      <c r="F5" s="326" t="s">
        <v>1322</v>
      </c>
      <c r="G5" s="326" t="s">
        <v>1327</v>
      </c>
      <c r="H5" s="326" t="s">
        <v>1328</v>
      </c>
      <c r="I5" s="326" t="s">
        <v>1329</v>
      </c>
      <c r="J5" s="326" t="s">
        <v>1330</v>
      </c>
      <c r="K5" s="326" t="s">
        <v>1331</v>
      </c>
      <c r="L5" s="326" t="s">
        <v>1332</v>
      </c>
      <c r="M5" s="326" t="s">
        <v>1333</v>
      </c>
      <c r="N5" s="326" t="s">
        <v>1334</v>
      </c>
      <c r="O5" s="326" t="s">
        <v>1335</v>
      </c>
      <c r="P5" s="326" t="s">
        <v>1336</v>
      </c>
      <c r="Q5" s="326" t="s">
        <v>1337</v>
      </c>
      <c r="R5" s="326" t="s">
        <v>1338</v>
      </c>
      <c r="S5" s="326" t="s">
        <v>1339</v>
      </c>
      <c r="T5" s="326" t="s">
        <v>1340</v>
      </c>
      <c r="U5" s="326" t="s">
        <v>1341</v>
      </c>
      <c r="V5" s="326" t="s">
        <v>1342</v>
      </c>
      <c r="W5" s="326" t="s">
        <v>1343</v>
      </c>
      <c r="X5" s="326" t="s">
        <v>1344</v>
      </c>
      <c r="Y5" s="326" t="s">
        <v>1345</v>
      </c>
      <c r="Z5" s="326" t="s">
        <v>1346</v>
      </c>
      <c r="AA5" s="326" t="s">
        <v>1347</v>
      </c>
      <c r="AB5" s="326" t="s">
        <v>1348</v>
      </c>
      <c r="AC5" s="326" t="s">
        <v>1349</v>
      </c>
      <c r="AD5" s="326" t="s">
        <v>1350</v>
      </c>
      <c r="AE5" s="326" t="s">
        <v>1351</v>
      </c>
      <c r="AF5" s="326" t="s">
        <v>1352</v>
      </c>
      <c r="AG5" s="326" t="s">
        <v>1353</v>
      </c>
      <c r="AH5" s="326" t="s">
        <v>1354</v>
      </c>
      <c r="AI5" s="326" t="s">
        <v>1355</v>
      </c>
      <c r="AJ5" s="326" t="s">
        <v>1356</v>
      </c>
      <c r="AK5" s="326" t="s">
        <v>1357</v>
      </c>
      <c r="AL5" s="326" t="s">
        <v>1358</v>
      </c>
      <c r="AM5" s="326" t="s">
        <v>1359</v>
      </c>
      <c r="AN5" s="326" t="s">
        <v>1360</v>
      </c>
      <c r="AO5" s="326" t="s">
        <v>1325</v>
      </c>
      <c r="AP5" s="326" t="s">
        <v>1326</v>
      </c>
      <c r="AQ5" s="884" t="s">
        <v>1323</v>
      </c>
      <c r="AR5" s="326" t="s">
        <v>1324</v>
      </c>
    </row>
    <row r="6" spans="1:44" s="217" customFormat="1" hidden="1" x14ac:dyDescent="0.2">
      <c r="A6" s="26"/>
      <c r="B6" s="25"/>
      <c r="C6" s="884" t="s">
        <v>1156</v>
      </c>
      <c r="D6" s="884" t="s">
        <v>1156</v>
      </c>
      <c r="E6" s="884" t="s">
        <v>1156</v>
      </c>
      <c r="F6" s="884" t="s">
        <v>1156</v>
      </c>
      <c r="G6" s="884" t="s">
        <v>1156</v>
      </c>
      <c r="H6" s="884" t="s">
        <v>1156</v>
      </c>
      <c r="I6" s="884" t="s">
        <v>1156</v>
      </c>
      <c r="J6" s="884" t="s">
        <v>1156</v>
      </c>
      <c r="K6" s="884" t="s">
        <v>1156</v>
      </c>
      <c r="L6" s="884" t="s">
        <v>1156</v>
      </c>
      <c r="M6" s="884" t="s">
        <v>1156</v>
      </c>
      <c r="N6" s="884" t="s">
        <v>1156</v>
      </c>
      <c r="O6" s="884" t="s">
        <v>1156</v>
      </c>
      <c r="P6" s="884" t="s">
        <v>1156</v>
      </c>
      <c r="Q6" s="884" t="s">
        <v>1156</v>
      </c>
      <c r="R6" s="884" t="s">
        <v>1156</v>
      </c>
      <c r="S6" s="884" t="s">
        <v>1156</v>
      </c>
      <c r="T6" s="884" t="s">
        <v>1156</v>
      </c>
      <c r="U6" s="884" t="s">
        <v>1156</v>
      </c>
      <c r="V6" s="884" t="s">
        <v>1156</v>
      </c>
      <c r="W6" s="884" t="s">
        <v>1156</v>
      </c>
      <c r="X6" s="884" t="s">
        <v>1156</v>
      </c>
      <c r="Y6" s="884" t="s">
        <v>1156</v>
      </c>
      <c r="Z6" s="884" t="s">
        <v>1156</v>
      </c>
      <c r="AA6" s="884" t="s">
        <v>1156</v>
      </c>
      <c r="AB6" s="884" t="s">
        <v>1156</v>
      </c>
      <c r="AC6" s="884" t="s">
        <v>1156</v>
      </c>
      <c r="AD6" s="884" t="s">
        <v>1156</v>
      </c>
      <c r="AE6" s="884" t="s">
        <v>1156</v>
      </c>
      <c r="AF6" s="884" t="s">
        <v>1156</v>
      </c>
      <c r="AG6" s="884" t="s">
        <v>1156</v>
      </c>
      <c r="AH6" s="884" t="s">
        <v>1156</v>
      </c>
      <c r="AI6" s="884" t="s">
        <v>1156</v>
      </c>
      <c r="AJ6" s="884" t="s">
        <v>1156</v>
      </c>
      <c r="AK6" s="884" t="s">
        <v>1156</v>
      </c>
      <c r="AL6" s="884" t="s">
        <v>1156</v>
      </c>
      <c r="AM6" s="884" t="s">
        <v>1156</v>
      </c>
      <c r="AN6" s="884" t="s">
        <v>1156</v>
      </c>
      <c r="AO6" s="884" t="s">
        <v>1156</v>
      </c>
      <c r="AP6" s="884" t="s">
        <v>1156</v>
      </c>
      <c r="AQ6" s="27" t="s">
        <v>1157</v>
      </c>
      <c r="AR6" s="27" t="s">
        <v>1157</v>
      </c>
    </row>
    <row r="7" spans="1:44" ht="15.6" customHeight="1" x14ac:dyDescent="0.2">
      <c r="A7" s="913">
        <v>1</v>
      </c>
      <c r="B7" s="914" t="s">
        <v>7</v>
      </c>
      <c r="C7" s="915">
        <v>53395495</v>
      </c>
      <c r="D7" s="915">
        <v>-2618</v>
      </c>
      <c r="E7" s="915"/>
      <c r="F7" s="915"/>
      <c r="G7" s="915">
        <v>0</v>
      </c>
      <c r="H7" s="915">
        <v>0</v>
      </c>
      <c r="I7" s="915">
        <v>0</v>
      </c>
      <c r="J7" s="915">
        <v>0</v>
      </c>
      <c r="K7" s="915">
        <v>0</v>
      </c>
      <c r="L7" s="915">
        <v>0</v>
      </c>
      <c r="M7" s="915">
        <v>0</v>
      </c>
      <c r="N7" s="915">
        <v>0</v>
      </c>
      <c r="O7" s="915">
        <v>0</v>
      </c>
      <c r="P7" s="915">
        <v>0</v>
      </c>
      <c r="Q7" s="915">
        <v>0</v>
      </c>
      <c r="R7" s="915">
        <v>0</v>
      </c>
      <c r="S7" s="915">
        <v>0</v>
      </c>
      <c r="T7" s="915">
        <v>0</v>
      </c>
      <c r="U7" s="915">
        <v>0</v>
      </c>
      <c r="V7" s="915">
        <v>0</v>
      </c>
      <c r="W7" s="915">
        <v>0</v>
      </c>
      <c r="X7" s="915">
        <v>0</v>
      </c>
      <c r="Y7" s="915">
        <v>0</v>
      </c>
      <c r="Z7" s="915">
        <v>0</v>
      </c>
      <c r="AA7" s="915">
        <v>-2482</v>
      </c>
      <c r="AB7" s="915">
        <v>-71978</v>
      </c>
      <c r="AC7" s="915">
        <v>-19856</v>
      </c>
      <c r="AD7" s="915">
        <v>0</v>
      </c>
      <c r="AE7" s="915">
        <v>0</v>
      </c>
      <c r="AF7" s="916">
        <v>0</v>
      </c>
      <c r="AG7" s="916">
        <v>0</v>
      </c>
      <c r="AH7" s="916">
        <v>0</v>
      </c>
      <c r="AI7" s="916">
        <v>0</v>
      </c>
      <c r="AJ7" s="916">
        <v>0</v>
      </c>
      <c r="AK7" s="916">
        <v>0</v>
      </c>
      <c r="AL7" s="916">
        <v>-1241</v>
      </c>
      <c r="AM7" s="916">
        <v>0</v>
      </c>
      <c r="AN7" s="916">
        <v>0</v>
      </c>
      <c r="AO7" s="915">
        <v>-71482</v>
      </c>
      <c r="AP7" s="915">
        <v>-83767.3</v>
      </c>
      <c r="AQ7" s="917">
        <v>-253424.3</v>
      </c>
      <c r="AR7" s="918">
        <v>53142070.700000003</v>
      </c>
    </row>
    <row r="8" spans="1:44" ht="15.6" customHeight="1" x14ac:dyDescent="0.2">
      <c r="A8" s="919">
        <v>2</v>
      </c>
      <c r="B8" s="920" t="s">
        <v>8</v>
      </c>
      <c r="C8" s="921">
        <v>29237822</v>
      </c>
      <c r="D8" s="921">
        <v>-2557</v>
      </c>
      <c r="E8" s="921"/>
      <c r="F8" s="921"/>
      <c r="G8" s="921">
        <v>0</v>
      </c>
      <c r="H8" s="921">
        <v>0</v>
      </c>
      <c r="I8" s="921">
        <v>0</v>
      </c>
      <c r="J8" s="921">
        <v>0</v>
      </c>
      <c r="K8" s="921">
        <v>0</v>
      </c>
      <c r="L8" s="921">
        <v>-4384.5</v>
      </c>
      <c r="M8" s="921">
        <v>0</v>
      </c>
      <c r="N8" s="921">
        <v>0</v>
      </c>
      <c r="O8" s="921">
        <v>0</v>
      </c>
      <c r="P8" s="921">
        <v>0</v>
      </c>
      <c r="Q8" s="921">
        <v>0</v>
      </c>
      <c r="R8" s="921">
        <v>0</v>
      </c>
      <c r="S8" s="921">
        <v>0</v>
      </c>
      <c r="T8" s="921">
        <v>0</v>
      </c>
      <c r="U8" s="921">
        <v>0</v>
      </c>
      <c r="V8" s="921">
        <v>0</v>
      </c>
      <c r="W8" s="921">
        <v>0</v>
      </c>
      <c r="X8" s="921">
        <v>0</v>
      </c>
      <c r="Y8" s="921">
        <v>0</v>
      </c>
      <c r="Z8" s="921">
        <v>0</v>
      </c>
      <c r="AA8" s="921">
        <v>0</v>
      </c>
      <c r="AB8" s="921">
        <v>0</v>
      </c>
      <c r="AC8" s="921">
        <v>0</v>
      </c>
      <c r="AD8" s="921">
        <v>0</v>
      </c>
      <c r="AE8" s="921">
        <v>0</v>
      </c>
      <c r="AF8" s="921">
        <v>0</v>
      </c>
      <c r="AG8" s="921">
        <v>0</v>
      </c>
      <c r="AH8" s="921">
        <v>0</v>
      </c>
      <c r="AI8" s="921">
        <v>0</v>
      </c>
      <c r="AJ8" s="921">
        <v>0</v>
      </c>
      <c r="AK8" s="921">
        <v>0</v>
      </c>
      <c r="AL8" s="921">
        <v>0</v>
      </c>
      <c r="AM8" s="921">
        <v>0</v>
      </c>
      <c r="AN8" s="921">
        <v>0</v>
      </c>
      <c r="AO8" s="921">
        <v>-26307.3</v>
      </c>
      <c r="AP8" s="921">
        <v>-11838.45</v>
      </c>
      <c r="AQ8" s="922">
        <v>-45087.25</v>
      </c>
      <c r="AR8" s="923">
        <v>29192734.75</v>
      </c>
    </row>
    <row r="9" spans="1:44" ht="15.6" customHeight="1" x14ac:dyDescent="0.2">
      <c r="A9" s="919">
        <v>3</v>
      </c>
      <c r="B9" s="920" t="s">
        <v>9</v>
      </c>
      <c r="C9" s="921">
        <v>97571039</v>
      </c>
      <c r="D9" s="921">
        <v>-8431</v>
      </c>
      <c r="E9" s="921"/>
      <c r="F9" s="921"/>
      <c r="G9" s="921">
        <v>-19236</v>
      </c>
      <c r="H9" s="921">
        <v>0</v>
      </c>
      <c r="I9" s="921">
        <v>0</v>
      </c>
      <c r="J9" s="921">
        <v>0</v>
      </c>
      <c r="K9" s="921">
        <v>0</v>
      </c>
      <c r="L9" s="921">
        <v>0</v>
      </c>
      <c r="M9" s="921">
        <v>0</v>
      </c>
      <c r="N9" s="921">
        <v>0</v>
      </c>
      <c r="O9" s="921">
        <v>-92974</v>
      </c>
      <c r="P9" s="921">
        <v>0</v>
      </c>
      <c r="Q9" s="921">
        <v>0</v>
      </c>
      <c r="R9" s="921">
        <v>0</v>
      </c>
      <c r="S9" s="921">
        <v>-9618</v>
      </c>
      <c r="T9" s="921">
        <v>0</v>
      </c>
      <c r="U9" s="921">
        <v>0</v>
      </c>
      <c r="V9" s="921">
        <v>0</v>
      </c>
      <c r="W9" s="921">
        <v>0</v>
      </c>
      <c r="X9" s="921">
        <v>-44884</v>
      </c>
      <c r="Y9" s="921">
        <v>0</v>
      </c>
      <c r="Z9" s="921">
        <v>0</v>
      </c>
      <c r="AA9" s="921">
        <v>0</v>
      </c>
      <c r="AB9" s="921">
        <v>0</v>
      </c>
      <c r="AC9" s="921">
        <v>0</v>
      </c>
      <c r="AD9" s="921">
        <v>0</v>
      </c>
      <c r="AE9" s="921">
        <v>-6412</v>
      </c>
      <c r="AF9" s="921">
        <v>0</v>
      </c>
      <c r="AG9" s="921">
        <v>0</v>
      </c>
      <c r="AH9" s="921">
        <v>0</v>
      </c>
      <c r="AI9" s="921">
        <v>0</v>
      </c>
      <c r="AJ9" s="921">
        <v>-41678</v>
      </c>
      <c r="AK9" s="921">
        <v>0</v>
      </c>
      <c r="AL9" s="921">
        <v>0</v>
      </c>
      <c r="AM9" s="921">
        <v>0</v>
      </c>
      <c r="AN9" s="921">
        <v>0</v>
      </c>
      <c r="AO9" s="921">
        <v>-288539.59999999998</v>
      </c>
      <c r="AP9" s="921">
        <v>-331820.59999999998</v>
      </c>
      <c r="AQ9" s="922">
        <v>-843593.2</v>
      </c>
      <c r="AR9" s="923">
        <v>96727445.800000012</v>
      </c>
    </row>
    <row r="10" spans="1:44" ht="15.6" customHeight="1" x14ac:dyDescent="0.2">
      <c r="A10" s="919">
        <v>4</v>
      </c>
      <c r="B10" s="920" t="s">
        <v>10</v>
      </c>
      <c r="C10" s="921">
        <v>21553087</v>
      </c>
      <c r="D10" s="921">
        <v>0</v>
      </c>
      <c r="E10" s="921"/>
      <c r="F10" s="921"/>
      <c r="G10" s="921">
        <v>0</v>
      </c>
      <c r="H10" s="921">
        <v>-1927</v>
      </c>
      <c r="I10" s="921">
        <v>0</v>
      </c>
      <c r="J10" s="921">
        <v>0</v>
      </c>
      <c r="K10" s="921">
        <v>0</v>
      </c>
      <c r="L10" s="921">
        <v>0</v>
      </c>
      <c r="M10" s="921">
        <v>0</v>
      </c>
      <c r="N10" s="921">
        <v>0</v>
      </c>
      <c r="O10" s="921">
        <v>0</v>
      </c>
      <c r="P10" s="921">
        <v>0</v>
      </c>
      <c r="Q10" s="921">
        <v>0</v>
      </c>
      <c r="R10" s="921">
        <v>0</v>
      </c>
      <c r="S10" s="921">
        <v>0</v>
      </c>
      <c r="T10" s="921">
        <v>0</v>
      </c>
      <c r="U10" s="921">
        <v>0</v>
      </c>
      <c r="V10" s="921">
        <v>0</v>
      </c>
      <c r="W10" s="921">
        <v>0</v>
      </c>
      <c r="X10" s="921">
        <v>-3854</v>
      </c>
      <c r="Y10" s="921">
        <v>0</v>
      </c>
      <c r="Z10" s="921">
        <v>0</v>
      </c>
      <c r="AA10" s="921">
        <v>0</v>
      </c>
      <c r="AB10" s="921">
        <v>0</v>
      </c>
      <c r="AC10" s="921">
        <v>0</v>
      </c>
      <c r="AD10" s="921">
        <v>0</v>
      </c>
      <c r="AE10" s="921">
        <v>0</v>
      </c>
      <c r="AF10" s="921">
        <v>0</v>
      </c>
      <c r="AG10" s="921">
        <v>0</v>
      </c>
      <c r="AH10" s="921">
        <v>0</v>
      </c>
      <c r="AI10" s="921">
        <v>0</v>
      </c>
      <c r="AJ10" s="921">
        <v>0</v>
      </c>
      <c r="AK10" s="921">
        <v>0</v>
      </c>
      <c r="AL10" s="921">
        <v>0</v>
      </c>
      <c r="AM10" s="921">
        <v>0</v>
      </c>
      <c r="AN10" s="921">
        <v>0</v>
      </c>
      <c r="AO10" s="921">
        <v>-36419.9</v>
      </c>
      <c r="AP10" s="921">
        <v>-31217.8</v>
      </c>
      <c r="AQ10" s="922">
        <v>-73418.7</v>
      </c>
      <c r="AR10" s="923">
        <v>21479668.300000001</v>
      </c>
    </row>
    <row r="11" spans="1:44" ht="15.6" customHeight="1" x14ac:dyDescent="0.2">
      <c r="A11" s="924">
        <v>5</v>
      </c>
      <c r="B11" s="925" t="s">
        <v>11</v>
      </c>
      <c r="C11" s="926">
        <v>31506111</v>
      </c>
      <c r="D11" s="926">
        <v>-5782</v>
      </c>
      <c r="E11" s="926"/>
      <c r="F11" s="926"/>
      <c r="G11" s="926">
        <v>0</v>
      </c>
      <c r="H11" s="926">
        <v>0</v>
      </c>
      <c r="I11" s="926">
        <v>0</v>
      </c>
      <c r="J11" s="926">
        <v>0</v>
      </c>
      <c r="K11" s="926">
        <v>0</v>
      </c>
      <c r="L11" s="926">
        <v>0</v>
      </c>
      <c r="M11" s="926">
        <v>0</v>
      </c>
      <c r="N11" s="926">
        <v>0</v>
      </c>
      <c r="O11" s="926">
        <v>0</v>
      </c>
      <c r="P11" s="926">
        <v>0</v>
      </c>
      <c r="Q11" s="926">
        <v>0</v>
      </c>
      <c r="R11" s="926">
        <v>0</v>
      </c>
      <c r="S11" s="926">
        <v>0</v>
      </c>
      <c r="T11" s="926">
        <v>0</v>
      </c>
      <c r="U11" s="926">
        <v>0</v>
      </c>
      <c r="V11" s="926">
        <v>0</v>
      </c>
      <c r="W11" s="926">
        <v>0</v>
      </c>
      <c r="X11" s="926">
        <v>0</v>
      </c>
      <c r="Y11" s="926">
        <v>0</v>
      </c>
      <c r="Z11" s="926">
        <v>0</v>
      </c>
      <c r="AA11" s="926">
        <v>0</v>
      </c>
      <c r="AB11" s="926">
        <v>0</v>
      </c>
      <c r="AC11" s="926">
        <v>0</v>
      </c>
      <c r="AD11" s="926">
        <v>0</v>
      </c>
      <c r="AE11" s="926">
        <v>0</v>
      </c>
      <c r="AF11" s="926">
        <v>0</v>
      </c>
      <c r="AG11" s="926">
        <v>0</v>
      </c>
      <c r="AH11" s="926">
        <v>0</v>
      </c>
      <c r="AI11" s="926">
        <v>0</v>
      </c>
      <c r="AJ11" s="926">
        <v>0</v>
      </c>
      <c r="AK11" s="926">
        <v>0</v>
      </c>
      <c r="AL11" s="926">
        <v>0</v>
      </c>
      <c r="AM11" s="926">
        <v>0</v>
      </c>
      <c r="AN11" s="926">
        <v>0</v>
      </c>
      <c r="AO11" s="926">
        <v>-66780</v>
      </c>
      <c r="AP11" s="926">
        <v>-91584</v>
      </c>
      <c r="AQ11" s="927">
        <v>-164146</v>
      </c>
      <c r="AR11" s="928">
        <v>31341965</v>
      </c>
    </row>
    <row r="12" spans="1:44" ht="15.6" customHeight="1" x14ac:dyDescent="0.2">
      <c r="A12" s="913">
        <v>6</v>
      </c>
      <c r="B12" s="914" t="s">
        <v>12</v>
      </c>
      <c r="C12" s="915">
        <v>35232674</v>
      </c>
      <c r="D12" s="915">
        <v>-3313</v>
      </c>
      <c r="E12" s="915"/>
      <c r="F12" s="915"/>
      <c r="G12" s="915">
        <v>0</v>
      </c>
      <c r="H12" s="915">
        <v>0</v>
      </c>
      <c r="I12" s="915">
        <v>0</v>
      </c>
      <c r="J12" s="915">
        <v>0</v>
      </c>
      <c r="K12" s="915">
        <v>0</v>
      </c>
      <c r="L12" s="915">
        <v>-5701.5</v>
      </c>
      <c r="M12" s="915">
        <v>0</v>
      </c>
      <c r="N12" s="915">
        <v>0</v>
      </c>
      <c r="O12" s="915">
        <v>0</v>
      </c>
      <c r="P12" s="915">
        <v>0</v>
      </c>
      <c r="Q12" s="915">
        <v>0</v>
      </c>
      <c r="R12" s="915">
        <v>0</v>
      </c>
      <c r="S12" s="915">
        <v>0</v>
      </c>
      <c r="T12" s="915">
        <v>0</v>
      </c>
      <c r="U12" s="915">
        <v>0</v>
      </c>
      <c r="V12" s="915">
        <v>0</v>
      </c>
      <c r="W12" s="915">
        <v>0</v>
      </c>
      <c r="X12" s="915">
        <v>0</v>
      </c>
      <c r="Y12" s="915">
        <v>0</v>
      </c>
      <c r="Z12" s="915">
        <v>0</v>
      </c>
      <c r="AA12" s="915">
        <v>0</v>
      </c>
      <c r="AB12" s="915">
        <v>0</v>
      </c>
      <c r="AC12" s="915">
        <v>0</v>
      </c>
      <c r="AD12" s="915">
        <v>0</v>
      </c>
      <c r="AE12" s="915">
        <v>0</v>
      </c>
      <c r="AF12" s="916">
        <v>0</v>
      </c>
      <c r="AG12" s="916">
        <v>0</v>
      </c>
      <c r="AH12" s="916">
        <v>0</v>
      </c>
      <c r="AI12" s="916">
        <v>0</v>
      </c>
      <c r="AJ12" s="916">
        <v>0</v>
      </c>
      <c r="AK12" s="916">
        <v>0</v>
      </c>
      <c r="AL12" s="916">
        <v>0</v>
      </c>
      <c r="AM12" s="916">
        <v>0</v>
      </c>
      <c r="AN12" s="916">
        <v>0</v>
      </c>
      <c r="AO12" s="915">
        <v>-66707.850000000006</v>
      </c>
      <c r="AP12" s="915">
        <v>-23946.5</v>
      </c>
      <c r="AQ12" s="917">
        <v>-99668.85</v>
      </c>
      <c r="AR12" s="918">
        <v>35133005.149999999</v>
      </c>
    </row>
    <row r="13" spans="1:44" ht="15.6" customHeight="1" x14ac:dyDescent="0.2">
      <c r="A13" s="919">
        <v>7</v>
      </c>
      <c r="B13" s="920" t="s">
        <v>13</v>
      </c>
      <c r="C13" s="921">
        <v>7641296</v>
      </c>
      <c r="D13" s="921">
        <v>-8311</v>
      </c>
      <c r="E13" s="921"/>
      <c r="F13" s="921"/>
      <c r="G13" s="921">
        <v>0</v>
      </c>
      <c r="H13" s="921">
        <v>-10981</v>
      </c>
      <c r="I13" s="921">
        <v>0</v>
      </c>
      <c r="J13" s="921">
        <v>0</v>
      </c>
      <c r="K13" s="921">
        <v>0</v>
      </c>
      <c r="L13" s="921">
        <v>0</v>
      </c>
      <c r="M13" s="921">
        <v>0</v>
      </c>
      <c r="N13" s="921">
        <v>0</v>
      </c>
      <c r="O13" s="921">
        <v>0</v>
      </c>
      <c r="P13" s="921">
        <v>0</v>
      </c>
      <c r="Q13" s="921">
        <v>0</v>
      </c>
      <c r="R13" s="921">
        <v>0</v>
      </c>
      <c r="S13" s="921">
        <v>0</v>
      </c>
      <c r="T13" s="921">
        <v>0</v>
      </c>
      <c r="U13" s="921">
        <v>0</v>
      </c>
      <c r="V13" s="921">
        <v>0</v>
      </c>
      <c r="W13" s="921">
        <v>0</v>
      </c>
      <c r="X13" s="921">
        <v>0</v>
      </c>
      <c r="Y13" s="921">
        <v>0</v>
      </c>
      <c r="Z13" s="921">
        <v>0</v>
      </c>
      <c r="AA13" s="921">
        <v>0</v>
      </c>
      <c r="AB13" s="921">
        <v>0</v>
      </c>
      <c r="AC13" s="921">
        <v>0</v>
      </c>
      <c r="AD13" s="921">
        <v>0</v>
      </c>
      <c r="AE13" s="921">
        <v>0</v>
      </c>
      <c r="AF13" s="921">
        <v>-334920.5</v>
      </c>
      <c r="AG13" s="921">
        <v>0</v>
      </c>
      <c r="AH13" s="921">
        <v>0</v>
      </c>
      <c r="AI13" s="921">
        <v>0</v>
      </c>
      <c r="AJ13" s="921">
        <v>0</v>
      </c>
      <c r="AK13" s="921">
        <v>0</v>
      </c>
      <c r="AL13" s="921">
        <v>0</v>
      </c>
      <c r="AM13" s="921">
        <v>0</v>
      </c>
      <c r="AN13" s="921">
        <v>0</v>
      </c>
      <c r="AO13" s="921">
        <v>-93887.45</v>
      </c>
      <c r="AP13" s="921">
        <v>-29648.300000000003</v>
      </c>
      <c r="AQ13" s="922">
        <v>-477748.25</v>
      </c>
      <c r="AR13" s="923">
        <v>7163547.75</v>
      </c>
    </row>
    <row r="14" spans="1:44" ht="15.6" customHeight="1" x14ac:dyDescent="0.2">
      <c r="A14" s="919">
        <v>8</v>
      </c>
      <c r="B14" s="920" t="s">
        <v>14</v>
      </c>
      <c r="C14" s="921">
        <v>125271521</v>
      </c>
      <c r="D14" s="921">
        <v>-9323</v>
      </c>
      <c r="E14" s="921"/>
      <c r="F14" s="921"/>
      <c r="G14" s="921">
        <v>0</v>
      </c>
      <c r="H14" s="921">
        <v>0</v>
      </c>
      <c r="I14" s="921">
        <v>0</v>
      </c>
      <c r="J14" s="921">
        <v>0</v>
      </c>
      <c r="K14" s="921">
        <v>0</v>
      </c>
      <c r="L14" s="921">
        <v>0</v>
      </c>
      <c r="M14" s="921">
        <v>0</v>
      </c>
      <c r="N14" s="921">
        <v>0</v>
      </c>
      <c r="O14" s="921">
        <v>0</v>
      </c>
      <c r="P14" s="921">
        <v>0</v>
      </c>
      <c r="Q14" s="921">
        <v>0</v>
      </c>
      <c r="R14" s="921">
        <v>0</v>
      </c>
      <c r="S14" s="921">
        <v>0</v>
      </c>
      <c r="T14" s="921">
        <v>0</v>
      </c>
      <c r="U14" s="921">
        <v>0</v>
      </c>
      <c r="V14" s="921">
        <v>0</v>
      </c>
      <c r="W14" s="921">
        <v>0</v>
      </c>
      <c r="X14" s="921">
        <v>0</v>
      </c>
      <c r="Y14" s="921">
        <v>0</v>
      </c>
      <c r="Z14" s="921">
        <v>0</v>
      </c>
      <c r="AA14" s="921">
        <v>0</v>
      </c>
      <c r="AB14" s="921">
        <v>0</v>
      </c>
      <c r="AC14" s="921">
        <v>0</v>
      </c>
      <c r="AD14" s="921">
        <v>0</v>
      </c>
      <c r="AE14" s="921">
        <v>0</v>
      </c>
      <c r="AF14" s="921">
        <v>0</v>
      </c>
      <c r="AG14" s="921">
        <v>0</v>
      </c>
      <c r="AH14" s="921">
        <v>0</v>
      </c>
      <c r="AI14" s="921">
        <v>0</v>
      </c>
      <c r="AJ14" s="921">
        <v>0</v>
      </c>
      <c r="AK14" s="921">
        <v>0</v>
      </c>
      <c r="AL14" s="921">
        <v>0</v>
      </c>
      <c r="AM14" s="921">
        <v>0</v>
      </c>
      <c r="AN14" s="921">
        <v>0</v>
      </c>
      <c r="AO14" s="921">
        <v>-224476.6</v>
      </c>
      <c r="AP14" s="921">
        <v>-254123.6</v>
      </c>
      <c r="AQ14" s="922">
        <v>-487923.20000000001</v>
      </c>
      <c r="AR14" s="923">
        <v>124783597.80000001</v>
      </c>
    </row>
    <row r="15" spans="1:44" ht="15.6" customHeight="1" x14ac:dyDescent="0.2">
      <c r="A15" s="919">
        <v>9</v>
      </c>
      <c r="B15" s="920" t="s">
        <v>15</v>
      </c>
      <c r="C15" s="921">
        <v>209229765</v>
      </c>
      <c r="D15" s="921">
        <v>-94051</v>
      </c>
      <c r="E15" s="921">
        <v>-4500495</v>
      </c>
      <c r="F15" s="921"/>
      <c r="G15" s="921">
        <v>0</v>
      </c>
      <c r="H15" s="921">
        <v>0</v>
      </c>
      <c r="I15" s="921">
        <v>0</v>
      </c>
      <c r="J15" s="921">
        <v>0</v>
      </c>
      <c r="K15" s="921">
        <v>0</v>
      </c>
      <c r="L15" s="921">
        <v>0</v>
      </c>
      <c r="M15" s="921">
        <v>0</v>
      </c>
      <c r="N15" s="921">
        <v>0</v>
      </c>
      <c r="O15" s="921">
        <v>0</v>
      </c>
      <c r="P15" s="921">
        <v>0</v>
      </c>
      <c r="Q15" s="921">
        <v>0</v>
      </c>
      <c r="R15" s="921">
        <v>0</v>
      </c>
      <c r="S15" s="921">
        <v>0</v>
      </c>
      <c r="T15" s="921">
        <v>0</v>
      </c>
      <c r="U15" s="921">
        <v>0</v>
      </c>
      <c r="V15" s="921">
        <v>0</v>
      </c>
      <c r="W15" s="921">
        <v>0</v>
      </c>
      <c r="X15" s="921">
        <v>0</v>
      </c>
      <c r="Y15" s="921">
        <v>0</v>
      </c>
      <c r="Z15" s="921">
        <v>0</v>
      </c>
      <c r="AA15" s="921">
        <v>0</v>
      </c>
      <c r="AB15" s="921">
        <v>0</v>
      </c>
      <c r="AC15" s="921">
        <v>0</v>
      </c>
      <c r="AD15" s="921">
        <v>0</v>
      </c>
      <c r="AE15" s="921">
        <v>0</v>
      </c>
      <c r="AF15" s="921">
        <v>-4995</v>
      </c>
      <c r="AG15" s="921">
        <v>0</v>
      </c>
      <c r="AH15" s="921">
        <v>0</v>
      </c>
      <c r="AI15" s="921">
        <v>0</v>
      </c>
      <c r="AJ15" s="921">
        <v>0</v>
      </c>
      <c r="AK15" s="921">
        <v>0</v>
      </c>
      <c r="AL15" s="921">
        <v>0</v>
      </c>
      <c r="AM15" s="921">
        <v>0</v>
      </c>
      <c r="AN15" s="921">
        <v>0</v>
      </c>
      <c r="AO15" s="921">
        <v>-487761.75</v>
      </c>
      <c r="AP15" s="921">
        <v>-314685</v>
      </c>
      <c r="AQ15" s="922">
        <v>-5401987.75</v>
      </c>
      <c r="AR15" s="923">
        <v>203827777.25</v>
      </c>
    </row>
    <row r="16" spans="1:44" ht="15.6" customHeight="1" x14ac:dyDescent="0.2">
      <c r="A16" s="924">
        <v>10</v>
      </c>
      <c r="B16" s="925" t="s">
        <v>16</v>
      </c>
      <c r="C16" s="926">
        <v>143508628</v>
      </c>
      <c r="D16" s="926">
        <v>-47795</v>
      </c>
      <c r="E16" s="926"/>
      <c r="F16" s="926"/>
      <c r="G16" s="926">
        <v>0</v>
      </c>
      <c r="H16" s="926">
        <v>0</v>
      </c>
      <c r="I16" s="926">
        <v>0</v>
      </c>
      <c r="J16" s="926">
        <v>0</v>
      </c>
      <c r="K16" s="926">
        <v>0</v>
      </c>
      <c r="L16" s="926">
        <v>-5678378</v>
      </c>
      <c r="M16" s="926">
        <v>0</v>
      </c>
      <c r="N16" s="926">
        <v>-3596418</v>
      </c>
      <c r="O16" s="926">
        <v>0</v>
      </c>
      <c r="P16" s="926">
        <v>0</v>
      </c>
      <c r="Q16" s="926">
        <v>0</v>
      </c>
      <c r="R16" s="926">
        <v>0</v>
      </c>
      <c r="S16" s="926">
        <v>0</v>
      </c>
      <c r="T16" s="926">
        <v>0</v>
      </c>
      <c r="U16" s="926">
        <v>0</v>
      </c>
      <c r="V16" s="926">
        <v>0</v>
      </c>
      <c r="W16" s="926">
        <v>0</v>
      </c>
      <c r="X16" s="926">
        <v>0</v>
      </c>
      <c r="Y16" s="926">
        <v>-2958398</v>
      </c>
      <c r="Z16" s="926">
        <v>0</v>
      </c>
      <c r="AA16" s="926">
        <v>0</v>
      </c>
      <c r="AB16" s="926">
        <v>0</v>
      </c>
      <c r="AC16" s="926">
        <v>0</v>
      </c>
      <c r="AD16" s="926">
        <v>0</v>
      </c>
      <c r="AE16" s="926">
        <v>0</v>
      </c>
      <c r="AF16" s="926">
        <v>0</v>
      </c>
      <c r="AG16" s="926">
        <v>0</v>
      </c>
      <c r="AH16" s="926">
        <v>0</v>
      </c>
      <c r="AI16" s="926">
        <v>0</v>
      </c>
      <c r="AJ16" s="926">
        <v>0</v>
      </c>
      <c r="AK16" s="926">
        <v>0</v>
      </c>
      <c r="AL16" s="926">
        <v>0</v>
      </c>
      <c r="AM16" s="926">
        <v>0</v>
      </c>
      <c r="AN16" s="926">
        <v>0</v>
      </c>
      <c r="AO16" s="926">
        <v>-531907.6</v>
      </c>
      <c r="AP16" s="926">
        <v>-441240.8</v>
      </c>
      <c r="AQ16" s="927">
        <v>-13254137.4</v>
      </c>
      <c r="AR16" s="928">
        <v>130254490.60000001</v>
      </c>
    </row>
    <row r="17" spans="1:44" ht="15.6" customHeight="1" x14ac:dyDescent="0.2">
      <c r="A17" s="913">
        <v>11</v>
      </c>
      <c r="B17" s="914" t="s">
        <v>17</v>
      </c>
      <c r="C17" s="915">
        <v>12300812</v>
      </c>
      <c r="D17" s="915">
        <v>0</v>
      </c>
      <c r="E17" s="915"/>
      <c r="F17" s="915"/>
      <c r="G17" s="915">
        <v>0</v>
      </c>
      <c r="H17" s="915">
        <v>0</v>
      </c>
      <c r="I17" s="915">
        <v>0</v>
      </c>
      <c r="J17" s="915">
        <v>0</v>
      </c>
      <c r="K17" s="915">
        <v>0</v>
      </c>
      <c r="L17" s="915">
        <v>0</v>
      </c>
      <c r="M17" s="915">
        <v>0</v>
      </c>
      <c r="N17" s="915">
        <v>0</v>
      </c>
      <c r="O17" s="915">
        <v>0</v>
      </c>
      <c r="P17" s="915">
        <v>0</v>
      </c>
      <c r="Q17" s="915">
        <v>0</v>
      </c>
      <c r="R17" s="915">
        <v>0</v>
      </c>
      <c r="S17" s="915">
        <v>0</v>
      </c>
      <c r="T17" s="915">
        <v>0</v>
      </c>
      <c r="U17" s="915">
        <v>0</v>
      </c>
      <c r="V17" s="915">
        <v>0</v>
      </c>
      <c r="W17" s="915">
        <v>0</v>
      </c>
      <c r="X17" s="915">
        <v>0</v>
      </c>
      <c r="Y17" s="915">
        <v>0</v>
      </c>
      <c r="Z17" s="915">
        <v>0</v>
      </c>
      <c r="AA17" s="915">
        <v>0</v>
      </c>
      <c r="AB17" s="915">
        <v>0</v>
      </c>
      <c r="AC17" s="915">
        <v>0</v>
      </c>
      <c r="AD17" s="915">
        <v>0</v>
      </c>
      <c r="AE17" s="915">
        <v>0</v>
      </c>
      <c r="AF17" s="916">
        <v>0</v>
      </c>
      <c r="AG17" s="916">
        <v>0</v>
      </c>
      <c r="AH17" s="916">
        <v>0</v>
      </c>
      <c r="AI17" s="916">
        <v>0</v>
      </c>
      <c r="AJ17" s="916">
        <v>0</v>
      </c>
      <c r="AK17" s="916">
        <v>0</v>
      </c>
      <c r="AL17" s="916">
        <v>0</v>
      </c>
      <c r="AM17" s="916">
        <v>0</v>
      </c>
      <c r="AN17" s="916">
        <v>0</v>
      </c>
      <c r="AO17" s="915">
        <v>-7704</v>
      </c>
      <c r="AP17" s="915">
        <v>-21571.4</v>
      </c>
      <c r="AQ17" s="917">
        <v>-29275.4</v>
      </c>
      <c r="AR17" s="918">
        <v>12271536.6</v>
      </c>
    </row>
    <row r="18" spans="1:44" ht="15.6" customHeight="1" x14ac:dyDescent="0.2">
      <c r="A18" s="919">
        <v>12</v>
      </c>
      <c r="B18" s="920" t="s">
        <v>18</v>
      </c>
      <c r="C18" s="921">
        <v>4671217</v>
      </c>
      <c r="D18" s="921">
        <v>0</v>
      </c>
      <c r="E18" s="921"/>
      <c r="F18" s="921"/>
      <c r="G18" s="921">
        <v>0</v>
      </c>
      <c r="H18" s="921">
        <v>0</v>
      </c>
      <c r="I18" s="921">
        <v>0</v>
      </c>
      <c r="J18" s="921">
        <v>0</v>
      </c>
      <c r="K18" s="921">
        <v>0</v>
      </c>
      <c r="L18" s="921">
        <v>0</v>
      </c>
      <c r="M18" s="921">
        <v>0</v>
      </c>
      <c r="N18" s="921">
        <v>-13420</v>
      </c>
      <c r="O18" s="921">
        <v>0</v>
      </c>
      <c r="P18" s="921">
        <v>0</v>
      </c>
      <c r="Q18" s="921">
        <v>0</v>
      </c>
      <c r="R18" s="921">
        <v>0</v>
      </c>
      <c r="S18" s="921">
        <v>0</v>
      </c>
      <c r="T18" s="921">
        <v>0</v>
      </c>
      <c r="U18" s="921">
        <v>0</v>
      </c>
      <c r="V18" s="921">
        <v>0</v>
      </c>
      <c r="W18" s="921">
        <v>0</v>
      </c>
      <c r="X18" s="921">
        <v>0</v>
      </c>
      <c r="Y18" s="921">
        <v>0</v>
      </c>
      <c r="Z18" s="921">
        <v>0</v>
      </c>
      <c r="AA18" s="921">
        <v>0</v>
      </c>
      <c r="AB18" s="921">
        <v>0</v>
      </c>
      <c r="AC18" s="921">
        <v>0</v>
      </c>
      <c r="AD18" s="921">
        <v>0</v>
      </c>
      <c r="AE18" s="921">
        <v>0</v>
      </c>
      <c r="AF18" s="921">
        <v>0</v>
      </c>
      <c r="AG18" s="921">
        <v>0</v>
      </c>
      <c r="AH18" s="921">
        <v>0</v>
      </c>
      <c r="AI18" s="921">
        <v>0</v>
      </c>
      <c r="AJ18" s="921">
        <v>0</v>
      </c>
      <c r="AK18" s="921">
        <v>0</v>
      </c>
      <c r="AL18" s="921">
        <v>0</v>
      </c>
      <c r="AM18" s="921">
        <v>0</v>
      </c>
      <c r="AN18" s="921">
        <v>0</v>
      </c>
      <c r="AO18" s="921">
        <v>-6039</v>
      </c>
      <c r="AP18" s="921">
        <v>0</v>
      </c>
      <c r="AQ18" s="922">
        <v>-19459</v>
      </c>
      <c r="AR18" s="923">
        <v>4651758</v>
      </c>
    </row>
    <row r="19" spans="1:44" ht="15.6" customHeight="1" x14ac:dyDescent="0.2">
      <c r="A19" s="919">
        <v>13</v>
      </c>
      <c r="B19" s="920" t="s">
        <v>19</v>
      </c>
      <c r="C19" s="921">
        <v>9269342</v>
      </c>
      <c r="D19" s="921">
        <v>0</v>
      </c>
      <c r="E19" s="921"/>
      <c r="F19" s="921"/>
      <c r="G19" s="921">
        <v>0</v>
      </c>
      <c r="H19" s="921">
        <v>0</v>
      </c>
      <c r="I19" s="921">
        <v>0</v>
      </c>
      <c r="J19" s="921">
        <v>0</v>
      </c>
      <c r="K19" s="921">
        <v>0</v>
      </c>
      <c r="L19" s="921">
        <v>0</v>
      </c>
      <c r="M19" s="921">
        <v>0</v>
      </c>
      <c r="N19" s="921">
        <v>0</v>
      </c>
      <c r="O19" s="921">
        <v>0</v>
      </c>
      <c r="P19" s="921">
        <v>0</v>
      </c>
      <c r="Q19" s="921">
        <v>0</v>
      </c>
      <c r="R19" s="921">
        <v>0</v>
      </c>
      <c r="S19" s="921">
        <v>0</v>
      </c>
      <c r="T19" s="921">
        <v>-227493</v>
      </c>
      <c r="U19" s="921">
        <v>0</v>
      </c>
      <c r="V19" s="921">
        <v>0</v>
      </c>
      <c r="W19" s="921">
        <v>0</v>
      </c>
      <c r="X19" s="921">
        <v>0</v>
      </c>
      <c r="Y19" s="921">
        <v>0</v>
      </c>
      <c r="Z19" s="921">
        <v>0</v>
      </c>
      <c r="AA19" s="921">
        <v>0</v>
      </c>
      <c r="AB19" s="921">
        <v>0</v>
      </c>
      <c r="AC19" s="921">
        <v>0</v>
      </c>
      <c r="AD19" s="921">
        <v>0</v>
      </c>
      <c r="AE19" s="921">
        <v>0</v>
      </c>
      <c r="AF19" s="921">
        <v>0</v>
      </c>
      <c r="AG19" s="921">
        <v>0</v>
      </c>
      <c r="AH19" s="921">
        <v>0</v>
      </c>
      <c r="AI19" s="921">
        <v>0</v>
      </c>
      <c r="AJ19" s="921">
        <v>0</v>
      </c>
      <c r="AK19" s="921">
        <v>0</v>
      </c>
      <c r="AL19" s="921">
        <v>0</v>
      </c>
      <c r="AM19" s="921">
        <v>0</v>
      </c>
      <c r="AN19" s="921">
        <v>0</v>
      </c>
      <c r="AO19" s="921">
        <v>-16532.5</v>
      </c>
      <c r="AP19" s="921">
        <v>-8901.7000000000007</v>
      </c>
      <c r="AQ19" s="922">
        <v>-252927.2</v>
      </c>
      <c r="AR19" s="923">
        <v>9016414.8000000007</v>
      </c>
    </row>
    <row r="20" spans="1:44" ht="15.6" customHeight="1" x14ac:dyDescent="0.2">
      <c r="A20" s="919">
        <v>14</v>
      </c>
      <c r="B20" s="920" t="s">
        <v>20</v>
      </c>
      <c r="C20" s="921">
        <v>11263650</v>
      </c>
      <c r="D20" s="921">
        <v>-2488</v>
      </c>
      <c r="E20" s="921"/>
      <c r="F20" s="921"/>
      <c r="G20" s="921">
        <v>0</v>
      </c>
      <c r="H20" s="921">
        <v>-18175</v>
      </c>
      <c r="I20" s="921">
        <v>0</v>
      </c>
      <c r="J20" s="921">
        <v>0</v>
      </c>
      <c r="K20" s="921">
        <v>0</v>
      </c>
      <c r="L20" s="921">
        <v>0</v>
      </c>
      <c r="M20" s="921">
        <v>0</v>
      </c>
      <c r="N20" s="921">
        <v>0</v>
      </c>
      <c r="O20" s="921">
        <v>0</v>
      </c>
      <c r="P20" s="921">
        <v>0</v>
      </c>
      <c r="Q20" s="921">
        <v>0</v>
      </c>
      <c r="R20" s="921">
        <v>0</v>
      </c>
      <c r="S20" s="921">
        <v>0</v>
      </c>
      <c r="T20" s="921">
        <v>0</v>
      </c>
      <c r="U20" s="921">
        <v>0</v>
      </c>
      <c r="V20" s="921">
        <v>0</v>
      </c>
      <c r="W20" s="921">
        <v>0</v>
      </c>
      <c r="X20" s="921">
        <v>0</v>
      </c>
      <c r="Y20" s="921">
        <v>0</v>
      </c>
      <c r="Z20" s="921">
        <v>-167210</v>
      </c>
      <c r="AA20" s="921">
        <v>0</v>
      </c>
      <c r="AB20" s="921">
        <v>0</v>
      </c>
      <c r="AC20" s="921">
        <v>0</v>
      </c>
      <c r="AD20" s="921">
        <v>0</v>
      </c>
      <c r="AE20" s="921">
        <v>0</v>
      </c>
      <c r="AF20" s="921">
        <v>-192655</v>
      </c>
      <c r="AG20" s="921">
        <v>0</v>
      </c>
      <c r="AH20" s="921">
        <v>0</v>
      </c>
      <c r="AI20" s="921">
        <v>0</v>
      </c>
      <c r="AJ20" s="921">
        <v>0</v>
      </c>
      <c r="AK20" s="921">
        <v>0</v>
      </c>
      <c r="AL20" s="921">
        <v>0</v>
      </c>
      <c r="AM20" s="921">
        <v>0</v>
      </c>
      <c r="AN20" s="921">
        <v>0</v>
      </c>
      <c r="AO20" s="921">
        <v>-22901</v>
      </c>
      <c r="AP20" s="921">
        <v>-22901</v>
      </c>
      <c r="AQ20" s="922">
        <v>-426330</v>
      </c>
      <c r="AR20" s="923">
        <v>10837320</v>
      </c>
    </row>
    <row r="21" spans="1:44" ht="15.6" customHeight="1" x14ac:dyDescent="0.2">
      <c r="A21" s="924">
        <v>15</v>
      </c>
      <c r="B21" s="925" t="s">
        <v>21</v>
      </c>
      <c r="C21" s="926">
        <v>22124542</v>
      </c>
      <c r="D21" s="926">
        <v>-3210</v>
      </c>
      <c r="E21" s="926"/>
      <c r="F21" s="926"/>
      <c r="G21" s="926">
        <v>0</v>
      </c>
      <c r="H21" s="926">
        <v>0</v>
      </c>
      <c r="I21" s="926">
        <v>0</v>
      </c>
      <c r="J21" s="926">
        <v>0</v>
      </c>
      <c r="K21" s="926">
        <v>0</v>
      </c>
      <c r="L21" s="926">
        <v>0</v>
      </c>
      <c r="M21" s="926">
        <v>0</v>
      </c>
      <c r="N21" s="926">
        <v>0</v>
      </c>
      <c r="O21" s="926">
        <v>0</v>
      </c>
      <c r="P21" s="926">
        <v>0</v>
      </c>
      <c r="Q21" s="926">
        <v>0</v>
      </c>
      <c r="R21" s="926">
        <v>0</v>
      </c>
      <c r="S21" s="926">
        <v>0</v>
      </c>
      <c r="T21" s="926">
        <v>-1049320</v>
      </c>
      <c r="U21" s="926">
        <v>0</v>
      </c>
      <c r="V21" s="926">
        <v>0</v>
      </c>
      <c r="W21" s="926">
        <v>0</v>
      </c>
      <c r="X21" s="926">
        <v>0</v>
      </c>
      <c r="Y21" s="926">
        <v>0</v>
      </c>
      <c r="Z21" s="926">
        <v>0</v>
      </c>
      <c r="AA21" s="926">
        <v>0</v>
      </c>
      <c r="AB21" s="926">
        <v>0</v>
      </c>
      <c r="AC21" s="926">
        <v>0</v>
      </c>
      <c r="AD21" s="926">
        <v>0</v>
      </c>
      <c r="AE21" s="926">
        <v>0</v>
      </c>
      <c r="AF21" s="926">
        <v>0</v>
      </c>
      <c r="AG21" s="926">
        <v>0</v>
      </c>
      <c r="AH21" s="926">
        <v>0</v>
      </c>
      <c r="AI21" s="926">
        <v>0</v>
      </c>
      <c r="AJ21" s="926">
        <v>0</v>
      </c>
      <c r="AK21" s="926">
        <v>0</v>
      </c>
      <c r="AL21" s="926">
        <v>0</v>
      </c>
      <c r="AM21" s="926">
        <v>0</v>
      </c>
      <c r="AN21" s="926">
        <v>0</v>
      </c>
      <c r="AO21" s="926">
        <v>-27972</v>
      </c>
      <c r="AP21" s="926">
        <v>-7992</v>
      </c>
      <c r="AQ21" s="927">
        <v>-1088494</v>
      </c>
      <c r="AR21" s="928">
        <v>21036048</v>
      </c>
    </row>
    <row r="22" spans="1:44" ht="15.6" customHeight="1" x14ac:dyDescent="0.2">
      <c r="A22" s="913">
        <v>16</v>
      </c>
      <c r="B22" s="914" t="s">
        <v>22</v>
      </c>
      <c r="C22" s="915">
        <v>14676382</v>
      </c>
      <c r="D22" s="915">
        <v>-5320</v>
      </c>
      <c r="E22" s="915"/>
      <c r="F22" s="915"/>
      <c r="G22" s="915">
        <v>0</v>
      </c>
      <c r="H22" s="915">
        <v>0</v>
      </c>
      <c r="I22" s="915">
        <v>0</v>
      </c>
      <c r="J22" s="915">
        <v>0</v>
      </c>
      <c r="K22" s="915">
        <v>0</v>
      </c>
      <c r="L22" s="915">
        <v>0</v>
      </c>
      <c r="M22" s="915">
        <v>-5894.5</v>
      </c>
      <c r="N22" s="915">
        <v>0</v>
      </c>
      <c r="O22" s="915">
        <v>0</v>
      </c>
      <c r="P22" s="915">
        <v>0</v>
      </c>
      <c r="Q22" s="915">
        <v>0</v>
      </c>
      <c r="R22" s="915">
        <v>0</v>
      </c>
      <c r="S22" s="915">
        <v>0</v>
      </c>
      <c r="T22" s="915">
        <v>0</v>
      </c>
      <c r="U22" s="915">
        <v>0</v>
      </c>
      <c r="V22" s="915">
        <v>0</v>
      </c>
      <c r="W22" s="915">
        <v>0</v>
      </c>
      <c r="X22" s="915">
        <v>0</v>
      </c>
      <c r="Y22" s="915">
        <v>0</v>
      </c>
      <c r="Z22" s="915">
        <v>0</v>
      </c>
      <c r="AA22" s="915">
        <v>0</v>
      </c>
      <c r="AB22" s="915">
        <v>0</v>
      </c>
      <c r="AC22" s="915">
        <v>0</v>
      </c>
      <c r="AD22" s="915">
        <v>0</v>
      </c>
      <c r="AE22" s="915">
        <v>0</v>
      </c>
      <c r="AF22" s="916">
        <v>0</v>
      </c>
      <c r="AG22" s="916">
        <v>0</v>
      </c>
      <c r="AH22" s="916">
        <v>0</v>
      </c>
      <c r="AI22" s="916">
        <v>0</v>
      </c>
      <c r="AJ22" s="916">
        <v>0</v>
      </c>
      <c r="AK22" s="916">
        <v>0</v>
      </c>
      <c r="AL22" s="916">
        <v>0</v>
      </c>
      <c r="AM22" s="916">
        <v>0</v>
      </c>
      <c r="AN22" s="916">
        <v>0</v>
      </c>
      <c r="AO22" s="915">
        <v>-185676.35</v>
      </c>
      <c r="AP22" s="915">
        <v>-122015.95</v>
      </c>
      <c r="AQ22" s="917">
        <v>-318906.8</v>
      </c>
      <c r="AR22" s="918">
        <v>14357475.200000001</v>
      </c>
    </row>
    <row r="23" spans="1:44" ht="15.6" customHeight="1" x14ac:dyDescent="0.2">
      <c r="A23" s="919">
        <v>17</v>
      </c>
      <c r="B23" s="920" t="s">
        <v>23</v>
      </c>
      <c r="C23" s="921">
        <v>164587441</v>
      </c>
      <c r="D23" s="921">
        <v>-145789</v>
      </c>
      <c r="E23" s="921">
        <v>-18815265</v>
      </c>
      <c r="F23" s="921"/>
      <c r="G23" s="921">
        <v>-4234408.5</v>
      </c>
      <c r="H23" s="921">
        <v>0</v>
      </c>
      <c r="I23" s="921">
        <v>0</v>
      </c>
      <c r="J23" s="921">
        <v>0</v>
      </c>
      <c r="K23" s="921">
        <v>-7791</v>
      </c>
      <c r="L23" s="921">
        <v>0</v>
      </c>
      <c r="M23" s="921">
        <v>0</v>
      </c>
      <c r="N23" s="921">
        <v>0</v>
      </c>
      <c r="O23" s="921">
        <v>-1737393</v>
      </c>
      <c r="P23" s="921">
        <v>0</v>
      </c>
      <c r="Q23" s="921">
        <v>0</v>
      </c>
      <c r="R23" s="921">
        <v>0</v>
      </c>
      <c r="S23" s="921">
        <v>-5313462</v>
      </c>
      <c r="T23" s="921">
        <v>-11686.5</v>
      </c>
      <c r="U23" s="921">
        <v>-1601050.5</v>
      </c>
      <c r="V23" s="921">
        <v>0</v>
      </c>
      <c r="W23" s="921">
        <v>-1760766</v>
      </c>
      <c r="X23" s="921">
        <v>-11686.5</v>
      </c>
      <c r="Y23" s="921">
        <v>0</v>
      </c>
      <c r="Z23" s="921">
        <v>0</v>
      </c>
      <c r="AA23" s="921">
        <v>0</v>
      </c>
      <c r="AB23" s="921">
        <v>-3895.5</v>
      </c>
      <c r="AC23" s="921">
        <v>-23373</v>
      </c>
      <c r="AD23" s="921">
        <v>0</v>
      </c>
      <c r="AE23" s="921">
        <v>-2037346.5</v>
      </c>
      <c r="AF23" s="921">
        <v>0</v>
      </c>
      <c r="AG23" s="921">
        <v>-553161</v>
      </c>
      <c r="AH23" s="921">
        <v>-860905.5</v>
      </c>
      <c r="AI23" s="921">
        <v>0</v>
      </c>
      <c r="AJ23" s="921">
        <v>0</v>
      </c>
      <c r="AK23" s="921">
        <v>0</v>
      </c>
      <c r="AL23" s="921">
        <v>0</v>
      </c>
      <c r="AM23" s="921">
        <v>-934920</v>
      </c>
      <c r="AN23" s="921">
        <v>-2111361</v>
      </c>
      <c r="AO23" s="921">
        <v>-795850.95</v>
      </c>
      <c r="AP23" s="921">
        <v>-1560147.85</v>
      </c>
      <c r="AQ23" s="922">
        <v>-42520259.300000004</v>
      </c>
      <c r="AR23" s="923">
        <v>122067181.7</v>
      </c>
    </row>
    <row r="24" spans="1:44" ht="15.6" customHeight="1" x14ac:dyDescent="0.2">
      <c r="A24" s="919">
        <v>18</v>
      </c>
      <c r="B24" s="920" t="s">
        <v>24</v>
      </c>
      <c r="C24" s="921">
        <v>6739734</v>
      </c>
      <c r="D24" s="921">
        <v>-5317</v>
      </c>
      <c r="E24" s="921"/>
      <c r="F24" s="921"/>
      <c r="G24" s="921">
        <v>0</v>
      </c>
      <c r="H24" s="921">
        <v>0</v>
      </c>
      <c r="I24" s="921">
        <v>0</v>
      </c>
      <c r="J24" s="921">
        <v>0</v>
      </c>
      <c r="K24" s="921">
        <v>0</v>
      </c>
      <c r="L24" s="921">
        <v>0</v>
      </c>
      <c r="M24" s="921">
        <v>0</v>
      </c>
      <c r="N24" s="921">
        <v>0</v>
      </c>
      <c r="O24" s="921">
        <v>0</v>
      </c>
      <c r="P24" s="921">
        <v>0</v>
      </c>
      <c r="Q24" s="921">
        <v>0</v>
      </c>
      <c r="R24" s="921">
        <v>0</v>
      </c>
      <c r="S24" s="921">
        <v>0</v>
      </c>
      <c r="T24" s="921">
        <v>0</v>
      </c>
      <c r="U24" s="921">
        <v>0</v>
      </c>
      <c r="V24" s="921">
        <v>0</v>
      </c>
      <c r="W24" s="921">
        <v>0</v>
      </c>
      <c r="X24" s="921">
        <v>0</v>
      </c>
      <c r="Y24" s="921">
        <v>0</v>
      </c>
      <c r="Z24" s="921">
        <v>0</v>
      </c>
      <c r="AA24" s="921">
        <v>0</v>
      </c>
      <c r="AB24" s="921">
        <v>0</v>
      </c>
      <c r="AC24" s="921">
        <v>0</v>
      </c>
      <c r="AD24" s="921">
        <v>0</v>
      </c>
      <c r="AE24" s="921">
        <v>0</v>
      </c>
      <c r="AF24" s="921">
        <v>0</v>
      </c>
      <c r="AG24" s="921">
        <v>0</v>
      </c>
      <c r="AH24" s="921">
        <v>0</v>
      </c>
      <c r="AI24" s="921">
        <v>0</v>
      </c>
      <c r="AJ24" s="921">
        <v>0</v>
      </c>
      <c r="AK24" s="921">
        <v>0</v>
      </c>
      <c r="AL24" s="921">
        <v>0</v>
      </c>
      <c r="AM24" s="921">
        <v>0</v>
      </c>
      <c r="AN24" s="921">
        <v>0</v>
      </c>
      <c r="AO24" s="921">
        <v>-6007.5</v>
      </c>
      <c r="AP24" s="921">
        <v>-8410.5</v>
      </c>
      <c r="AQ24" s="922">
        <v>-19735</v>
      </c>
      <c r="AR24" s="923">
        <v>6719999</v>
      </c>
    </row>
    <row r="25" spans="1:44" ht="15.6" customHeight="1" x14ac:dyDescent="0.2">
      <c r="A25" s="919">
        <v>19</v>
      </c>
      <c r="B25" s="920" t="s">
        <v>25</v>
      </c>
      <c r="C25" s="921">
        <v>10726101</v>
      </c>
      <c r="D25" s="921">
        <v>-3569</v>
      </c>
      <c r="E25" s="921"/>
      <c r="F25" s="921"/>
      <c r="G25" s="921">
        <v>0</v>
      </c>
      <c r="H25" s="921">
        <v>0</v>
      </c>
      <c r="I25" s="921">
        <v>0</v>
      </c>
      <c r="J25" s="921">
        <v>0</v>
      </c>
      <c r="K25" s="921">
        <v>0</v>
      </c>
      <c r="L25" s="921">
        <v>0</v>
      </c>
      <c r="M25" s="921">
        <v>0</v>
      </c>
      <c r="N25" s="921">
        <v>0</v>
      </c>
      <c r="O25" s="921">
        <v>-16645</v>
      </c>
      <c r="P25" s="921">
        <v>0</v>
      </c>
      <c r="Q25" s="921">
        <v>0</v>
      </c>
      <c r="R25" s="921">
        <v>0</v>
      </c>
      <c r="S25" s="921">
        <v>-3329</v>
      </c>
      <c r="T25" s="921">
        <v>0</v>
      </c>
      <c r="U25" s="921">
        <v>-3329</v>
      </c>
      <c r="V25" s="921">
        <v>0</v>
      </c>
      <c r="W25" s="921">
        <v>-104863.5</v>
      </c>
      <c r="X25" s="921">
        <v>0</v>
      </c>
      <c r="Y25" s="921">
        <v>0</v>
      </c>
      <c r="Z25" s="921">
        <v>0</v>
      </c>
      <c r="AA25" s="921">
        <v>0</v>
      </c>
      <c r="AB25" s="921">
        <v>0</v>
      </c>
      <c r="AC25" s="921">
        <v>0</v>
      </c>
      <c r="AD25" s="921">
        <v>0</v>
      </c>
      <c r="AE25" s="921">
        <v>0</v>
      </c>
      <c r="AF25" s="921">
        <v>0</v>
      </c>
      <c r="AG25" s="921">
        <v>0</v>
      </c>
      <c r="AH25" s="921">
        <v>-6658</v>
      </c>
      <c r="AI25" s="921">
        <v>0</v>
      </c>
      <c r="AJ25" s="921">
        <v>0</v>
      </c>
      <c r="AK25" s="921">
        <v>0</v>
      </c>
      <c r="AL25" s="921">
        <v>0</v>
      </c>
      <c r="AM25" s="921">
        <v>0</v>
      </c>
      <c r="AN25" s="921">
        <v>0</v>
      </c>
      <c r="AO25" s="921">
        <v>-40447.15</v>
      </c>
      <c r="AP25" s="921">
        <v>-71906.7</v>
      </c>
      <c r="AQ25" s="922">
        <v>-250747.34999999998</v>
      </c>
      <c r="AR25" s="923">
        <v>10475353.65</v>
      </c>
    </row>
    <row r="26" spans="1:44" ht="15.6" customHeight="1" x14ac:dyDescent="0.2">
      <c r="A26" s="924">
        <v>20</v>
      </c>
      <c r="B26" s="925" t="s">
        <v>26</v>
      </c>
      <c r="C26" s="926">
        <v>34990909</v>
      </c>
      <c r="D26" s="926">
        <v>-10768</v>
      </c>
      <c r="E26" s="926"/>
      <c r="F26" s="926"/>
      <c r="G26" s="926">
        <v>0</v>
      </c>
      <c r="H26" s="926">
        <v>0</v>
      </c>
      <c r="I26" s="926">
        <v>0</v>
      </c>
      <c r="J26" s="926">
        <v>0</v>
      </c>
      <c r="K26" s="926">
        <v>0</v>
      </c>
      <c r="L26" s="926">
        <v>0</v>
      </c>
      <c r="M26" s="926">
        <v>-7731</v>
      </c>
      <c r="N26" s="926">
        <v>0</v>
      </c>
      <c r="O26" s="926">
        <v>0</v>
      </c>
      <c r="P26" s="926">
        <v>0</v>
      </c>
      <c r="Q26" s="926">
        <v>0</v>
      </c>
      <c r="R26" s="926">
        <v>0</v>
      </c>
      <c r="S26" s="926">
        <v>0</v>
      </c>
      <c r="T26" s="926">
        <v>0</v>
      </c>
      <c r="U26" s="926">
        <v>0</v>
      </c>
      <c r="V26" s="926">
        <v>0</v>
      </c>
      <c r="W26" s="926">
        <v>0</v>
      </c>
      <c r="X26" s="926">
        <v>0</v>
      </c>
      <c r="Y26" s="926">
        <v>0</v>
      </c>
      <c r="Z26" s="926">
        <v>0</v>
      </c>
      <c r="AA26" s="926">
        <v>0</v>
      </c>
      <c r="AB26" s="926">
        <v>0</v>
      </c>
      <c r="AC26" s="926">
        <v>0</v>
      </c>
      <c r="AD26" s="926">
        <v>0</v>
      </c>
      <c r="AE26" s="926">
        <v>0</v>
      </c>
      <c r="AF26" s="926">
        <v>0</v>
      </c>
      <c r="AG26" s="926">
        <v>0</v>
      </c>
      <c r="AH26" s="926">
        <v>0</v>
      </c>
      <c r="AI26" s="926">
        <v>0</v>
      </c>
      <c r="AJ26" s="926">
        <v>0</v>
      </c>
      <c r="AK26" s="926">
        <v>0</v>
      </c>
      <c r="AL26" s="926">
        <v>0</v>
      </c>
      <c r="AM26" s="926">
        <v>0</v>
      </c>
      <c r="AN26" s="926">
        <v>0</v>
      </c>
      <c r="AO26" s="926">
        <v>-56823.25</v>
      </c>
      <c r="AP26" s="926">
        <v>-28991.05</v>
      </c>
      <c r="AQ26" s="927">
        <v>-104313.3</v>
      </c>
      <c r="AR26" s="928">
        <v>34886595.700000003</v>
      </c>
    </row>
    <row r="27" spans="1:44" ht="15.6" customHeight="1" x14ac:dyDescent="0.2">
      <c r="A27" s="913">
        <v>21</v>
      </c>
      <c r="B27" s="914" t="s">
        <v>27</v>
      </c>
      <c r="C27" s="915">
        <v>20304910</v>
      </c>
      <c r="D27" s="915">
        <v>-6694</v>
      </c>
      <c r="E27" s="915"/>
      <c r="F27" s="915"/>
      <c r="G27" s="915">
        <v>0</v>
      </c>
      <c r="H27" s="915">
        <v>0</v>
      </c>
      <c r="I27" s="915">
        <v>2603</v>
      </c>
      <c r="J27" s="915">
        <v>0</v>
      </c>
      <c r="K27" s="915">
        <v>0</v>
      </c>
      <c r="L27" s="915">
        <v>0</v>
      </c>
      <c r="M27" s="915">
        <v>0</v>
      </c>
      <c r="N27" s="915">
        <v>0</v>
      </c>
      <c r="O27" s="915">
        <v>0</v>
      </c>
      <c r="P27" s="915">
        <v>0</v>
      </c>
      <c r="Q27" s="915">
        <v>-1301.5</v>
      </c>
      <c r="R27" s="915">
        <v>0</v>
      </c>
      <c r="S27" s="915">
        <v>0</v>
      </c>
      <c r="T27" s="915">
        <v>-5206</v>
      </c>
      <c r="U27" s="915">
        <v>0</v>
      </c>
      <c r="V27" s="915">
        <v>0</v>
      </c>
      <c r="W27" s="915">
        <v>0</v>
      </c>
      <c r="X27" s="915">
        <v>0</v>
      </c>
      <c r="Y27" s="915">
        <v>0</v>
      </c>
      <c r="Z27" s="915">
        <v>0</v>
      </c>
      <c r="AA27" s="915">
        <v>0</v>
      </c>
      <c r="AB27" s="915">
        <v>0</v>
      </c>
      <c r="AC27" s="915">
        <v>0</v>
      </c>
      <c r="AD27" s="915">
        <v>0</v>
      </c>
      <c r="AE27" s="915">
        <v>0</v>
      </c>
      <c r="AF27" s="916">
        <v>0</v>
      </c>
      <c r="AG27" s="916">
        <v>0</v>
      </c>
      <c r="AH27" s="916">
        <v>0</v>
      </c>
      <c r="AI27" s="916">
        <v>0</v>
      </c>
      <c r="AJ27" s="916">
        <v>0</v>
      </c>
      <c r="AK27" s="916">
        <v>0</v>
      </c>
      <c r="AL27" s="916">
        <v>0</v>
      </c>
      <c r="AM27" s="916">
        <v>0</v>
      </c>
      <c r="AN27" s="916">
        <v>0</v>
      </c>
      <c r="AO27" s="915">
        <v>-9370.6</v>
      </c>
      <c r="AP27" s="915">
        <v>-22256.15</v>
      </c>
      <c r="AQ27" s="917">
        <v>-42225.25</v>
      </c>
      <c r="AR27" s="918">
        <v>20262684.75</v>
      </c>
    </row>
    <row r="28" spans="1:44" ht="15.6" customHeight="1" x14ac:dyDescent="0.2">
      <c r="A28" s="919">
        <v>22</v>
      </c>
      <c r="B28" s="920" t="s">
        <v>28</v>
      </c>
      <c r="C28" s="921">
        <v>21618013</v>
      </c>
      <c r="D28" s="921">
        <v>0</v>
      </c>
      <c r="E28" s="921"/>
      <c r="F28" s="921"/>
      <c r="G28" s="921">
        <v>0</v>
      </c>
      <c r="H28" s="921">
        <v>0</v>
      </c>
      <c r="I28" s="921">
        <v>0</v>
      </c>
      <c r="J28" s="921">
        <v>0</v>
      </c>
      <c r="K28" s="921">
        <v>0</v>
      </c>
      <c r="L28" s="921">
        <v>0</v>
      </c>
      <c r="M28" s="921">
        <v>0</v>
      </c>
      <c r="N28" s="921">
        <v>0</v>
      </c>
      <c r="O28" s="921">
        <v>0</v>
      </c>
      <c r="P28" s="921">
        <v>0</v>
      </c>
      <c r="Q28" s="921">
        <v>0</v>
      </c>
      <c r="R28" s="921">
        <v>0</v>
      </c>
      <c r="S28" s="921">
        <v>0</v>
      </c>
      <c r="T28" s="921">
        <v>0</v>
      </c>
      <c r="U28" s="921">
        <v>0</v>
      </c>
      <c r="V28" s="921">
        <v>0</v>
      </c>
      <c r="W28" s="921">
        <v>0</v>
      </c>
      <c r="X28" s="921">
        <v>0</v>
      </c>
      <c r="Y28" s="921">
        <v>0</v>
      </c>
      <c r="Z28" s="921">
        <v>0</v>
      </c>
      <c r="AA28" s="921">
        <v>0</v>
      </c>
      <c r="AB28" s="921">
        <v>0</v>
      </c>
      <c r="AC28" s="921">
        <v>0</v>
      </c>
      <c r="AD28" s="921">
        <v>0</v>
      </c>
      <c r="AE28" s="921">
        <v>0</v>
      </c>
      <c r="AF28" s="921">
        <v>0</v>
      </c>
      <c r="AG28" s="921">
        <v>0</v>
      </c>
      <c r="AH28" s="921">
        <v>0</v>
      </c>
      <c r="AI28" s="921">
        <v>0</v>
      </c>
      <c r="AJ28" s="921">
        <v>0</v>
      </c>
      <c r="AK28" s="921">
        <v>0</v>
      </c>
      <c r="AL28" s="921">
        <v>0</v>
      </c>
      <c r="AM28" s="921">
        <v>0</v>
      </c>
      <c r="AN28" s="921">
        <v>0</v>
      </c>
      <c r="AO28" s="921">
        <v>-9553.5</v>
      </c>
      <c r="AP28" s="921">
        <v>-19975.5</v>
      </c>
      <c r="AQ28" s="922">
        <v>-29529</v>
      </c>
      <c r="AR28" s="923">
        <v>21588484</v>
      </c>
    </row>
    <row r="29" spans="1:44" ht="15.6" customHeight="1" x14ac:dyDescent="0.2">
      <c r="A29" s="919">
        <v>23</v>
      </c>
      <c r="B29" s="920" t="s">
        <v>29</v>
      </c>
      <c r="C29" s="921">
        <v>74922608</v>
      </c>
      <c r="D29" s="921">
        <v>-2490</v>
      </c>
      <c r="E29" s="921"/>
      <c r="F29" s="921"/>
      <c r="G29" s="921">
        <v>0</v>
      </c>
      <c r="H29" s="921">
        <v>0</v>
      </c>
      <c r="I29" s="921">
        <v>-6712</v>
      </c>
      <c r="J29" s="921">
        <v>0</v>
      </c>
      <c r="K29" s="921">
        <v>0</v>
      </c>
      <c r="L29" s="921">
        <v>0</v>
      </c>
      <c r="M29" s="921">
        <v>0</v>
      </c>
      <c r="N29" s="921">
        <v>0</v>
      </c>
      <c r="O29" s="921">
        <v>0</v>
      </c>
      <c r="P29" s="921">
        <v>-3356</v>
      </c>
      <c r="Q29" s="921">
        <v>0</v>
      </c>
      <c r="R29" s="921">
        <v>0</v>
      </c>
      <c r="S29" s="921">
        <v>0</v>
      </c>
      <c r="T29" s="921">
        <v>-1678</v>
      </c>
      <c r="U29" s="921">
        <v>0</v>
      </c>
      <c r="V29" s="921">
        <v>0</v>
      </c>
      <c r="W29" s="921">
        <v>-1678</v>
      </c>
      <c r="X29" s="921">
        <v>0</v>
      </c>
      <c r="Y29" s="921">
        <v>0</v>
      </c>
      <c r="Z29" s="921">
        <v>0</v>
      </c>
      <c r="AA29" s="921">
        <v>-248344</v>
      </c>
      <c r="AB29" s="921">
        <v>-3356</v>
      </c>
      <c r="AC29" s="921">
        <v>-8390</v>
      </c>
      <c r="AD29" s="921">
        <v>0</v>
      </c>
      <c r="AE29" s="921">
        <v>0</v>
      </c>
      <c r="AF29" s="921">
        <v>0</v>
      </c>
      <c r="AG29" s="921">
        <v>0</v>
      </c>
      <c r="AH29" s="921">
        <v>0</v>
      </c>
      <c r="AI29" s="921">
        <v>0</v>
      </c>
      <c r="AJ29" s="921">
        <v>0</v>
      </c>
      <c r="AK29" s="921">
        <v>0</v>
      </c>
      <c r="AL29" s="921">
        <v>-5034</v>
      </c>
      <c r="AM29" s="921">
        <v>0</v>
      </c>
      <c r="AN29" s="921">
        <v>0</v>
      </c>
      <c r="AO29" s="921">
        <v>-37755.199999999997</v>
      </c>
      <c r="AP29" s="921">
        <v>-98162.8</v>
      </c>
      <c r="AQ29" s="922">
        <v>-416956</v>
      </c>
      <c r="AR29" s="923">
        <v>74505652</v>
      </c>
    </row>
    <row r="30" spans="1:44" ht="15.6" customHeight="1" x14ac:dyDescent="0.2">
      <c r="A30" s="919">
        <v>24</v>
      </c>
      <c r="B30" s="920" t="s">
        <v>30</v>
      </c>
      <c r="C30" s="921">
        <v>14452709</v>
      </c>
      <c r="D30" s="921">
        <v>-10970</v>
      </c>
      <c r="E30" s="921"/>
      <c r="F30" s="921"/>
      <c r="G30" s="921">
        <v>-20389.5</v>
      </c>
      <c r="H30" s="921">
        <v>0</v>
      </c>
      <c r="I30" s="921">
        <v>135930</v>
      </c>
      <c r="J30" s="921">
        <v>0</v>
      </c>
      <c r="K30" s="921">
        <v>0</v>
      </c>
      <c r="L30" s="921">
        <v>0</v>
      </c>
      <c r="M30" s="921">
        <v>0</v>
      </c>
      <c r="N30" s="921">
        <v>0</v>
      </c>
      <c r="O30" s="921">
        <v>-203895</v>
      </c>
      <c r="P30" s="921">
        <v>0</v>
      </c>
      <c r="Q30" s="921">
        <v>0</v>
      </c>
      <c r="R30" s="921">
        <v>0</v>
      </c>
      <c r="S30" s="921">
        <v>0</v>
      </c>
      <c r="T30" s="921">
        <v>0</v>
      </c>
      <c r="U30" s="921">
        <v>0</v>
      </c>
      <c r="V30" s="921">
        <v>0</v>
      </c>
      <c r="W30" s="921">
        <v>-13593</v>
      </c>
      <c r="X30" s="921">
        <v>-2392368</v>
      </c>
      <c r="Y30" s="921">
        <v>0</v>
      </c>
      <c r="Z30" s="921">
        <v>0</v>
      </c>
      <c r="AA30" s="921">
        <v>0</v>
      </c>
      <c r="AB30" s="921">
        <v>0</v>
      </c>
      <c r="AC30" s="921">
        <v>0</v>
      </c>
      <c r="AD30" s="921">
        <v>0</v>
      </c>
      <c r="AE30" s="921">
        <v>0</v>
      </c>
      <c r="AF30" s="921">
        <v>0</v>
      </c>
      <c r="AG30" s="921">
        <v>0</v>
      </c>
      <c r="AH30" s="921">
        <v>0</v>
      </c>
      <c r="AI30" s="921">
        <v>0</v>
      </c>
      <c r="AJ30" s="921">
        <v>0</v>
      </c>
      <c r="AK30" s="921">
        <v>0</v>
      </c>
      <c r="AL30" s="921">
        <v>0</v>
      </c>
      <c r="AM30" s="921">
        <v>0</v>
      </c>
      <c r="AN30" s="921">
        <v>0</v>
      </c>
      <c r="AO30" s="921">
        <v>-146804.1</v>
      </c>
      <c r="AP30" s="921">
        <v>-146804.20000000001</v>
      </c>
      <c r="AQ30" s="922">
        <v>-2798893.8000000003</v>
      </c>
      <c r="AR30" s="923">
        <v>11653815.200000001</v>
      </c>
    </row>
    <row r="31" spans="1:44" ht="15.6" customHeight="1" x14ac:dyDescent="0.2">
      <c r="A31" s="924">
        <v>25</v>
      </c>
      <c r="B31" s="925" t="s">
        <v>31</v>
      </c>
      <c r="C31" s="926">
        <v>11152960</v>
      </c>
      <c r="D31" s="926">
        <v>0</v>
      </c>
      <c r="E31" s="926"/>
      <c r="F31" s="926"/>
      <c r="G31" s="926">
        <v>0</v>
      </c>
      <c r="H31" s="926">
        <v>0</v>
      </c>
      <c r="I31" s="926">
        <v>0</v>
      </c>
      <c r="J31" s="926">
        <v>0</v>
      </c>
      <c r="K31" s="926">
        <v>0</v>
      </c>
      <c r="L31" s="926">
        <v>0</v>
      </c>
      <c r="M31" s="926">
        <v>0</v>
      </c>
      <c r="N31" s="926">
        <v>0</v>
      </c>
      <c r="O31" s="926">
        <v>0</v>
      </c>
      <c r="P31" s="926">
        <v>0</v>
      </c>
      <c r="Q31" s="926">
        <v>0</v>
      </c>
      <c r="R31" s="926">
        <v>0</v>
      </c>
      <c r="S31" s="926">
        <v>0</v>
      </c>
      <c r="T31" s="926">
        <v>0</v>
      </c>
      <c r="U31" s="926">
        <v>0</v>
      </c>
      <c r="V31" s="926">
        <v>0</v>
      </c>
      <c r="W31" s="926">
        <v>0</v>
      </c>
      <c r="X31" s="926">
        <v>0</v>
      </c>
      <c r="Y31" s="926">
        <v>0</v>
      </c>
      <c r="Z31" s="926">
        <v>0</v>
      </c>
      <c r="AA31" s="926">
        <v>0</v>
      </c>
      <c r="AB31" s="926">
        <v>0</v>
      </c>
      <c r="AC31" s="926">
        <v>0</v>
      </c>
      <c r="AD31" s="926">
        <v>0</v>
      </c>
      <c r="AE31" s="926">
        <v>0</v>
      </c>
      <c r="AF31" s="926">
        <v>-78900</v>
      </c>
      <c r="AG31" s="926">
        <v>0</v>
      </c>
      <c r="AH31" s="926">
        <v>0</v>
      </c>
      <c r="AI31" s="926">
        <v>0</v>
      </c>
      <c r="AJ31" s="926">
        <v>0</v>
      </c>
      <c r="AK31" s="926">
        <v>0</v>
      </c>
      <c r="AL31" s="926">
        <v>0</v>
      </c>
      <c r="AM31" s="926">
        <v>0</v>
      </c>
      <c r="AN31" s="926">
        <v>0</v>
      </c>
      <c r="AO31" s="926">
        <v>-40239</v>
      </c>
      <c r="AP31" s="926">
        <v>-21303</v>
      </c>
      <c r="AQ31" s="927">
        <v>-140442</v>
      </c>
      <c r="AR31" s="928">
        <v>11012518</v>
      </c>
    </row>
    <row r="32" spans="1:44" ht="15.6" customHeight="1" x14ac:dyDescent="0.2">
      <c r="A32" s="913">
        <v>26</v>
      </c>
      <c r="B32" s="914" t="s">
        <v>32</v>
      </c>
      <c r="C32" s="915">
        <v>219031288</v>
      </c>
      <c r="D32" s="915">
        <v>-60557</v>
      </c>
      <c r="E32" s="915"/>
      <c r="F32" s="915"/>
      <c r="G32" s="915">
        <v>0</v>
      </c>
      <c r="H32" s="915">
        <v>0</v>
      </c>
      <c r="I32" s="915">
        <v>-356885</v>
      </c>
      <c r="J32" s="915">
        <v>-2482565</v>
      </c>
      <c r="K32" s="915">
        <v>-1010740</v>
      </c>
      <c r="L32" s="915">
        <v>0</v>
      </c>
      <c r="M32" s="915">
        <v>0</v>
      </c>
      <c r="N32" s="915">
        <v>0</v>
      </c>
      <c r="O32" s="915">
        <v>0</v>
      </c>
      <c r="P32" s="915">
        <v>-1034185</v>
      </c>
      <c r="Q32" s="915">
        <v>0</v>
      </c>
      <c r="R32" s="915">
        <v>0</v>
      </c>
      <c r="S32" s="915">
        <v>0</v>
      </c>
      <c r="T32" s="915">
        <v>0</v>
      </c>
      <c r="U32" s="915">
        <v>0</v>
      </c>
      <c r="V32" s="915">
        <v>0</v>
      </c>
      <c r="W32" s="915">
        <v>0</v>
      </c>
      <c r="X32" s="915">
        <v>0</v>
      </c>
      <c r="Y32" s="915">
        <v>0</v>
      </c>
      <c r="Z32" s="915">
        <v>0</v>
      </c>
      <c r="AA32" s="915">
        <v>0</v>
      </c>
      <c r="AB32" s="915">
        <v>0</v>
      </c>
      <c r="AC32" s="915">
        <v>0</v>
      </c>
      <c r="AD32" s="915">
        <v>0</v>
      </c>
      <c r="AE32" s="915">
        <v>0</v>
      </c>
      <c r="AF32" s="916">
        <v>0</v>
      </c>
      <c r="AG32" s="916">
        <v>0</v>
      </c>
      <c r="AH32" s="916">
        <v>0</v>
      </c>
      <c r="AI32" s="916">
        <v>-1724510</v>
      </c>
      <c r="AJ32" s="916">
        <v>0</v>
      </c>
      <c r="AK32" s="916">
        <v>-26050</v>
      </c>
      <c r="AL32" s="916">
        <v>0</v>
      </c>
      <c r="AM32" s="916">
        <v>0</v>
      </c>
      <c r="AN32" s="916">
        <v>0</v>
      </c>
      <c r="AO32" s="915">
        <v>-886221</v>
      </c>
      <c r="AP32" s="915">
        <v>-780718.5</v>
      </c>
      <c r="AQ32" s="917">
        <v>-8362431.5</v>
      </c>
      <c r="AR32" s="918">
        <v>210668856.5</v>
      </c>
    </row>
    <row r="33" spans="1:44" ht="15.6" customHeight="1" x14ac:dyDescent="0.2">
      <c r="A33" s="919">
        <v>27</v>
      </c>
      <c r="B33" s="920" t="s">
        <v>33</v>
      </c>
      <c r="C33" s="921">
        <v>37434361</v>
      </c>
      <c r="D33" s="921">
        <v>-6368</v>
      </c>
      <c r="E33" s="921"/>
      <c r="F33" s="921"/>
      <c r="G33" s="921">
        <v>0</v>
      </c>
      <c r="H33" s="921">
        <v>0</v>
      </c>
      <c r="I33" s="921">
        <v>0</v>
      </c>
      <c r="J33" s="921">
        <v>0</v>
      </c>
      <c r="K33" s="921">
        <v>0</v>
      </c>
      <c r="L33" s="921">
        <v>-9951</v>
      </c>
      <c r="M33" s="921">
        <v>0</v>
      </c>
      <c r="N33" s="921">
        <v>0</v>
      </c>
      <c r="O33" s="921">
        <v>0</v>
      </c>
      <c r="P33" s="921">
        <v>0</v>
      </c>
      <c r="Q33" s="921">
        <v>0</v>
      </c>
      <c r="R33" s="921">
        <v>0</v>
      </c>
      <c r="S33" s="921">
        <v>0</v>
      </c>
      <c r="T33" s="921">
        <v>0</v>
      </c>
      <c r="U33" s="921">
        <v>0</v>
      </c>
      <c r="V33" s="921">
        <v>0</v>
      </c>
      <c r="W33" s="921">
        <v>0</v>
      </c>
      <c r="X33" s="921">
        <v>0</v>
      </c>
      <c r="Y33" s="921">
        <v>-1658.5</v>
      </c>
      <c r="Z33" s="921">
        <v>0</v>
      </c>
      <c r="AA33" s="921">
        <v>0</v>
      </c>
      <c r="AB33" s="921">
        <v>0</v>
      </c>
      <c r="AC33" s="921">
        <v>0</v>
      </c>
      <c r="AD33" s="921">
        <v>0</v>
      </c>
      <c r="AE33" s="921">
        <v>0</v>
      </c>
      <c r="AF33" s="921">
        <v>0</v>
      </c>
      <c r="AG33" s="921">
        <v>0</v>
      </c>
      <c r="AH33" s="921">
        <v>0</v>
      </c>
      <c r="AI33" s="921">
        <v>0</v>
      </c>
      <c r="AJ33" s="921">
        <v>0</v>
      </c>
      <c r="AK33" s="921">
        <v>0</v>
      </c>
      <c r="AL33" s="921">
        <v>0</v>
      </c>
      <c r="AM33" s="921">
        <v>0</v>
      </c>
      <c r="AN33" s="921">
        <v>0</v>
      </c>
      <c r="AO33" s="921">
        <v>-38808.899999999994</v>
      </c>
      <c r="AP33" s="921">
        <v>-17911.499999999996</v>
      </c>
      <c r="AQ33" s="922">
        <v>-74697.899999999994</v>
      </c>
      <c r="AR33" s="923">
        <v>37359663.100000001</v>
      </c>
    </row>
    <row r="34" spans="1:44" ht="15.6" customHeight="1" x14ac:dyDescent="0.2">
      <c r="A34" s="919">
        <v>28</v>
      </c>
      <c r="B34" s="920" t="s">
        <v>34</v>
      </c>
      <c r="C34" s="921">
        <v>126626514</v>
      </c>
      <c r="D34" s="921">
        <v>-25125</v>
      </c>
      <c r="E34" s="921"/>
      <c r="F34" s="921"/>
      <c r="G34" s="921">
        <v>0</v>
      </c>
      <c r="H34" s="921">
        <v>-2893</v>
      </c>
      <c r="I34" s="921">
        <v>-5786</v>
      </c>
      <c r="J34" s="921">
        <v>0</v>
      </c>
      <c r="K34" s="921">
        <v>0</v>
      </c>
      <c r="L34" s="921">
        <v>0</v>
      </c>
      <c r="M34" s="921">
        <v>-11572</v>
      </c>
      <c r="N34" s="921">
        <v>-8679</v>
      </c>
      <c r="O34" s="921">
        <v>0</v>
      </c>
      <c r="P34" s="921">
        <v>0</v>
      </c>
      <c r="Q34" s="921">
        <v>0</v>
      </c>
      <c r="R34" s="921">
        <v>0</v>
      </c>
      <c r="S34" s="921">
        <v>0</v>
      </c>
      <c r="T34" s="921">
        <v>0</v>
      </c>
      <c r="U34" s="921">
        <v>0</v>
      </c>
      <c r="V34" s="921">
        <v>0</v>
      </c>
      <c r="W34" s="921">
        <v>0</v>
      </c>
      <c r="X34" s="921">
        <v>0</v>
      </c>
      <c r="Y34" s="921">
        <v>0</v>
      </c>
      <c r="Z34" s="921">
        <v>0</v>
      </c>
      <c r="AA34" s="921">
        <v>-4307677</v>
      </c>
      <c r="AB34" s="921">
        <v>-3731970</v>
      </c>
      <c r="AC34" s="921">
        <v>-2375153</v>
      </c>
      <c r="AD34" s="921">
        <v>0</v>
      </c>
      <c r="AE34" s="921">
        <v>0</v>
      </c>
      <c r="AF34" s="921">
        <v>0</v>
      </c>
      <c r="AG34" s="921">
        <v>0</v>
      </c>
      <c r="AH34" s="921">
        <v>0</v>
      </c>
      <c r="AI34" s="921">
        <v>0</v>
      </c>
      <c r="AJ34" s="921">
        <v>0</v>
      </c>
      <c r="AK34" s="921">
        <v>0</v>
      </c>
      <c r="AL34" s="921">
        <v>-202510</v>
      </c>
      <c r="AM34" s="921">
        <v>0</v>
      </c>
      <c r="AN34" s="921">
        <v>0</v>
      </c>
      <c r="AO34" s="921">
        <v>-369725</v>
      </c>
      <c r="AP34" s="921">
        <v>-565003.1</v>
      </c>
      <c r="AQ34" s="922">
        <v>-11606093.1</v>
      </c>
      <c r="AR34" s="923">
        <v>115020420.90000001</v>
      </c>
    </row>
    <row r="35" spans="1:44" ht="15.6" customHeight="1" x14ac:dyDescent="0.2">
      <c r="A35" s="919">
        <v>29</v>
      </c>
      <c r="B35" s="920" t="s">
        <v>35</v>
      </c>
      <c r="C35" s="921">
        <v>66736286</v>
      </c>
      <c r="D35" s="921">
        <v>-20747</v>
      </c>
      <c r="E35" s="921"/>
      <c r="F35" s="921"/>
      <c r="G35" s="921">
        <v>0</v>
      </c>
      <c r="H35" s="921">
        <v>0</v>
      </c>
      <c r="I35" s="921">
        <v>0</v>
      </c>
      <c r="J35" s="921">
        <v>0</v>
      </c>
      <c r="K35" s="921">
        <v>0</v>
      </c>
      <c r="L35" s="921">
        <v>0</v>
      </c>
      <c r="M35" s="921">
        <v>0</v>
      </c>
      <c r="N35" s="921">
        <v>0</v>
      </c>
      <c r="O35" s="921">
        <v>0</v>
      </c>
      <c r="P35" s="921">
        <v>0</v>
      </c>
      <c r="Q35" s="921">
        <v>0</v>
      </c>
      <c r="R35" s="921">
        <v>0</v>
      </c>
      <c r="S35" s="921">
        <v>0</v>
      </c>
      <c r="T35" s="921">
        <v>0</v>
      </c>
      <c r="U35" s="921">
        <v>0</v>
      </c>
      <c r="V35" s="921">
        <v>0</v>
      </c>
      <c r="W35" s="921">
        <v>0</v>
      </c>
      <c r="X35" s="921">
        <v>0</v>
      </c>
      <c r="Y35" s="921">
        <v>0</v>
      </c>
      <c r="Z35" s="921">
        <v>-2519</v>
      </c>
      <c r="AA35" s="921">
        <v>0</v>
      </c>
      <c r="AB35" s="921">
        <v>0</v>
      </c>
      <c r="AC35" s="921">
        <v>0</v>
      </c>
      <c r="AD35" s="921">
        <v>0</v>
      </c>
      <c r="AE35" s="921">
        <v>0</v>
      </c>
      <c r="AF35" s="921">
        <v>0</v>
      </c>
      <c r="AG35" s="921">
        <v>0</v>
      </c>
      <c r="AH35" s="921">
        <v>0</v>
      </c>
      <c r="AI35" s="921">
        <v>0</v>
      </c>
      <c r="AJ35" s="921">
        <v>-5038</v>
      </c>
      <c r="AK35" s="921">
        <v>0</v>
      </c>
      <c r="AL35" s="921">
        <v>0</v>
      </c>
      <c r="AM35" s="921">
        <v>0</v>
      </c>
      <c r="AN35" s="921">
        <v>0</v>
      </c>
      <c r="AO35" s="921">
        <v>-165498.5</v>
      </c>
      <c r="AP35" s="921">
        <v>-360469.1</v>
      </c>
      <c r="AQ35" s="922">
        <v>-554271.6</v>
      </c>
      <c r="AR35" s="923">
        <v>66182014.399999999</v>
      </c>
    </row>
    <row r="36" spans="1:44" ht="15.6" customHeight="1" x14ac:dyDescent="0.2">
      <c r="A36" s="924">
        <v>30</v>
      </c>
      <c r="B36" s="925" t="s">
        <v>36</v>
      </c>
      <c r="C36" s="926">
        <v>17345982</v>
      </c>
      <c r="D36" s="926">
        <v>0</v>
      </c>
      <c r="E36" s="926"/>
      <c r="F36" s="926"/>
      <c r="G36" s="926">
        <v>0</v>
      </c>
      <c r="H36" s="926">
        <v>0</v>
      </c>
      <c r="I36" s="926">
        <v>0</v>
      </c>
      <c r="J36" s="926">
        <v>0</v>
      </c>
      <c r="K36" s="926">
        <v>0</v>
      </c>
      <c r="L36" s="926">
        <v>0</v>
      </c>
      <c r="M36" s="926">
        <v>0</v>
      </c>
      <c r="N36" s="926">
        <v>0</v>
      </c>
      <c r="O36" s="926">
        <v>0</v>
      </c>
      <c r="P36" s="926">
        <v>0</v>
      </c>
      <c r="Q36" s="926">
        <v>0</v>
      </c>
      <c r="R36" s="926">
        <v>0</v>
      </c>
      <c r="S36" s="926">
        <v>0</v>
      </c>
      <c r="T36" s="926">
        <v>0</v>
      </c>
      <c r="U36" s="926">
        <v>0</v>
      </c>
      <c r="V36" s="926">
        <v>0</v>
      </c>
      <c r="W36" s="926">
        <v>0</v>
      </c>
      <c r="X36" s="926">
        <v>0</v>
      </c>
      <c r="Y36" s="926">
        <v>0</v>
      </c>
      <c r="Z36" s="926">
        <v>0</v>
      </c>
      <c r="AA36" s="926">
        <v>0</v>
      </c>
      <c r="AB36" s="926">
        <v>0</v>
      </c>
      <c r="AC36" s="926">
        <v>0</v>
      </c>
      <c r="AD36" s="926">
        <v>0</v>
      </c>
      <c r="AE36" s="926">
        <v>0</v>
      </c>
      <c r="AF36" s="926">
        <v>0</v>
      </c>
      <c r="AG36" s="926">
        <v>0</v>
      </c>
      <c r="AH36" s="926">
        <v>0</v>
      </c>
      <c r="AI36" s="926">
        <v>0</v>
      </c>
      <c r="AJ36" s="926">
        <v>0</v>
      </c>
      <c r="AK36" s="926">
        <v>0</v>
      </c>
      <c r="AL36" s="926">
        <v>0</v>
      </c>
      <c r="AM36" s="926">
        <v>0</v>
      </c>
      <c r="AN36" s="926">
        <v>0</v>
      </c>
      <c r="AO36" s="926">
        <v>-5193.1499999999996</v>
      </c>
      <c r="AP36" s="926">
        <v>-27698.7</v>
      </c>
      <c r="AQ36" s="927">
        <v>-32891.85</v>
      </c>
      <c r="AR36" s="928">
        <v>17313090.150000002</v>
      </c>
    </row>
    <row r="37" spans="1:44" ht="15.6" customHeight="1" x14ac:dyDescent="0.2">
      <c r="A37" s="913">
        <v>31</v>
      </c>
      <c r="B37" s="914" t="s">
        <v>37</v>
      </c>
      <c r="C37" s="915">
        <v>28137081</v>
      </c>
      <c r="D37" s="915">
        <v>-5296</v>
      </c>
      <c r="E37" s="915"/>
      <c r="F37" s="915"/>
      <c r="G37" s="915">
        <v>0</v>
      </c>
      <c r="H37" s="915">
        <v>-257460</v>
      </c>
      <c r="I37" s="915">
        <v>0</v>
      </c>
      <c r="J37" s="915">
        <v>0</v>
      </c>
      <c r="K37" s="915">
        <v>0</v>
      </c>
      <c r="L37" s="915">
        <v>0</v>
      </c>
      <c r="M37" s="915">
        <v>0</v>
      </c>
      <c r="N37" s="915">
        <v>0</v>
      </c>
      <c r="O37" s="915">
        <v>0</v>
      </c>
      <c r="P37" s="915">
        <v>0</v>
      </c>
      <c r="Q37" s="915">
        <v>0</v>
      </c>
      <c r="R37" s="915">
        <v>0</v>
      </c>
      <c r="S37" s="915">
        <v>0</v>
      </c>
      <c r="T37" s="915">
        <v>0</v>
      </c>
      <c r="U37" s="915">
        <v>0</v>
      </c>
      <c r="V37" s="915">
        <v>0</v>
      </c>
      <c r="W37" s="915">
        <v>0</v>
      </c>
      <c r="X37" s="915">
        <v>0</v>
      </c>
      <c r="Y37" s="915">
        <v>0</v>
      </c>
      <c r="Z37" s="915">
        <v>-12260</v>
      </c>
      <c r="AA37" s="915">
        <v>0</v>
      </c>
      <c r="AB37" s="915">
        <v>0</v>
      </c>
      <c r="AC37" s="915">
        <v>0</v>
      </c>
      <c r="AD37" s="915">
        <v>0</v>
      </c>
      <c r="AE37" s="915">
        <v>0</v>
      </c>
      <c r="AF37" s="916">
        <v>-1621385</v>
      </c>
      <c r="AG37" s="916">
        <v>0</v>
      </c>
      <c r="AH37" s="916">
        <v>0</v>
      </c>
      <c r="AI37" s="916">
        <v>0</v>
      </c>
      <c r="AJ37" s="916">
        <v>0</v>
      </c>
      <c r="AK37" s="916">
        <v>0</v>
      </c>
      <c r="AL37" s="916">
        <v>0</v>
      </c>
      <c r="AM37" s="916">
        <v>0</v>
      </c>
      <c r="AN37" s="916">
        <v>0</v>
      </c>
      <c r="AO37" s="915">
        <v>-52411.5</v>
      </c>
      <c r="AP37" s="915">
        <v>-46894.5</v>
      </c>
      <c r="AQ37" s="917">
        <v>-1995707</v>
      </c>
      <c r="AR37" s="918">
        <v>26141374</v>
      </c>
    </row>
    <row r="38" spans="1:44" ht="15.6" customHeight="1" x14ac:dyDescent="0.2">
      <c r="A38" s="919">
        <v>32</v>
      </c>
      <c r="B38" s="920" t="s">
        <v>38</v>
      </c>
      <c r="C38" s="921">
        <v>163418802.5</v>
      </c>
      <c r="D38" s="921">
        <v>-7359</v>
      </c>
      <c r="E38" s="921"/>
      <c r="F38" s="921"/>
      <c r="G38" s="921">
        <v>-11880</v>
      </c>
      <c r="H38" s="921">
        <v>0</v>
      </c>
      <c r="I38" s="921">
        <v>0</v>
      </c>
      <c r="J38" s="921">
        <v>0</v>
      </c>
      <c r="K38" s="921">
        <v>0</v>
      </c>
      <c r="L38" s="921">
        <v>0</v>
      </c>
      <c r="M38" s="921">
        <v>0</v>
      </c>
      <c r="N38" s="921">
        <v>0</v>
      </c>
      <c r="O38" s="921">
        <v>-43065</v>
      </c>
      <c r="P38" s="921">
        <v>0</v>
      </c>
      <c r="Q38" s="921">
        <v>0</v>
      </c>
      <c r="R38" s="921">
        <v>0</v>
      </c>
      <c r="S38" s="921">
        <v>-2970</v>
      </c>
      <c r="T38" s="921">
        <v>0</v>
      </c>
      <c r="U38" s="921">
        <v>0</v>
      </c>
      <c r="V38" s="921">
        <v>0</v>
      </c>
      <c r="W38" s="921">
        <v>-10395</v>
      </c>
      <c r="X38" s="921">
        <v>0</v>
      </c>
      <c r="Y38" s="921">
        <v>0</v>
      </c>
      <c r="Z38" s="921">
        <v>0</v>
      </c>
      <c r="AA38" s="921">
        <v>0</v>
      </c>
      <c r="AB38" s="921">
        <v>0</v>
      </c>
      <c r="AC38" s="921">
        <v>0</v>
      </c>
      <c r="AD38" s="921">
        <v>-20790</v>
      </c>
      <c r="AE38" s="921">
        <v>-10395</v>
      </c>
      <c r="AF38" s="921">
        <v>0</v>
      </c>
      <c r="AG38" s="921">
        <v>-1485</v>
      </c>
      <c r="AH38" s="921">
        <v>0</v>
      </c>
      <c r="AI38" s="921">
        <v>0</v>
      </c>
      <c r="AJ38" s="921">
        <v>0</v>
      </c>
      <c r="AK38" s="921">
        <v>0</v>
      </c>
      <c r="AL38" s="921">
        <v>0</v>
      </c>
      <c r="AM38" s="921">
        <v>0</v>
      </c>
      <c r="AN38" s="921">
        <v>0</v>
      </c>
      <c r="AO38" s="921">
        <v>-232551</v>
      </c>
      <c r="AP38" s="921">
        <v>-463765.5</v>
      </c>
      <c r="AQ38" s="922">
        <v>-804655.5</v>
      </c>
      <c r="AR38" s="923">
        <v>162614147</v>
      </c>
    </row>
    <row r="39" spans="1:44" ht="15.6" customHeight="1" x14ac:dyDescent="0.2">
      <c r="A39" s="919">
        <v>33</v>
      </c>
      <c r="B39" s="920" t="s">
        <v>39</v>
      </c>
      <c r="C39" s="921">
        <v>7604648</v>
      </c>
      <c r="D39" s="921">
        <v>-17719</v>
      </c>
      <c r="E39" s="921"/>
      <c r="F39" s="921"/>
      <c r="G39" s="921">
        <v>0</v>
      </c>
      <c r="H39" s="921">
        <v>0</v>
      </c>
      <c r="I39" s="921">
        <v>0</v>
      </c>
      <c r="J39" s="921">
        <v>0</v>
      </c>
      <c r="K39" s="921">
        <v>0</v>
      </c>
      <c r="L39" s="921">
        <v>0</v>
      </c>
      <c r="M39" s="921">
        <v>0</v>
      </c>
      <c r="N39" s="921">
        <v>0</v>
      </c>
      <c r="O39" s="921">
        <v>0</v>
      </c>
      <c r="P39" s="921">
        <v>0</v>
      </c>
      <c r="Q39" s="921">
        <v>-1501161</v>
      </c>
      <c r="R39" s="921">
        <v>0</v>
      </c>
      <c r="S39" s="921">
        <v>0</v>
      </c>
      <c r="T39" s="921">
        <v>0</v>
      </c>
      <c r="U39" s="921">
        <v>0</v>
      </c>
      <c r="V39" s="921">
        <v>0</v>
      </c>
      <c r="W39" s="921">
        <v>0</v>
      </c>
      <c r="X39" s="921">
        <v>0</v>
      </c>
      <c r="Y39" s="921">
        <v>0</v>
      </c>
      <c r="Z39" s="921">
        <v>0</v>
      </c>
      <c r="AA39" s="921">
        <v>0</v>
      </c>
      <c r="AB39" s="921">
        <v>0</v>
      </c>
      <c r="AC39" s="921">
        <v>0</v>
      </c>
      <c r="AD39" s="921">
        <v>0</v>
      </c>
      <c r="AE39" s="921">
        <v>0</v>
      </c>
      <c r="AF39" s="921">
        <v>0</v>
      </c>
      <c r="AG39" s="921">
        <v>0</v>
      </c>
      <c r="AH39" s="921">
        <v>0</v>
      </c>
      <c r="AI39" s="921">
        <v>0</v>
      </c>
      <c r="AJ39" s="921">
        <v>0</v>
      </c>
      <c r="AK39" s="921">
        <v>0</v>
      </c>
      <c r="AL39" s="921">
        <v>0</v>
      </c>
      <c r="AM39" s="921">
        <v>0</v>
      </c>
      <c r="AN39" s="921">
        <v>0</v>
      </c>
      <c r="AO39" s="921">
        <v>-8329.1</v>
      </c>
      <c r="AP39" s="921">
        <v>-3332.2</v>
      </c>
      <c r="AQ39" s="922">
        <v>-1530541.3</v>
      </c>
      <c r="AR39" s="923">
        <v>6074106.7000000002</v>
      </c>
    </row>
    <row r="40" spans="1:44" ht="15.6" customHeight="1" x14ac:dyDescent="0.2">
      <c r="A40" s="919">
        <v>34</v>
      </c>
      <c r="B40" s="920" t="s">
        <v>40</v>
      </c>
      <c r="C40" s="921">
        <v>26517001</v>
      </c>
      <c r="D40" s="921">
        <v>-12507</v>
      </c>
      <c r="E40" s="921"/>
      <c r="F40" s="921"/>
      <c r="G40" s="921">
        <v>0</v>
      </c>
      <c r="H40" s="921">
        <v>0</v>
      </c>
      <c r="I40" s="921">
        <v>0</v>
      </c>
      <c r="J40" s="921">
        <v>0</v>
      </c>
      <c r="K40" s="921">
        <v>0</v>
      </c>
      <c r="L40" s="921">
        <v>0</v>
      </c>
      <c r="M40" s="921">
        <v>0</v>
      </c>
      <c r="N40" s="921">
        <v>0</v>
      </c>
      <c r="O40" s="921">
        <v>0</v>
      </c>
      <c r="P40" s="921">
        <v>0</v>
      </c>
      <c r="Q40" s="921">
        <v>-3159</v>
      </c>
      <c r="R40" s="921">
        <v>0</v>
      </c>
      <c r="S40" s="921">
        <v>0</v>
      </c>
      <c r="T40" s="921">
        <v>0</v>
      </c>
      <c r="U40" s="921">
        <v>0</v>
      </c>
      <c r="V40" s="921">
        <v>-7897.5</v>
      </c>
      <c r="W40" s="921">
        <v>0</v>
      </c>
      <c r="X40" s="921">
        <v>0</v>
      </c>
      <c r="Y40" s="921">
        <v>0</v>
      </c>
      <c r="Z40" s="921">
        <v>0</v>
      </c>
      <c r="AA40" s="921">
        <v>0</v>
      </c>
      <c r="AB40" s="921">
        <v>0</v>
      </c>
      <c r="AC40" s="921">
        <v>0</v>
      </c>
      <c r="AD40" s="921">
        <v>0</v>
      </c>
      <c r="AE40" s="921">
        <v>0</v>
      </c>
      <c r="AF40" s="921">
        <v>0</v>
      </c>
      <c r="AG40" s="921">
        <v>0</v>
      </c>
      <c r="AH40" s="921">
        <v>0</v>
      </c>
      <c r="AI40" s="921">
        <v>0</v>
      </c>
      <c r="AJ40" s="921">
        <v>0</v>
      </c>
      <c r="AK40" s="921">
        <v>0</v>
      </c>
      <c r="AL40" s="921">
        <v>0</v>
      </c>
      <c r="AM40" s="921">
        <v>0</v>
      </c>
      <c r="AN40" s="921">
        <v>0</v>
      </c>
      <c r="AO40" s="921">
        <v>-108038.2</v>
      </c>
      <c r="AP40" s="921">
        <v>-51176</v>
      </c>
      <c r="AQ40" s="922">
        <v>-182777.7</v>
      </c>
      <c r="AR40" s="923">
        <v>26334223.300000001</v>
      </c>
    </row>
    <row r="41" spans="1:44" ht="15.6" customHeight="1" x14ac:dyDescent="0.2">
      <c r="A41" s="924">
        <v>35</v>
      </c>
      <c r="B41" s="925" t="s">
        <v>41</v>
      </c>
      <c r="C41" s="926">
        <v>33013423</v>
      </c>
      <c r="D41" s="926">
        <v>-2629</v>
      </c>
      <c r="E41" s="926"/>
      <c r="F41" s="926"/>
      <c r="G41" s="926">
        <v>0</v>
      </c>
      <c r="H41" s="926">
        <v>0</v>
      </c>
      <c r="I41" s="926">
        <v>0</v>
      </c>
      <c r="J41" s="926">
        <v>0</v>
      </c>
      <c r="K41" s="926">
        <v>0</v>
      </c>
      <c r="L41" s="926">
        <v>0</v>
      </c>
      <c r="M41" s="926">
        <v>0</v>
      </c>
      <c r="N41" s="926">
        <v>0</v>
      </c>
      <c r="O41" s="926">
        <v>0</v>
      </c>
      <c r="P41" s="926">
        <v>0</v>
      </c>
      <c r="Q41" s="926">
        <v>0</v>
      </c>
      <c r="R41" s="926">
        <v>0</v>
      </c>
      <c r="S41" s="926">
        <v>0</v>
      </c>
      <c r="T41" s="926">
        <v>0</v>
      </c>
      <c r="U41" s="926">
        <v>0</v>
      </c>
      <c r="V41" s="926">
        <v>0</v>
      </c>
      <c r="W41" s="926">
        <v>0</v>
      </c>
      <c r="X41" s="926">
        <v>0</v>
      </c>
      <c r="Y41" s="926">
        <v>0</v>
      </c>
      <c r="Z41" s="926">
        <v>0</v>
      </c>
      <c r="AA41" s="926">
        <v>0</v>
      </c>
      <c r="AB41" s="926">
        <v>0</v>
      </c>
      <c r="AC41" s="926">
        <v>0</v>
      </c>
      <c r="AD41" s="926">
        <v>0</v>
      </c>
      <c r="AE41" s="926">
        <v>0</v>
      </c>
      <c r="AF41" s="926">
        <v>0</v>
      </c>
      <c r="AG41" s="926">
        <v>0</v>
      </c>
      <c r="AH41" s="926">
        <v>0</v>
      </c>
      <c r="AI41" s="926">
        <v>0</v>
      </c>
      <c r="AJ41" s="926">
        <v>0</v>
      </c>
      <c r="AK41" s="926">
        <v>0</v>
      </c>
      <c r="AL41" s="926">
        <v>0</v>
      </c>
      <c r="AM41" s="926">
        <v>0</v>
      </c>
      <c r="AN41" s="926">
        <v>0</v>
      </c>
      <c r="AO41" s="926">
        <v>-56117.2</v>
      </c>
      <c r="AP41" s="926">
        <v>-54557.8</v>
      </c>
      <c r="AQ41" s="927">
        <v>-113304</v>
      </c>
      <c r="AR41" s="928">
        <v>32900119</v>
      </c>
    </row>
    <row r="42" spans="1:44" ht="15.6" customHeight="1" x14ac:dyDescent="0.2">
      <c r="A42" s="913">
        <v>36</v>
      </c>
      <c r="B42" s="1038" t="s">
        <v>42</v>
      </c>
      <c r="C42" s="915">
        <v>21344617</v>
      </c>
      <c r="D42" s="915">
        <v>-87075</v>
      </c>
      <c r="E42" s="915">
        <v>-109816565.5</v>
      </c>
      <c r="F42" s="915">
        <v>-105190747.5</v>
      </c>
      <c r="G42" s="915">
        <v>0</v>
      </c>
      <c r="H42" s="915">
        <v>0</v>
      </c>
      <c r="I42" s="915">
        <v>-2660316</v>
      </c>
      <c r="J42" s="915">
        <v>-1606455</v>
      </c>
      <c r="K42" s="915">
        <v>-3400637.5</v>
      </c>
      <c r="L42" s="915">
        <v>0</v>
      </c>
      <c r="M42" s="915">
        <v>0</v>
      </c>
      <c r="N42" s="915">
        <v>0</v>
      </c>
      <c r="O42" s="915">
        <v>0</v>
      </c>
      <c r="P42" s="915">
        <v>-393920</v>
      </c>
      <c r="Q42" s="915">
        <v>0</v>
      </c>
      <c r="R42" s="915">
        <v>0</v>
      </c>
      <c r="S42" s="915">
        <v>0</v>
      </c>
      <c r="T42" s="915">
        <v>0</v>
      </c>
      <c r="U42" s="915">
        <v>0</v>
      </c>
      <c r="V42" s="915">
        <v>0</v>
      </c>
      <c r="W42" s="915">
        <v>0</v>
      </c>
      <c r="X42" s="915">
        <v>0</v>
      </c>
      <c r="Y42" s="915">
        <v>0</v>
      </c>
      <c r="Z42" s="915">
        <v>0</v>
      </c>
      <c r="AA42" s="915">
        <v>0</v>
      </c>
      <c r="AB42" s="915">
        <v>0</v>
      </c>
      <c r="AC42" s="915">
        <v>0</v>
      </c>
      <c r="AD42" s="915">
        <v>0</v>
      </c>
      <c r="AE42" s="915">
        <v>0</v>
      </c>
      <c r="AF42" s="916">
        <v>0</v>
      </c>
      <c r="AG42" s="916">
        <v>0</v>
      </c>
      <c r="AH42" s="916">
        <v>0</v>
      </c>
      <c r="AI42" s="916">
        <v>-581647.5</v>
      </c>
      <c r="AJ42" s="916">
        <v>0</v>
      </c>
      <c r="AK42" s="916">
        <v>-181572.5</v>
      </c>
      <c r="AL42" s="916">
        <v>0</v>
      </c>
      <c r="AM42" s="916">
        <v>0</v>
      </c>
      <c r="AN42" s="916">
        <v>0</v>
      </c>
      <c r="AO42" s="915">
        <v>-459778.5</v>
      </c>
      <c r="AP42" s="915">
        <v>-443160</v>
      </c>
      <c r="AQ42" s="917">
        <v>-224821875</v>
      </c>
      <c r="AR42" s="918">
        <v>-203477258</v>
      </c>
    </row>
    <row r="43" spans="1:44" ht="15.6" customHeight="1" x14ac:dyDescent="0.2">
      <c r="A43" s="919">
        <v>37</v>
      </c>
      <c r="B43" s="920" t="s">
        <v>43</v>
      </c>
      <c r="C43" s="921">
        <v>118559857</v>
      </c>
      <c r="D43" s="921">
        <v>-8146</v>
      </c>
      <c r="E43" s="921"/>
      <c r="F43" s="921"/>
      <c r="G43" s="921">
        <v>0</v>
      </c>
      <c r="H43" s="921">
        <v>-25109.5</v>
      </c>
      <c r="I43" s="921">
        <v>0</v>
      </c>
      <c r="J43" s="921">
        <v>0</v>
      </c>
      <c r="K43" s="921">
        <v>0</v>
      </c>
      <c r="L43" s="921">
        <v>0</v>
      </c>
      <c r="M43" s="921">
        <v>0</v>
      </c>
      <c r="N43" s="921">
        <v>0</v>
      </c>
      <c r="O43" s="921">
        <v>0</v>
      </c>
      <c r="P43" s="921">
        <v>0</v>
      </c>
      <c r="Q43" s="921">
        <v>-1931.5</v>
      </c>
      <c r="R43" s="921">
        <v>0</v>
      </c>
      <c r="S43" s="921">
        <v>0</v>
      </c>
      <c r="T43" s="921">
        <v>-1931.5</v>
      </c>
      <c r="U43" s="921">
        <v>0</v>
      </c>
      <c r="V43" s="921">
        <v>-152588.5</v>
      </c>
      <c r="W43" s="921">
        <v>0</v>
      </c>
      <c r="X43" s="921">
        <v>0</v>
      </c>
      <c r="Y43" s="921">
        <v>0</v>
      </c>
      <c r="Z43" s="921">
        <v>0</v>
      </c>
      <c r="AA43" s="921">
        <v>0</v>
      </c>
      <c r="AB43" s="921">
        <v>0</v>
      </c>
      <c r="AC43" s="921">
        <v>0</v>
      </c>
      <c r="AD43" s="921">
        <v>0</v>
      </c>
      <c r="AE43" s="921">
        <v>0</v>
      </c>
      <c r="AF43" s="921">
        <v>-44424.5</v>
      </c>
      <c r="AG43" s="921">
        <v>0</v>
      </c>
      <c r="AH43" s="921">
        <v>0</v>
      </c>
      <c r="AI43" s="921">
        <v>0</v>
      </c>
      <c r="AJ43" s="921">
        <v>0</v>
      </c>
      <c r="AK43" s="921">
        <v>0</v>
      </c>
      <c r="AL43" s="921">
        <v>0</v>
      </c>
      <c r="AM43" s="921">
        <v>0</v>
      </c>
      <c r="AN43" s="921">
        <v>0</v>
      </c>
      <c r="AO43" s="921">
        <v>-163405.20000000001</v>
      </c>
      <c r="AP43" s="921">
        <v>-158190.04999999999</v>
      </c>
      <c r="AQ43" s="922">
        <v>-555726.75</v>
      </c>
      <c r="AR43" s="923">
        <v>118004130.25</v>
      </c>
    </row>
    <row r="44" spans="1:44" ht="15.6" customHeight="1" x14ac:dyDescent="0.2">
      <c r="A44" s="919">
        <v>38</v>
      </c>
      <c r="B44" s="920" t="s">
        <v>44</v>
      </c>
      <c r="C44" s="921">
        <v>10743114</v>
      </c>
      <c r="D44" s="921">
        <v>-6497</v>
      </c>
      <c r="E44" s="921"/>
      <c r="F44" s="921"/>
      <c r="G44" s="921">
        <v>0</v>
      </c>
      <c r="H44" s="921">
        <v>0</v>
      </c>
      <c r="I44" s="921">
        <v>5498.5</v>
      </c>
      <c r="J44" s="921">
        <v>-153958</v>
      </c>
      <c r="K44" s="921">
        <v>-76979</v>
      </c>
      <c r="L44" s="921">
        <v>0</v>
      </c>
      <c r="M44" s="921">
        <v>0</v>
      </c>
      <c r="N44" s="921">
        <v>0</v>
      </c>
      <c r="O44" s="921">
        <v>0</v>
      </c>
      <c r="P44" s="921">
        <v>-27492.5</v>
      </c>
      <c r="Q44" s="921">
        <v>0</v>
      </c>
      <c r="R44" s="921">
        <v>0</v>
      </c>
      <c r="S44" s="921">
        <v>0</v>
      </c>
      <c r="T44" s="921">
        <v>-5498.5</v>
      </c>
      <c r="U44" s="921">
        <v>0</v>
      </c>
      <c r="V44" s="921">
        <v>0</v>
      </c>
      <c r="W44" s="921">
        <v>0</v>
      </c>
      <c r="X44" s="921">
        <v>0</v>
      </c>
      <c r="Y44" s="921">
        <v>0</v>
      </c>
      <c r="Z44" s="921">
        <v>0</v>
      </c>
      <c r="AA44" s="921">
        <v>0</v>
      </c>
      <c r="AB44" s="921">
        <v>0</v>
      </c>
      <c r="AC44" s="921">
        <v>0</v>
      </c>
      <c r="AD44" s="921">
        <v>0</v>
      </c>
      <c r="AE44" s="921">
        <v>0</v>
      </c>
      <c r="AF44" s="921">
        <v>0</v>
      </c>
      <c r="AG44" s="921">
        <v>0</v>
      </c>
      <c r="AH44" s="921">
        <v>0</v>
      </c>
      <c r="AI44" s="921">
        <v>0</v>
      </c>
      <c r="AJ44" s="921">
        <v>0</v>
      </c>
      <c r="AK44" s="921">
        <v>0</v>
      </c>
      <c r="AL44" s="921">
        <v>0</v>
      </c>
      <c r="AM44" s="921">
        <v>0</v>
      </c>
      <c r="AN44" s="921">
        <v>0</v>
      </c>
      <c r="AO44" s="921">
        <v>-59383.600000000006</v>
      </c>
      <c r="AP44" s="921">
        <v>-108869.99999999999</v>
      </c>
      <c r="AQ44" s="922">
        <v>-433180.1</v>
      </c>
      <c r="AR44" s="923">
        <v>10309933.9</v>
      </c>
    </row>
    <row r="45" spans="1:44" ht="15.6" customHeight="1" x14ac:dyDescent="0.2">
      <c r="A45" s="919">
        <v>39</v>
      </c>
      <c r="B45" s="920" t="s">
        <v>45</v>
      </c>
      <c r="C45" s="921">
        <v>11474385</v>
      </c>
      <c r="D45" s="921">
        <v>0</v>
      </c>
      <c r="E45" s="921"/>
      <c r="F45" s="921"/>
      <c r="G45" s="921">
        <v>0</v>
      </c>
      <c r="H45" s="921">
        <v>0</v>
      </c>
      <c r="I45" s="921">
        <v>0</v>
      </c>
      <c r="J45" s="921">
        <v>0</v>
      </c>
      <c r="K45" s="921">
        <v>0</v>
      </c>
      <c r="L45" s="921">
        <v>0</v>
      </c>
      <c r="M45" s="921">
        <v>0</v>
      </c>
      <c r="N45" s="921">
        <v>0</v>
      </c>
      <c r="O45" s="921">
        <v>-70161</v>
      </c>
      <c r="P45" s="921">
        <v>0</v>
      </c>
      <c r="Q45" s="921">
        <v>0</v>
      </c>
      <c r="R45" s="921">
        <v>0</v>
      </c>
      <c r="S45" s="921">
        <v>0</v>
      </c>
      <c r="T45" s="921">
        <v>0</v>
      </c>
      <c r="U45" s="921">
        <v>0</v>
      </c>
      <c r="V45" s="921">
        <v>0</v>
      </c>
      <c r="W45" s="921">
        <v>-8095.5</v>
      </c>
      <c r="X45" s="921">
        <v>0</v>
      </c>
      <c r="Y45" s="921">
        <v>0</v>
      </c>
      <c r="Z45" s="921">
        <v>0</v>
      </c>
      <c r="AA45" s="921">
        <v>0</v>
      </c>
      <c r="AB45" s="921">
        <v>0</v>
      </c>
      <c r="AC45" s="921">
        <v>0</v>
      </c>
      <c r="AD45" s="921">
        <v>0</v>
      </c>
      <c r="AE45" s="921">
        <v>0</v>
      </c>
      <c r="AF45" s="921">
        <v>0</v>
      </c>
      <c r="AG45" s="921">
        <v>0</v>
      </c>
      <c r="AH45" s="921">
        <v>0</v>
      </c>
      <c r="AI45" s="921">
        <v>0</v>
      </c>
      <c r="AJ45" s="921">
        <v>0</v>
      </c>
      <c r="AK45" s="921">
        <v>0</v>
      </c>
      <c r="AL45" s="921">
        <v>0</v>
      </c>
      <c r="AM45" s="921">
        <v>0</v>
      </c>
      <c r="AN45" s="921">
        <v>0</v>
      </c>
      <c r="AO45" s="921">
        <v>-48573.3</v>
      </c>
      <c r="AP45" s="921">
        <v>-138433.54999999999</v>
      </c>
      <c r="AQ45" s="922">
        <v>-265263.34999999998</v>
      </c>
      <c r="AR45" s="923">
        <v>11209121.649999999</v>
      </c>
    </row>
    <row r="46" spans="1:44" ht="15.6" customHeight="1" x14ac:dyDescent="0.2">
      <c r="A46" s="924">
        <v>40</v>
      </c>
      <c r="B46" s="925" t="s">
        <v>46</v>
      </c>
      <c r="C46" s="926">
        <v>133428700</v>
      </c>
      <c r="D46" s="926">
        <v>-22229</v>
      </c>
      <c r="E46" s="926"/>
      <c r="F46" s="926"/>
      <c r="G46" s="926">
        <v>0</v>
      </c>
      <c r="H46" s="926">
        <v>0</v>
      </c>
      <c r="I46" s="926">
        <v>0</v>
      </c>
      <c r="J46" s="926">
        <v>0</v>
      </c>
      <c r="K46" s="926">
        <v>0</v>
      </c>
      <c r="L46" s="926">
        <v>0</v>
      </c>
      <c r="M46" s="926">
        <v>0</v>
      </c>
      <c r="N46" s="926">
        <v>0</v>
      </c>
      <c r="O46" s="926">
        <v>0</v>
      </c>
      <c r="P46" s="926">
        <v>0</v>
      </c>
      <c r="Q46" s="926">
        <v>-6027</v>
      </c>
      <c r="R46" s="926">
        <v>0</v>
      </c>
      <c r="S46" s="926">
        <v>0</v>
      </c>
      <c r="T46" s="926">
        <v>0</v>
      </c>
      <c r="U46" s="926">
        <v>-2009</v>
      </c>
      <c r="V46" s="926">
        <v>0</v>
      </c>
      <c r="W46" s="926">
        <v>0</v>
      </c>
      <c r="X46" s="926">
        <v>0</v>
      </c>
      <c r="Y46" s="926">
        <v>0</v>
      </c>
      <c r="Z46" s="926">
        <v>0</v>
      </c>
      <c r="AA46" s="926">
        <v>0</v>
      </c>
      <c r="AB46" s="926">
        <v>0</v>
      </c>
      <c r="AC46" s="926">
        <v>0</v>
      </c>
      <c r="AD46" s="926">
        <v>0</v>
      </c>
      <c r="AE46" s="926">
        <v>0</v>
      </c>
      <c r="AF46" s="926">
        <v>0</v>
      </c>
      <c r="AG46" s="926">
        <v>0</v>
      </c>
      <c r="AH46" s="926">
        <v>0</v>
      </c>
      <c r="AI46" s="926">
        <v>0</v>
      </c>
      <c r="AJ46" s="926">
        <v>0</v>
      </c>
      <c r="AK46" s="926">
        <v>0</v>
      </c>
      <c r="AL46" s="926">
        <v>0</v>
      </c>
      <c r="AM46" s="926">
        <v>0</v>
      </c>
      <c r="AN46" s="926">
        <v>0</v>
      </c>
      <c r="AO46" s="926">
        <v>-155496.4</v>
      </c>
      <c r="AP46" s="926">
        <v>-204314.9</v>
      </c>
      <c r="AQ46" s="927">
        <v>-390076.3</v>
      </c>
      <c r="AR46" s="928">
        <v>133038623.69999999</v>
      </c>
    </row>
    <row r="47" spans="1:44" ht="15.6" customHeight="1" x14ac:dyDescent="0.2">
      <c r="A47" s="913">
        <v>41</v>
      </c>
      <c r="B47" s="914" t="s">
        <v>47</v>
      </c>
      <c r="C47" s="915">
        <v>5163359</v>
      </c>
      <c r="D47" s="915">
        <v>0</v>
      </c>
      <c r="E47" s="915"/>
      <c r="F47" s="915"/>
      <c r="G47" s="915">
        <v>0</v>
      </c>
      <c r="H47" s="915">
        <v>0</v>
      </c>
      <c r="I47" s="915">
        <v>0</v>
      </c>
      <c r="J47" s="915">
        <v>0</v>
      </c>
      <c r="K47" s="915">
        <v>0</v>
      </c>
      <c r="L47" s="915">
        <v>0</v>
      </c>
      <c r="M47" s="915">
        <v>0</v>
      </c>
      <c r="N47" s="915">
        <v>0</v>
      </c>
      <c r="O47" s="915">
        <v>0</v>
      </c>
      <c r="P47" s="915">
        <v>0</v>
      </c>
      <c r="Q47" s="915">
        <v>0</v>
      </c>
      <c r="R47" s="915">
        <v>0</v>
      </c>
      <c r="S47" s="915">
        <v>0</v>
      </c>
      <c r="T47" s="915">
        <v>0</v>
      </c>
      <c r="U47" s="915">
        <v>0</v>
      </c>
      <c r="V47" s="915">
        <v>0</v>
      </c>
      <c r="W47" s="915">
        <v>0</v>
      </c>
      <c r="X47" s="915">
        <v>0</v>
      </c>
      <c r="Y47" s="915">
        <v>0</v>
      </c>
      <c r="Z47" s="915">
        <v>0</v>
      </c>
      <c r="AA47" s="915">
        <v>0</v>
      </c>
      <c r="AB47" s="915">
        <v>0</v>
      </c>
      <c r="AC47" s="915">
        <v>0</v>
      </c>
      <c r="AD47" s="915">
        <v>0</v>
      </c>
      <c r="AE47" s="915">
        <v>0</v>
      </c>
      <c r="AF47" s="916">
        <v>0</v>
      </c>
      <c r="AG47" s="916">
        <v>0</v>
      </c>
      <c r="AH47" s="916">
        <v>0</v>
      </c>
      <c r="AI47" s="916">
        <v>0</v>
      </c>
      <c r="AJ47" s="916">
        <v>0</v>
      </c>
      <c r="AK47" s="916">
        <v>0</v>
      </c>
      <c r="AL47" s="916">
        <v>0</v>
      </c>
      <c r="AM47" s="916">
        <v>0</v>
      </c>
      <c r="AN47" s="916">
        <v>0</v>
      </c>
      <c r="AO47" s="915">
        <v>-31610.75</v>
      </c>
      <c r="AP47" s="915">
        <v>-31610.75</v>
      </c>
      <c r="AQ47" s="917">
        <v>-63221.5</v>
      </c>
      <c r="AR47" s="918">
        <v>5100137.5</v>
      </c>
    </row>
    <row r="48" spans="1:44" ht="15.6" customHeight="1" x14ac:dyDescent="0.2">
      <c r="A48" s="919">
        <v>42</v>
      </c>
      <c r="B48" s="920" t="s">
        <v>48</v>
      </c>
      <c r="C48" s="921">
        <v>16352031</v>
      </c>
      <c r="D48" s="921">
        <v>-23425</v>
      </c>
      <c r="E48" s="921"/>
      <c r="F48" s="921"/>
      <c r="G48" s="921">
        <v>0</v>
      </c>
      <c r="H48" s="921">
        <v>0</v>
      </c>
      <c r="I48" s="921">
        <v>0</v>
      </c>
      <c r="J48" s="921">
        <v>0</v>
      </c>
      <c r="K48" s="921">
        <v>0</v>
      </c>
      <c r="L48" s="921">
        <v>0</v>
      </c>
      <c r="M48" s="921">
        <v>0</v>
      </c>
      <c r="N48" s="921">
        <v>0</v>
      </c>
      <c r="O48" s="921">
        <v>0</v>
      </c>
      <c r="P48" s="921">
        <v>0</v>
      </c>
      <c r="Q48" s="921">
        <v>0</v>
      </c>
      <c r="R48" s="921">
        <v>0</v>
      </c>
      <c r="S48" s="921">
        <v>0</v>
      </c>
      <c r="T48" s="921">
        <v>0</v>
      </c>
      <c r="U48" s="921">
        <v>0</v>
      </c>
      <c r="V48" s="921">
        <v>0</v>
      </c>
      <c r="W48" s="921">
        <v>0</v>
      </c>
      <c r="X48" s="921">
        <v>0</v>
      </c>
      <c r="Y48" s="921">
        <v>0</v>
      </c>
      <c r="Z48" s="921">
        <v>0</v>
      </c>
      <c r="AA48" s="921">
        <v>0</v>
      </c>
      <c r="AB48" s="921">
        <v>0</v>
      </c>
      <c r="AC48" s="921">
        <v>0</v>
      </c>
      <c r="AD48" s="921">
        <v>0</v>
      </c>
      <c r="AE48" s="921">
        <v>0</v>
      </c>
      <c r="AF48" s="921">
        <v>0</v>
      </c>
      <c r="AG48" s="921">
        <v>0</v>
      </c>
      <c r="AH48" s="921">
        <v>0</v>
      </c>
      <c r="AI48" s="921">
        <v>0</v>
      </c>
      <c r="AJ48" s="921">
        <v>0</v>
      </c>
      <c r="AK48" s="921">
        <v>0</v>
      </c>
      <c r="AL48" s="921">
        <v>0</v>
      </c>
      <c r="AM48" s="921">
        <v>0</v>
      </c>
      <c r="AN48" s="921">
        <v>0</v>
      </c>
      <c r="AO48" s="921">
        <v>-40748.800000000003</v>
      </c>
      <c r="AP48" s="921">
        <v>-40748.400000000001</v>
      </c>
      <c r="AQ48" s="922">
        <v>-104922.20000000001</v>
      </c>
      <c r="AR48" s="923">
        <v>16247108.799999999</v>
      </c>
    </row>
    <row r="49" spans="1:44" ht="15.6" customHeight="1" x14ac:dyDescent="0.2">
      <c r="A49" s="919">
        <v>43</v>
      </c>
      <c r="B49" s="920" t="s">
        <v>49</v>
      </c>
      <c r="C49" s="921">
        <v>27083983</v>
      </c>
      <c r="D49" s="921">
        <v>-5833</v>
      </c>
      <c r="E49" s="921"/>
      <c r="F49" s="921"/>
      <c r="G49" s="921">
        <v>0</v>
      </c>
      <c r="H49" s="921">
        <v>0</v>
      </c>
      <c r="I49" s="921">
        <v>0</v>
      </c>
      <c r="J49" s="921">
        <v>0</v>
      </c>
      <c r="K49" s="921">
        <v>0</v>
      </c>
      <c r="L49" s="921">
        <v>0</v>
      </c>
      <c r="M49" s="921">
        <v>0</v>
      </c>
      <c r="N49" s="921">
        <v>0</v>
      </c>
      <c r="O49" s="921">
        <v>0</v>
      </c>
      <c r="P49" s="921">
        <v>0</v>
      </c>
      <c r="Q49" s="921">
        <v>0</v>
      </c>
      <c r="R49" s="921">
        <v>0</v>
      </c>
      <c r="S49" s="921">
        <v>0</v>
      </c>
      <c r="T49" s="921">
        <v>0</v>
      </c>
      <c r="U49" s="921">
        <v>0</v>
      </c>
      <c r="V49" s="921">
        <v>0</v>
      </c>
      <c r="W49" s="921">
        <v>0</v>
      </c>
      <c r="X49" s="921">
        <v>0</v>
      </c>
      <c r="Y49" s="921">
        <v>0</v>
      </c>
      <c r="Z49" s="921">
        <v>0</v>
      </c>
      <c r="AA49" s="921">
        <v>0</v>
      </c>
      <c r="AB49" s="921">
        <v>0</v>
      </c>
      <c r="AC49" s="921">
        <v>0</v>
      </c>
      <c r="AD49" s="921">
        <v>0</v>
      </c>
      <c r="AE49" s="921">
        <v>0</v>
      </c>
      <c r="AF49" s="921">
        <v>0</v>
      </c>
      <c r="AG49" s="921">
        <v>0</v>
      </c>
      <c r="AH49" s="921">
        <v>0</v>
      </c>
      <c r="AI49" s="921">
        <v>0</v>
      </c>
      <c r="AJ49" s="921">
        <v>0</v>
      </c>
      <c r="AK49" s="921">
        <v>0</v>
      </c>
      <c r="AL49" s="921">
        <v>0</v>
      </c>
      <c r="AM49" s="921">
        <v>0</v>
      </c>
      <c r="AN49" s="921">
        <v>0</v>
      </c>
      <c r="AO49" s="921">
        <v>-32347.45</v>
      </c>
      <c r="AP49" s="921">
        <v>-24645.599999999999</v>
      </c>
      <c r="AQ49" s="922">
        <v>-62826.049999999996</v>
      </c>
      <c r="AR49" s="923">
        <v>27021156.949999999</v>
      </c>
    </row>
    <row r="50" spans="1:44" ht="15.6" customHeight="1" x14ac:dyDescent="0.2">
      <c r="A50" s="919">
        <v>44</v>
      </c>
      <c r="B50" s="920" t="s">
        <v>50</v>
      </c>
      <c r="C50" s="921">
        <v>43335872</v>
      </c>
      <c r="D50" s="921">
        <v>-5464</v>
      </c>
      <c r="E50" s="921"/>
      <c r="F50" s="921"/>
      <c r="G50" s="921">
        <v>0</v>
      </c>
      <c r="H50" s="921">
        <v>0</v>
      </c>
      <c r="I50" s="921">
        <v>-5710.5</v>
      </c>
      <c r="J50" s="921">
        <v>-15228</v>
      </c>
      <c r="K50" s="921">
        <v>-3807</v>
      </c>
      <c r="L50" s="921">
        <v>0</v>
      </c>
      <c r="M50" s="921">
        <v>0</v>
      </c>
      <c r="N50" s="921">
        <v>0</v>
      </c>
      <c r="O50" s="921">
        <v>0</v>
      </c>
      <c r="P50" s="921">
        <v>0</v>
      </c>
      <c r="Q50" s="921">
        <v>0</v>
      </c>
      <c r="R50" s="921">
        <v>0</v>
      </c>
      <c r="S50" s="921">
        <v>0</v>
      </c>
      <c r="T50" s="921">
        <v>0</v>
      </c>
      <c r="U50" s="921">
        <v>0</v>
      </c>
      <c r="V50" s="921">
        <v>0</v>
      </c>
      <c r="W50" s="921">
        <v>0</v>
      </c>
      <c r="X50" s="921">
        <v>0</v>
      </c>
      <c r="Y50" s="921">
        <v>0</v>
      </c>
      <c r="Z50" s="921">
        <v>0</v>
      </c>
      <c r="AA50" s="921">
        <v>0</v>
      </c>
      <c r="AB50" s="921">
        <v>0</v>
      </c>
      <c r="AC50" s="921">
        <v>0</v>
      </c>
      <c r="AD50" s="921">
        <v>0</v>
      </c>
      <c r="AE50" s="921">
        <v>0</v>
      </c>
      <c r="AF50" s="921">
        <v>0</v>
      </c>
      <c r="AG50" s="921">
        <v>0</v>
      </c>
      <c r="AH50" s="921">
        <v>0</v>
      </c>
      <c r="AI50" s="921">
        <v>-15228</v>
      </c>
      <c r="AJ50" s="921">
        <v>0</v>
      </c>
      <c r="AK50" s="921">
        <v>-3807</v>
      </c>
      <c r="AL50" s="921">
        <v>0</v>
      </c>
      <c r="AM50" s="921">
        <v>0</v>
      </c>
      <c r="AN50" s="921">
        <v>0</v>
      </c>
      <c r="AO50" s="921">
        <v>-82231.199999999997</v>
      </c>
      <c r="AP50" s="921">
        <v>-61673.1</v>
      </c>
      <c r="AQ50" s="922">
        <v>-193148.80000000002</v>
      </c>
      <c r="AR50" s="923">
        <v>43142723.199999996</v>
      </c>
    </row>
    <row r="51" spans="1:44" ht="15.6" customHeight="1" x14ac:dyDescent="0.2">
      <c r="A51" s="924">
        <v>45</v>
      </c>
      <c r="B51" s="925" t="s">
        <v>51</v>
      </c>
      <c r="C51" s="926">
        <v>30069051</v>
      </c>
      <c r="D51" s="926">
        <v>-29229</v>
      </c>
      <c r="E51" s="926"/>
      <c r="F51" s="926"/>
      <c r="G51" s="926">
        <v>0</v>
      </c>
      <c r="H51" s="926">
        <v>0</v>
      </c>
      <c r="I51" s="926">
        <v>0</v>
      </c>
      <c r="J51" s="926">
        <v>0</v>
      </c>
      <c r="K51" s="926">
        <v>-37506</v>
      </c>
      <c r="L51" s="926">
        <v>-6251</v>
      </c>
      <c r="M51" s="926">
        <v>0</v>
      </c>
      <c r="N51" s="926">
        <v>0</v>
      </c>
      <c r="O51" s="926">
        <v>0</v>
      </c>
      <c r="P51" s="926">
        <v>-12502</v>
      </c>
      <c r="Q51" s="926">
        <v>0</v>
      </c>
      <c r="R51" s="926">
        <v>0</v>
      </c>
      <c r="S51" s="926">
        <v>0</v>
      </c>
      <c r="T51" s="926">
        <v>0</v>
      </c>
      <c r="U51" s="926">
        <v>0</v>
      </c>
      <c r="V51" s="926">
        <v>0</v>
      </c>
      <c r="W51" s="926">
        <v>0</v>
      </c>
      <c r="X51" s="926">
        <v>0</v>
      </c>
      <c r="Y51" s="926">
        <v>0</v>
      </c>
      <c r="Z51" s="926">
        <v>0</v>
      </c>
      <c r="AA51" s="926">
        <v>0</v>
      </c>
      <c r="AB51" s="926">
        <v>0</v>
      </c>
      <c r="AC51" s="926">
        <v>0</v>
      </c>
      <c r="AD51" s="926">
        <v>0</v>
      </c>
      <c r="AE51" s="926">
        <v>0</v>
      </c>
      <c r="AF51" s="926">
        <v>0</v>
      </c>
      <c r="AG51" s="926">
        <v>0</v>
      </c>
      <c r="AH51" s="926">
        <v>0</v>
      </c>
      <c r="AI51" s="926">
        <v>-31255</v>
      </c>
      <c r="AJ51" s="926">
        <v>0</v>
      </c>
      <c r="AK51" s="926">
        <v>0</v>
      </c>
      <c r="AL51" s="926">
        <v>0</v>
      </c>
      <c r="AM51" s="926">
        <v>0</v>
      </c>
      <c r="AN51" s="926">
        <v>0</v>
      </c>
      <c r="AO51" s="926">
        <v>-191280.8</v>
      </c>
      <c r="AP51" s="926">
        <v>-95640.699999999983</v>
      </c>
      <c r="AQ51" s="927">
        <v>-403664.5</v>
      </c>
      <c r="AR51" s="928">
        <v>29665386.5</v>
      </c>
    </row>
    <row r="52" spans="1:44" ht="15.6" customHeight="1" x14ac:dyDescent="0.2">
      <c r="A52" s="913">
        <v>46</v>
      </c>
      <c r="B52" s="914" t="s">
        <v>52</v>
      </c>
      <c r="C52" s="915">
        <v>8667919</v>
      </c>
      <c r="D52" s="915">
        <v>0</v>
      </c>
      <c r="E52" s="915"/>
      <c r="F52" s="915"/>
      <c r="G52" s="915">
        <v>0</v>
      </c>
      <c r="H52" s="915">
        <v>0</v>
      </c>
      <c r="I52" s="915">
        <v>0</v>
      </c>
      <c r="J52" s="915">
        <v>0</v>
      </c>
      <c r="K52" s="915">
        <v>0</v>
      </c>
      <c r="L52" s="915">
        <v>0</v>
      </c>
      <c r="M52" s="915">
        <v>0</v>
      </c>
      <c r="N52" s="915">
        <v>0</v>
      </c>
      <c r="O52" s="915">
        <v>0</v>
      </c>
      <c r="P52" s="915">
        <v>0</v>
      </c>
      <c r="Q52" s="915">
        <v>0</v>
      </c>
      <c r="R52" s="915">
        <v>0</v>
      </c>
      <c r="S52" s="915">
        <v>0</v>
      </c>
      <c r="T52" s="915">
        <v>0</v>
      </c>
      <c r="U52" s="915">
        <v>0</v>
      </c>
      <c r="V52" s="915">
        <v>0</v>
      </c>
      <c r="W52" s="915">
        <v>-6238</v>
      </c>
      <c r="X52" s="915">
        <v>0</v>
      </c>
      <c r="Y52" s="915">
        <v>0</v>
      </c>
      <c r="Z52" s="915">
        <v>0</v>
      </c>
      <c r="AA52" s="915">
        <v>0</v>
      </c>
      <c r="AB52" s="915">
        <v>0</v>
      </c>
      <c r="AC52" s="915">
        <v>0</v>
      </c>
      <c r="AD52" s="915">
        <v>-14035.5</v>
      </c>
      <c r="AE52" s="915">
        <v>0</v>
      </c>
      <c r="AF52" s="916">
        <v>0</v>
      </c>
      <c r="AG52" s="916">
        <v>0</v>
      </c>
      <c r="AH52" s="916">
        <v>0</v>
      </c>
      <c r="AI52" s="916">
        <v>0</v>
      </c>
      <c r="AJ52" s="916">
        <v>0</v>
      </c>
      <c r="AK52" s="916">
        <v>0</v>
      </c>
      <c r="AL52" s="916">
        <v>0</v>
      </c>
      <c r="AM52" s="916">
        <v>0</v>
      </c>
      <c r="AN52" s="916">
        <v>0</v>
      </c>
      <c r="AO52" s="915">
        <v>-44914.1</v>
      </c>
      <c r="AP52" s="915">
        <v>-56142.399999999994</v>
      </c>
      <c r="AQ52" s="917">
        <v>-121330</v>
      </c>
      <c r="AR52" s="918">
        <v>8546589</v>
      </c>
    </row>
    <row r="53" spans="1:44" ht="15.6" customHeight="1" x14ac:dyDescent="0.2">
      <c r="A53" s="919">
        <v>47</v>
      </c>
      <c r="B53" s="920" t="s">
        <v>53</v>
      </c>
      <c r="C53" s="921">
        <v>12404888</v>
      </c>
      <c r="D53" s="921">
        <v>0</v>
      </c>
      <c r="E53" s="921"/>
      <c r="F53" s="921"/>
      <c r="G53" s="921">
        <v>0</v>
      </c>
      <c r="H53" s="921">
        <v>0</v>
      </c>
      <c r="I53" s="921">
        <v>0</v>
      </c>
      <c r="J53" s="921">
        <v>0</v>
      </c>
      <c r="K53" s="921">
        <v>0</v>
      </c>
      <c r="L53" s="921">
        <v>0</v>
      </c>
      <c r="M53" s="921">
        <v>0</v>
      </c>
      <c r="N53" s="921">
        <v>0</v>
      </c>
      <c r="O53" s="921">
        <v>0</v>
      </c>
      <c r="P53" s="921">
        <v>0</v>
      </c>
      <c r="Q53" s="921">
        <v>0</v>
      </c>
      <c r="R53" s="921">
        <v>0</v>
      </c>
      <c r="S53" s="921">
        <v>0</v>
      </c>
      <c r="T53" s="921">
        <v>0</v>
      </c>
      <c r="U53" s="921">
        <v>0</v>
      </c>
      <c r="V53" s="921">
        <v>0</v>
      </c>
      <c r="W53" s="921">
        <v>0</v>
      </c>
      <c r="X53" s="921">
        <v>0</v>
      </c>
      <c r="Y53" s="921">
        <v>0</v>
      </c>
      <c r="Z53" s="921">
        <v>0</v>
      </c>
      <c r="AA53" s="921">
        <v>0</v>
      </c>
      <c r="AB53" s="921">
        <v>0</v>
      </c>
      <c r="AC53" s="921">
        <v>0</v>
      </c>
      <c r="AD53" s="921">
        <v>0</v>
      </c>
      <c r="AE53" s="921">
        <v>0</v>
      </c>
      <c r="AF53" s="921">
        <v>0</v>
      </c>
      <c r="AG53" s="921">
        <v>0</v>
      </c>
      <c r="AH53" s="921">
        <v>0</v>
      </c>
      <c r="AI53" s="921">
        <v>0</v>
      </c>
      <c r="AJ53" s="921">
        <v>-795636</v>
      </c>
      <c r="AK53" s="921">
        <v>0</v>
      </c>
      <c r="AL53" s="921">
        <v>0</v>
      </c>
      <c r="AM53" s="921">
        <v>0</v>
      </c>
      <c r="AN53" s="921">
        <v>0</v>
      </c>
      <c r="AO53" s="921">
        <v>-20606</v>
      </c>
      <c r="AP53" s="921">
        <v>-15454.800000000001</v>
      </c>
      <c r="AQ53" s="922">
        <v>-831696.8</v>
      </c>
      <c r="AR53" s="923">
        <v>11573191.199999999</v>
      </c>
    </row>
    <row r="54" spans="1:44" ht="15.6" customHeight="1" x14ac:dyDescent="0.2">
      <c r="A54" s="919">
        <v>48</v>
      </c>
      <c r="B54" s="920" t="s">
        <v>91</v>
      </c>
      <c r="C54" s="921">
        <v>27875149</v>
      </c>
      <c r="D54" s="921">
        <v>-2104</v>
      </c>
      <c r="E54" s="921"/>
      <c r="F54" s="921"/>
      <c r="G54" s="921">
        <v>0</v>
      </c>
      <c r="H54" s="921">
        <v>0</v>
      </c>
      <c r="I54" s="921">
        <v>0</v>
      </c>
      <c r="J54" s="921">
        <v>0</v>
      </c>
      <c r="K54" s="921">
        <v>-13294</v>
      </c>
      <c r="L54" s="921">
        <v>0</v>
      </c>
      <c r="M54" s="921">
        <v>0</v>
      </c>
      <c r="N54" s="921">
        <v>0</v>
      </c>
      <c r="O54" s="921">
        <v>0</v>
      </c>
      <c r="P54" s="921">
        <v>-23264.5</v>
      </c>
      <c r="Q54" s="921">
        <v>0</v>
      </c>
      <c r="R54" s="921">
        <v>0</v>
      </c>
      <c r="S54" s="921">
        <v>0</v>
      </c>
      <c r="T54" s="921">
        <v>0</v>
      </c>
      <c r="U54" s="921">
        <v>0</v>
      </c>
      <c r="V54" s="921">
        <v>0</v>
      </c>
      <c r="W54" s="921">
        <v>0</v>
      </c>
      <c r="X54" s="921">
        <v>0</v>
      </c>
      <c r="Y54" s="921">
        <v>0</v>
      </c>
      <c r="Z54" s="921">
        <v>0</v>
      </c>
      <c r="AA54" s="921">
        <v>0</v>
      </c>
      <c r="AB54" s="921">
        <v>0</v>
      </c>
      <c r="AC54" s="921">
        <v>0</v>
      </c>
      <c r="AD54" s="921">
        <v>0</v>
      </c>
      <c r="AE54" s="921">
        <v>0</v>
      </c>
      <c r="AF54" s="921">
        <v>0</v>
      </c>
      <c r="AG54" s="921">
        <v>0</v>
      </c>
      <c r="AH54" s="921">
        <v>0</v>
      </c>
      <c r="AI54" s="921">
        <v>-36558.5</v>
      </c>
      <c r="AJ54" s="921">
        <v>-73117</v>
      </c>
      <c r="AK54" s="921">
        <v>0</v>
      </c>
      <c r="AL54" s="921">
        <v>0</v>
      </c>
      <c r="AM54" s="921">
        <v>0</v>
      </c>
      <c r="AN54" s="921">
        <v>0</v>
      </c>
      <c r="AO54" s="921">
        <v>-95716.9</v>
      </c>
      <c r="AP54" s="921">
        <v>-245274</v>
      </c>
      <c r="AQ54" s="922">
        <v>-489328.9</v>
      </c>
      <c r="AR54" s="923">
        <v>27385820.100000001</v>
      </c>
    </row>
    <row r="55" spans="1:44" ht="15.6" customHeight="1" x14ac:dyDescent="0.2">
      <c r="A55" s="919">
        <v>49</v>
      </c>
      <c r="B55" s="920" t="s">
        <v>54</v>
      </c>
      <c r="C55" s="921">
        <v>76872196</v>
      </c>
      <c r="D55" s="921">
        <v>-6649</v>
      </c>
      <c r="E55" s="921"/>
      <c r="F55" s="921"/>
      <c r="G55" s="921">
        <v>0</v>
      </c>
      <c r="H55" s="921">
        <v>0</v>
      </c>
      <c r="I55" s="921">
        <v>0</v>
      </c>
      <c r="J55" s="921">
        <v>0</v>
      </c>
      <c r="K55" s="921">
        <v>0</v>
      </c>
      <c r="L55" s="921">
        <v>0</v>
      </c>
      <c r="M55" s="921">
        <v>-637483</v>
      </c>
      <c r="N55" s="921">
        <v>0</v>
      </c>
      <c r="O55" s="921">
        <v>0</v>
      </c>
      <c r="P55" s="921">
        <v>0</v>
      </c>
      <c r="Q55" s="921">
        <v>0</v>
      </c>
      <c r="R55" s="921">
        <v>0</v>
      </c>
      <c r="S55" s="921">
        <v>0</v>
      </c>
      <c r="T55" s="921">
        <v>0</v>
      </c>
      <c r="U55" s="921">
        <v>0</v>
      </c>
      <c r="V55" s="921">
        <v>0</v>
      </c>
      <c r="W55" s="921">
        <v>0</v>
      </c>
      <c r="X55" s="921">
        <v>0</v>
      </c>
      <c r="Y55" s="921">
        <v>0</v>
      </c>
      <c r="Z55" s="921">
        <v>0</v>
      </c>
      <c r="AA55" s="921">
        <v>-2618</v>
      </c>
      <c r="AB55" s="921">
        <v>-298452</v>
      </c>
      <c r="AC55" s="921">
        <v>-60214</v>
      </c>
      <c r="AD55" s="921">
        <v>0</v>
      </c>
      <c r="AE55" s="921">
        <v>0</v>
      </c>
      <c r="AF55" s="921">
        <v>0</v>
      </c>
      <c r="AG55" s="921">
        <v>0</v>
      </c>
      <c r="AH55" s="921">
        <v>0</v>
      </c>
      <c r="AI55" s="921">
        <v>0</v>
      </c>
      <c r="AJ55" s="921">
        <v>0</v>
      </c>
      <c r="AK55" s="921">
        <v>0</v>
      </c>
      <c r="AL55" s="921">
        <v>-2618</v>
      </c>
      <c r="AM55" s="921">
        <v>0</v>
      </c>
      <c r="AN55" s="921">
        <v>0</v>
      </c>
      <c r="AO55" s="921">
        <v>-177893.5</v>
      </c>
      <c r="AP55" s="921">
        <v>-94248</v>
      </c>
      <c r="AQ55" s="922">
        <v>-1280175.5</v>
      </c>
      <c r="AR55" s="923">
        <v>75592020.5</v>
      </c>
    </row>
    <row r="56" spans="1:44" ht="15.6" customHeight="1" x14ac:dyDescent="0.2">
      <c r="A56" s="924">
        <v>50</v>
      </c>
      <c r="B56" s="925" t="s">
        <v>55</v>
      </c>
      <c r="C56" s="926">
        <v>45105172</v>
      </c>
      <c r="D56" s="926">
        <v>-9383</v>
      </c>
      <c r="E56" s="926"/>
      <c r="F56" s="926"/>
      <c r="G56" s="926">
        <v>0</v>
      </c>
      <c r="H56" s="926">
        <v>0</v>
      </c>
      <c r="I56" s="926">
        <v>0</v>
      </c>
      <c r="J56" s="926">
        <v>0</v>
      </c>
      <c r="K56" s="926">
        <v>0</v>
      </c>
      <c r="L56" s="926">
        <v>0</v>
      </c>
      <c r="M56" s="926">
        <v>0</v>
      </c>
      <c r="N56" s="926">
        <v>0</v>
      </c>
      <c r="O56" s="926">
        <v>0</v>
      </c>
      <c r="P56" s="926">
        <v>0</v>
      </c>
      <c r="Q56" s="926">
        <v>0</v>
      </c>
      <c r="R56" s="926">
        <v>0</v>
      </c>
      <c r="S56" s="926">
        <v>0</v>
      </c>
      <c r="T56" s="926">
        <v>0</v>
      </c>
      <c r="U56" s="926">
        <v>0</v>
      </c>
      <c r="V56" s="926">
        <v>0</v>
      </c>
      <c r="W56" s="926">
        <v>0</v>
      </c>
      <c r="X56" s="926">
        <v>0</v>
      </c>
      <c r="Y56" s="926">
        <v>0</v>
      </c>
      <c r="Z56" s="926">
        <v>0</v>
      </c>
      <c r="AA56" s="926">
        <v>-133926</v>
      </c>
      <c r="AB56" s="926">
        <v>-180285</v>
      </c>
      <c r="AC56" s="926">
        <v>-135643</v>
      </c>
      <c r="AD56" s="926">
        <v>0</v>
      </c>
      <c r="AE56" s="926">
        <v>0</v>
      </c>
      <c r="AF56" s="926">
        <v>0</v>
      </c>
      <c r="AG56" s="926">
        <v>0</v>
      </c>
      <c r="AH56" s="926">
        <v>0</v>
      </c>
      <c r="AI56" s="926">
        <v>0</v>
      </c>
      <c r="AJ56" s="926">
        <v>0</v>
      </c>
      <c r="AK56" s="926">
        <v>0</v>
      </c>
      <c r="AL56" s="926">
        <v>-3434</v>
      </c>
      <c r="AM56" s="926">
        <v>0</v>
      </c>
      <c r="AN56" s="926">
        <v>0</v>
      </c>
      <c r="AO56" s="926">
        <v>-72628.899999999994</v>
      </c>
      <c r="AP56" s="926">
        <v>-67993</v>
      </c>
      <c r="AQ56" s="927">
        <v>-603292.9</v>
      </c>
      <c r="AR56" s="928">
        <v>44501879.100000001</v>
      </c>
    </row>
    <row r="57" spans="1:44" ht="15.6" customHeight="1" x14ac:dyDescent="0.2">
      <c r="A57" s="913">
        <v>51</v>
      </c>
      <c r="B57" s="914" t="s">
        <v>56</v>
      </c>
      <c r="C57" s="915">
        <v>46301595</v>
      </c>
      <c r="D57" s="915">
        <v>-4578</v>
      </c>
      <c r="E57" s="915"/>
      <c r="F57" s="915"/>
      <c r="G57" s="915">
        <v>0</v>
      </c>
      <c r="H57" s="915">
        <v>0</v>
      </c>
      <c r="I57" s="915">
        <v>0</v>
      </c>
      <c r="J57" s="915">
        <v>0</v>
      </c>
      <c r="K57" s="915">
        <v>0</v>
      </c>
      <c r="L57" s="915">
        <v>0</v>
      </c>
      <c r="M57" s="915">
        <v>0</v>
      </c>
      <c r="N57" s="915">
        <v>0</v>
      </c>
      <c r="O57" s="915">
        <v>0</v>
      </c>
      <c r="P57" s="915">
        <v>0</v>
      </c>
      <c r="Q57" s="915">
        <v>0</v>
      </c>
      <c r="R57" s="915">
        <v>0</v>
      </c>
      <c r="S57" s="915">
        <v>0</v>
      </c>
      <c r="T57" s="915">
        <v>0</v>
      </c>
      <c r="U57" s="915">
        <v>0</v>
      </c>
      <c r="V57" s="915">
        <v>0</v>
      </c>
      <c r="W57" s="915">
        <v>0</v>
      </c>
      <c r="X57" s="915">
        <v>0</v>
      </c>
      <c r="Y57" s="915">
        <v>0</v>
      </c>
      <c r="Z57" s="915">
        <v>0</v>
      </c>
      <c r="AA57" s="915">
        <v>-4537</v>
      </c>
      <c r="AB57" s="915">
        <v>0</v>
      </c>
      <c r="AC57" s="915">
        <v>0</v>
      </c>
      <c r="AD57" s="915">
        <v>0</v>
      </c>
      <c r="AE57" s="915">
        <v>0</v>
      </c>
      <c r="AF57" s="916">
        <v>0</v>
      </c>
      <c r="AG57" s="916">
        <v>0</v>
      </c>
      <c r="AH57" s="916">
        <v>0</v>
      </c>
      <c r="AI57" s="916">
        <v>0</v>
      </c>
      <c r="AJ57" s="916">
        <v>0</v>
      </c>
      <c r="AK57" s="916">
        <v>0</v>
      </c>
      <c r="AL57" s="916">
        <v>-4537</v>
      </c>
      <c r="AM57" s="916">
        <v>0</v>
      </c>
      <c r="AN57" s="916">
        <v>0</v>
      </c>
      <c r="AO57" s="915">
        <v>-38791.449999999997</v>
      </c>
      <c r="AP57" s="915">
        <v>-59207.95</v>
      </c>
      <c r="AQ57" s="917">
        <v>-111651.4</v>
      </c>
      <c r="AR57" s="918">
        <v>46189943.599999994</v>
      </c>
    </row>
    <row r="58" spans="1:44" ht="15.6" customHeight="1" x14ac:dyDescent="0.2">
      <c r="A58" s="919">
        <v>52</v>
      </c>
      <c r="B58" s="920" t="s">
        <v>57</v>
      </c>
      <c r="C58" s="921">
        <v>214772004</v>
      </c>
      <c r="D58" s="921">
        <v>-18037</v>
      </c>
      <c r="E58" s="921"/>
      <c r="F58" s="921"/>
      <c r="G58" s="921">
        <v>0</v>
      </c>
      <c r="H58" s="921">
        <v>0</v>
      </c>
      <c r="I58" s="921">
        <v>-11782</v>
      </c>
      <c r="J58" s="921">
        <v>-17673</v>
      </c>
      <c r="K58" s="921">
        <v>-23564</v>
      </c>
      <c r="L58" s="921">
        <v>0</v>
      </c>
      <c r="M58" s="921">
        <v>0</v>
      </c>
      <c r="N58" s="921">
        <v>0</v>
      </c>
      <c r="O58" s="921">
        <v>0</v>
      </c>
      <c r="P58" s="921">
        <v>-8836.5</v>
      </c>
      <c r="Q58" s="921">
        <v>0</v>
      </c>
      <c r="R58" s="921">
        <v>0</v>
      </c>
      <c r="S58" s="921">
        <v>0</v>
      </c>
      <c r="T58" s="921">
        <v>0</v>
      </c>
      <c r="U58" s="921">
        <v>0</v>
      </c>
      <c r="V58" s="921">
        <v>0</v>
      </c>
      <c r="W58" s="921">
        <v>0</v>
      </c>
      <c r="X58" s="921">
        <v>0</v>
      </c>
      <c r="Y58" s="921">
        <v>0</v>
      </c>
      <c r="Z58" s="921">
        <v>0</v>
      </c>
      <c r="AA58" s="921">
        <v>0</v>
      </c>
      <c r="AB58" s="921">
        <v>0</v>
      </c>
      <c r="AC58" s="921">
        <v>0</v>
      </c>
      <c r="AD58" s="921">
        <v>-8836.5</v>
      </c>
      <c r="AE58" s="921">
        <v>0</v>
      </c>
      <c r="AF58" s="921">
        <v>0</v>
      </c>
      <c r="AG58" s="921">
        <v>0</v>
      </c>
      <c r="AH58" s="921">
        <v>0</v>
      </c>
      <c r="AI58" s="921">
        <v>-5891</v>
      </c>
      <c r="AJ58" s="921">
        <v>0</v>
      </c>
      <c r="AK58" s="921">
        <v>0</v>
      </c>
      <c r="AL58" s="921">
        <v>0</v>
      </c>
      <c r="AM58" s="921">
        <v>0</v>
      </c>
      <c r="AN58" s="921">
        <v>0</v>
      </c>
      <c r="AO58" s="921">
        <v>-588510.6</v>
      </c>
      <c r="AP58" s="921">
        <v>-843002.5</v>
      </c>
      <c r="AQ58" s="922">
        <v>-1526133.1</v>
      </c>
      <c r="AR58" s="923">
        <v>213245870.90000001</v>
      </c>
    </row>
    <row r="59" spans="1:44" ht="15.6" customHeight="1" x14ac:dyDescent="0.2">
      <c r="A59" s="919">
        <v>53</v>
      </c>
      <c r="B59" s="920" t="s">
        <v>58</v>
      </c>
      <c r="C59" s="921">
        <v>111121778.5</v>
      </c>
      <c r="D59" s="921">
        <v>-12988</v>
      </c>
      <c r="E59" s="921"/>
      <c r="F59" s="921"/>
      <c r="G59" s="921">
        <v>0</v>
      </c>
      <c r="H59" s="921">
        <v>0</v>
      </c>
      <c r="I59" s="921">
        <v>0</v>
      </c>
      <c r="J59" s="921">
        <v>0</v>
      </c>
      <c r="K59" s="921">
        <v>0</v>
      </c>
      <c r="L59" s="921">
        <v>0</v>
      </c>
      <c r="M59" s="921">
        <v>0</v>
      </c>
      <c r="N59" s="921">
        <v>0</v>
      </c>
      <c r="O59" s="921">
        <v>-2658</v>
      </c>
      <c r="P59" s="921">
        <v>0</v>
      </c>
      <c r="Q59" s="921">
        <v>0</v>
      </c>
      <c r="R59" s="921">
        <v>0</v>
      </c>
      <c r="S59" s="921">
        <v>0</v>
      </c>
      <c r="T59" s="921">
        <v>0</v>
      </c>
      <c r="U59" s="921">
        <v>0</v>
      </c>
      <c r="V59" s="921">
        <v>0</v>
      </c>
      <c r="W59" s="921">
        <v>0</v>
      </c>
      <c r="X59" s="921">
        <v>0</v>
      </c>
      <c r="Y59" s="921">
        <v>0</v>
      </c>
      <c r="Z59" s="921">
        <v>0</v>
      </c>
      <c r="AA59" s="921">
        <v>0</v>
      </c>
      <c r="AB59" s="921">
        <v>0</v>
      </c>
      <c r="AC59" s="921">
        <v>0</v>
      </c>
      <c r="AD59" s="921">
        <v>-829296</v>
      </c>
      <c r="AE59" s="921">
        <v>0</v>
      </c>
      <c r="AF59" s="921">
        <v>0</v>
      </c>
      <c r="AG59" s="921">
        <v>0</v>
      </c>
      <c r="AH59" s="921">
        <v>0</v>
      </c>
      <c r="AI59" s="921">
        <v>0</v>
      </c>
      <c r="AJ59" s="921">
        <v>0</v>
      </c>
      <c r="AK59" s="921">
        <v>0</v>
      </c>
      <c r="AL59" s="921">
        <v>0</v>
      </c>
      <c r="AM59" s="921">
        <v>0</v>
      </c>
      <c r="AN59" s="921">
        <v>0</v>
      </c>
      <c r="AO59" s="921">
        <v>-168650.3</v>
      </c>
      <c r="AP59" s="921">
        <v>-391124.5</v>
      </c>
      <c r="AQ59" s="922">
        <v>-1404716.8</v>
      </c>
      <c r="AR59" s="923">
        <v>109717061.7</v>
      </c>
    </row>
    <row r="60" spans="1:44" ht="15.6" customHeight="1" x14ac:dyDescent="0.2">
      <c r="A60" s="919">
        <v>54</v>
      </c>
      <c r="B60" s="920" t="s">
        <v>59</v>
      </c>
      <c r="C60" s="921">
        <v>3606482</v>
      </c>
      <c r="D60" s="921">
        <v>-4258</v>
      </c>
      <c r="E60" s="921"/>
      <c r="F60" s="921"/>
      <c r="G60" s="921">
        <v>0</v>
      </c>
      <c r="H60" s="921">
        <v>0</v>
      </c>
      <c r="I60" s="921">
        <v>0</v>
      </c>
      <c r="J60" s="921">
        <v>0</v>
      </c>
      <c r="K60" s="921">
        <v>0</v>
      </c>
      <c r="L60" s="921">
        <v>0</v>
      </c>
      <c r="M60" s="921">
        <v>0</v>
      </c>
      <c r="N60" s="921">
        <v>0</v>
      </c>
      <c r="O60" s="921">
        <v>0</v>
      </c>
      <c r="P60" s="921">
        <v>0</v>
      </c>
      <c r="Q60" s="921">
        <v>-10320</v>
      </c>
      <c r="R60" s="921">
        <v>0</v>
      </c>
      <c r="S60" s="921">
        <v>0</v>
      </c>
      <c r="T60" s="921">
        <v>-121260</v>
      </c>
      <c r="U60" s="921">
        <v>0</v>
      </c>
      <c r="V60" s="921">
        <v>0</v>
      </c>
      <c r="W60" s="921">
        <v>0</v>
      </c>
      <c r="X60" s="921">
        <v>0</v>
      </c>
      <c r="Y60" s="921">
        <v>0</v>
      </c>
      <c r="Z60" s="921">
        <v>0</v>
      </c>
      <c r="AA60" s="921">
        <v>0</v>
      </c>
      <c r="AB60" s="921">
        <v>0</v>
      </c>
      <c r="AC60" s="921">
        <v>0</v>
      </c>
      <c r="AD60" s="921">
        <v>0</v>
      </c>
      <c r="AE60" s="921">
        <v>0</v>
      </c>
      <c r="AF60" s="921">
        <v>0</v>
      </c>
      <c r="AG60" s="921">
        <v>0</v>
      </c>
      <c r="AH60" s="921">
        <v>0</v>
      </c>
      <c r="AI60" s="921">
        <v>0</v>
      </c>
      <c r="AJ60" s="921">
        <v>0</v>
      </c>
      <c r="AK60" s="921">
        <v>0</v>
      </c>
      <c r="AL60" s="921">
        <v>0</v>
      </c>
      <c r="AM60" s="921">
        <v>0</v>
      </c>
      <c r="AN60" s="921">
        <v>0</v>
      </c>
      <c r="AO60" s="921">
        <v>-9288</v>
      </c>
      <c r="AP60" s="921">
        <v>-18576</v>
      </c>
      <c r="AQ60" s="922">
        <v>-163702</v>
      </c>
      <c r="AR60" s="923">
        <v>3442780</v>
      </c>
    </row>
    <row r="61" spans="1:44" ht="15.6" customHeight="1" x14ac:dyDescent="0.2">
      <c r="A61" s="924">
        <v>55</v>
      </c>
      <c r="B61" s="925" t="s">
        <v>60</v>
      </c>
      <c r="C61" s="926">
        <v>92843645</v>
      </c>
      <c r="D61" s="926">
        <v>-33981</v>
      </c>
      <c r="E61" s="926"/>
      <c r="F61" s="926"/>
      <c r="G61" s="926">
        <v>0</v>
      </c>
      <c r="H61" s="926">
        <v>0</v>
      </c>
      <c r="I61" s="926">
        <v>0</v>
      </c>
      <c r="J61" s="926">
        <v>0</v>
      </c>
      <c r="K61" s="926">
        <v>0</v>
      </c>
      <c r="L61" s="926">
        <v>0</v>
      </c>
      <c r="M61" s="926">
        <v>0</v>
      </c>
      <c r="N61" s="926">
        <v>0</v>
      </c>
      <c r="O61" s="926">
        <v>0</v>
      </c>
      <c r="P61" s="926">
        <v>0</v>
      </c>
      <c r="Q61" s="926">
        <v>0</v>
      </c>
      <c r="R61" s="926">
        <v>0</v>
      </c>
      <c r="S61" s="926">
        <v>0</v>
      </c>
      <c r="T61" s="926">
        <v>0</v>
      </c>
      <c r="U61" s="926">
        <v>0</v>
      </c>
      <c r="V61" s="926">
        <v>0</v>
      </c>
      <c r="W61" s="926">
        <v>0</v>
      </c>
      <c r="X61" s="926">
        <v>0</v>
      </c>
      <c r="Y61" s="926">
        <v>0</v>
      </c>
      <c r="Z61" s="926">
        <v>0</v>
      </c>
      <c r="AA61" s="926">
        <v>0</v>
      </c>
      <c r="AB61" s="926">
        <v>0</v>
      </c>
      <c r="AC61" s="926">
        <v>0</v>
      </c>
      <c r="AD61" s="926">
        <v>0</v>
      </c>
      <c r="AE61" s="926">
        <v>0</v>
      </c>
      <c r="AF61" s="926">
        <v>0</v>
      </c>
      <c r="AG61" s="926">
        <v>0</v>
      </c>
      <c r="AH61" s="926">
        <v>0</v>
      </c>
      <c r="AI61" s="926">
        <v>0</v>
      </c>
      <c r="AJ61" s="926">
        <v>0</v>
      </c>
      <c r="AK61" s="926">
        <v>0</v>
      </c>
      <c r="AL61" s="926">
        <v>0</v>
      </c>
      <c r="AM61" s="926">
        <v>0</v>
      </c>
      <c r="AN61" s="926">
        <v>0</v>
      </c>
      <c r="AO61" s="926">
        <v>-180031.4</v>
      </c>
      <c r="AP61" s="926">
        <v>-368246.65</v>
      </c>
      <c r="AQ61" s="927">
        <v>-582259.05000000005</v>
      </c>
      <c r="AR61" s="928">
        <v>92261385.949999988</v>
      </c>
    </row>
    <row r="62" spans="1:44" ht="15.6" customHeight="1" x14ac:dyDescent="0.2">
      <c r="A62" s="913">
        <v>56</v>
      </c>
      <c r="B62" s="914" t="s">
        <v>61</v>
      </c>
      <c r="C62" s="915">
        <v>13253379</v>
      </c>
      <c r="D62" s="915">
        <v>-3425</v>
      </c>
      <c r="E62" s="915"/>
      <c r="F62" s="915"/>
      <c r="G62" s="915">
        <v>0</v>
      </c>
      <c r="H62" s="915">
        <v>-3619522.5</v>
      </c>
      <c r="I62" s="915">
        <v>0</v>
      </c>
      <c r="J62" s="915">
        <v>0</v>
      </c>
      <c r="K62" s="915">
        <v>0</v>
      </c>
      <c r="L62" s="915">
        <v>0</v>
      </c>
      <c r="M62" s="915">
        <v>0</v>
      </c>
      <c r="N62" s="915">
        <v>0</v>
      </c>
      <c r="O62" s="915">
        <v>0</v>
      </c>
      <c r="P62" s="915">
        <v>0</v>
      </c>
      <c r="Q62" s="915">
        <v>0</v>
      </c>
      <c r="R62" s="915">
        <v>0</v>
      </c>
      <c r="S62" s="915">
        <v>0</v>
      </c>
      <c r="T62" s="915">
        <v>0</v>
      </c>
      <c r="U62" s="915">
        <v>0</v>
      </c>
      <c r="V62" s="915">
        <v>0</v>
      </c>
      <c r="W62" s="915">
        <v>0</v>
      </c>
      <c r="X62" s="915">
        <v>0</v>
      </c>
      <c r="Y62" s="915">
        <v>0</v>
      </c>
      <c r="Z62" s="915">
        <v>-525965</v>
      </c>
      <c r="AA62" s="915">
        <v>0</v>
      </c>
      <c r="AB62" s="915">
        <v>0</v>
      </c>
      <c r="AC62" s="915">
        <v>0</v>
      </c>
      <c r="AD62" s="915">
        <v>0</v>
      </c>
      <c r="AE62" s="915">
        <v>0</v>
      </c>
      <c r="AF62" s="916">
        <v>-160600</v>
      </c>
      <c r="AG62" s="916">
        <v>0</v>
      </c>
      <c r="AH62" s="916">
        <v>0</v>
      </c>
      <c r="AI62" s="916">
        <v>0</v>
      </c>
      <c r="AJ62" s="916">
        <v>0</v>
      </c>
      <c r="AK62" s="916">
        <v>0</v>
      </c>
      <c r="AL62" s="916">
        <v>0</v>
      </c>
      <c r="AM62" s="916">
        <v>0</v>
      </c>
      <c r="AN62" s="916">
        <v>0</v>
      </c>
      <c r="AO62" s="915">
        <v>-23487.75</v>
      </c>
      <c r="AP62" s="915">
        <v>-34328.25</v>
      </c>
      <c r="AQ62" s="917">
        <v>-4367328.5</v>
      </c>
      <c r="AR62" s="918">
        <v>8886050.5</v>
      </c>
    </row>
    <row r="63" spans="1:44" ht="15.6" customHeight="1" x14ac:dyDescent="0.2">
      <c r="A63" s="919">
        <v>57</v>
      </c>
      <c r="B63" s="920" t="s">
        <v>62</v>
      </c>
      <c r="C63" s="921">
        <v>54072370</v>
      </c>
      <c r="D63" s="921">
        <v>-10999</v>
      </c>
      <c r="E63" s="921"/>
      <c r="F63" s="921"/>
      <c r="G63" s="921">
        <v>0</v>
      </c>
      <c r="H63" s="921">
        <v>0</v>
      </c>
      <c r="I63" s="921">
        <v>0</v>
      </c>
      <c r="J63" s="921">
        <v>0</v>
      </c>
      <c r="K63" s="921">
        <v>0</v>
      </c>
      <c r="L63" s="921">
        <v>0</v>
      </c>
      <c r="M63" s="921">
        <v>0</v>
      </c>
      <c r="N63" s="921">
        <v>0</v>
      </c>
      <c r="O63" s="921">
        <v>0</v>
      </c>
      <c r="P63" s="921">
        <v>0</v>
      </c>
      <c r="Q63" s="921">
        <v>-1386.5</v>
      </c>
      <c r="R63" s="921">
        <v>0</v>
      </c>
      <c r="S63" s="921">
        <v>0</v>
      </c>
      <c r="T63" s="921">
        <v>0</v>
      </c>
      <c r="U63" s="921">
        <v>0</v>
      </c>
      <c r="V63" s="921">
        <v>0</v>
      </c>
      <c r="W63" s="921">
        <v>0</v>
      </c>
      <c r="X63" s="921">
        <v>0</v>
      </c>
      <c r="Y63" s="921">
        <v>0</v>
      </c>
      <c r="Z63" s="921">
        <v>0</v>
      </c>
      <c r="AA63" s="921">
        <v>-67938.5</v>
      </c>
      <c r="AB63" s="921">
        <v>-12478.5</v>
      </c>
      <c r="AC63" s="921">
        <v>0</v>
      </c>
      <c r="AD63" s="921">
        <v>0</v>
      </c>
      <c r="AE63" s="921">
        <v>0</v>
      </c>
      <c r="AF63" s="921">
        <v>0</v>
      </c>
      <c r="AG63" s="921">
        <v>0</v>
      </c>
      <c r="AH63" s="921">
        <v>0</v>
      </c>
      <c r="AI63" s="921">
        <v>0</v>
      </c>
      <c r="AJ63" s="921">
        <v>0</v>
      </c>
      <c r="AK63" s="921">
        <v>0</v>
      </c>
      <c r="AL63" s="921">
        <v>-1386.5</v>
      </c>
      <c r="AM63" s="921">
        <v>0</v>
      </c>
      <c r="AN63" s="921">
        <v>0</v>
      </c>
      <c r="AO63" s="921">
        <v>-76118.649999999994</v>
      </c>
      <c r="AP63" s="921">
        <v>-53657.65</v>
      </c>
      <c r="AQ63" s="922">
        <v>-223965.3</v>
      </c>
      <c r="AR63" s="923">
        <v>53848404.700000003</v>
      </c>
    </row>
    <row r="64" spans="1:44" ht="15.6" customHeight="1" x14ac:dyDescent="0.2">
      <c r="A64" s="919">
        <v>58</v>
      </c>
      <c r="B64" s="920" t="s">
        <v>63</v>
      </c>
      <c r="C64" s="921">
        <v>54844400</v>
      </c>
      <c r="D64" s="921">
        <v>-5592</v>
      </c>
      <c r="E64" s="921"/>
      <c r="F64" s="921"/>
      <c r="G64" s="921">
        <v>0</v>
      </c>
      <c r="H64" s="921">
        <v>0</v>
      </c>
      <c r="I64" s="921">
        <v>0</v>
      </c>
      <c r="J64" s="921">
        <v>0</v>
      </c>
      <c r="K64" s="921">
        <v>0</v>
      </c>
      <c r="L64" s="921">
        <v>0</v>
      </c>
      <c r="M64" s="921">
        <v>0</v>
      </c>
      <c r="N64" s="921">
        <v>0</v>
      </c>
      <c r="O64" s="921">
        <v>0</v>
      </c>
      <c r="P64" s="921">
        <v>0</v>
      </c>
      <c r="Q64" s="921">
        <v>0</v>
      </c>
      <c r="R64" s="921">
        <v>0</v>
      </c>
      <c r="S64" s="921">
        <v>0</v>
      </c>
      <c r="T64" s="921">
        <v>0</v>
      </c>
      <c r="U64" s="921">
        <v>0</v>
      </c>
      <c r="V64" s="921">
        <v>0</v>
      </c>
      <c r="W64" s="921">
        <v>0</v>
      </c>
      <c r="X64" s="921">
        <v>0</v>
      </c>
      <c r="Y64" s="921">
        <v>0</v>
      </c>
      <c r="Z64" s="921">
        <v>0</v>
      </c>
      <c r="AA64" s="921">
        <v>0</v>
      </c>
      <c r="AB64" s="921">
        <v>0</v>
      </c>
      <c r="AC64" s="921">
        <v>0</v>
      </c>
      <c r="AD64" s="921">
        <v>0</v>
      </c>
      <c r="AE64" s="921">
        <v>0</v>
      </c>
      <c r="AF64" s="921">
        <v>0</v>
      </c>
      <c r="AG64" s="921">
        <v>0</v>
      </c>
      <c r="AH64" s="921">
        <v>0</v>
      </c>
      <c r="AI64" s="921">
        <v>0</v>
      </c>
      <c r="AJ64" s="921">
        <v>0</v>
      </c>
      <c r="AK64" s="921">
        <v>0</v>
      </c>
      <c r="AL64" s="921">
        <v>0</v>
      </c>
      <c r="AM64" s="921">
        <v>0</v>
      </c>
      <c r="AN64" s="921">
        <v>0</v>
      </c>
      <c r="AO64" s="921">
        <v>-63504</v>
      </c>
      <c r="AP64" s="921">
        <v>-27216</v>
      </c>
      <c r="AQ64" s="922">
        <v>-96312</v>
      </c>
      <c r="AR64" s="923">
        <v>54748088</v>
      </c>
    </row>
    <row r="65" spans="1:44" ht="15.6" customHeight="1" x14ac:dyDescent="0.2">
      <c r="A65" s="919">
        <v>59</v>
      </c>
      <c r="B65" s="920" t="s">
        <v>64</v>
      </c>
      <c r="C65" s="921">
        <v>37702731</v>
      </c>
      <c r="D65" s="921">
        <v>-1895</v>
      </c>
      <c r="E65" s="921"/>
      <c r="F65" s="921"/>
      <c r="G65" s="921">
        <v>0</v>
      </c>
      <c r="H65" s="921">
        <v>0</v>
      </c>
      <c r="I65" s="921">
        <v>0</v>
      </c>
      <c r="J65" s="921">
        <v>0</v>
      </c>
      <c r="K65" s="921">
        <v>0</v>
      </c>
      <c r="L65" s="921">
        <v>0</v>
      </c>
      <c r="M65" s="921">
        <v>0</v>
      </c>
      <c r="N65" s="921">
        <v>0</v>
      </c>
      <c r="O65" s="921">
        <v>0</v>
      </c>
      <c r="P65" s="921">
        <v>0</v>
      </c>
      <c r="Q65" s="921">
        <v>0</v>
      </c>
      <c r="R65" s="921">
        <v>0</v>
      </c>
      <c r="S65" s="921">
        <v>0</v>
      </c>
      <c r="T65" s="921">
        <v>0</v>
      </c>
      <c r="U65" s="921">
        <v>0</v>
      </c>
      <c r="V65" s="921">
        <v>0</v>
      </c>
      <c r="W65" s="921">
        <v>0</v>
      </c>
      <c r="X65" s="921">
        <v>0</v>
      </c>
      <c r="Y65" s="921">
        <v>0</v>
      </c>
      <c r="Z65" s="921">
        <v>0</v>
      </c>
      <c r="AA65" s="921">
        <v>0</v>
      </c>
      <c r="AB65" s="921">
        <v>0</v>
      </c>
      <c r="AC65" s="921">
        <v>0</v>
      </c>
      <c r="AD65" s="921">
        <v>0</v>
      </c>
      <c r="AE65" s="921">
        <v>0</v>
      </c>
      <c r="AF65" s="921">
        <v>0</v>
      </c>
      <c r="AG65" s="921">
        <v>0</v>
      </c>
      <c r="AH65" s="921">
        <v>0</v>
      </c>
      <c r="AI65" s="921">
        <v>0</v>
      </c>
      <c r="AJ65" s="921">
        <v>0</v>
      </c>
      <c r="AK65" s="921">
        <v>0</v>
      </c>
      <c r="AL65" s="921">
        <v>0</v>
      </c>
      <c r="AM65" s="921">
        <v>0</v>
      </c>
      <c r="AN65" s="921">
        <v>0</v>
      </c>
      <c r="AO65" s="921">
        <v>-23592.799999999999</v>
      </c>
      <c r="AP65" s="921">
        <v>-32612.9</v>
      </c>
      <c r="AQ65" s="922">
        <v>-58100.7</v>
      </c>
      <c r="AR65" s="923">
        <v>37644630.300000004</v>
      </c>
    </row>
    <row r="66" spans="1:44" ht="15.6" customHeight="1" x14ac:dyDescent="0.2">
      <c r="A66" s="924">
        <v>60</v>
      </c>
      <c r="B66" s="925" t="s">
        <v>65</v>
      </c>
      <c r="C66" s="926">
        <v>37862742</v>
      </c>
      <c r="D66" s="926">
        <v>-16419</v>
      </c>
      <c r="E66" s="926"/>
      <c r="F66" s="926"/>
      <c r="G66" s="926">
        <v>0</v>
      </c>
      <c r="H66" s="926">
        <v>0</v>
      </c>
      <c r="I66" s="926">
        <v>0</v>
      </c>
      <c r="J66" s="926">
        <v>0</v>
      </c>
      <c r="K66" s="926">
        <v>0</v>
      </c>
      <c r="L66" s="926">
        <v>0</v>
      </c>
      <c r="M66" s="926">
        <v>0</v>
      </c>
      <c r="N66" s="926">
        <v>0</v>
      </c>
      <c r="O66" s="926">
        <v>0</v>
      </c>
      <c r="P66" s="926">
        <v>0</v>
      </c>
      <c r="Q66" s="926">
        <v>0</v>
      </c>
      <c r="R66" s="926">
        <v>0</v>
      </c>
      <c r="S66" s="926">
        <v>0</v>
      </c>
      <c r="T66" s="926">
        <v>0</v>
      </c>
      <c r="U66" s="926">
        <v>0</v>
      </c>
      <c r="V66" s="926">
        <v>0</v>
      </c>
      <c r="W66" s="926">
        <v>0</v>
      </c>
      <c r="X66" s="926">
        <v>0</v>
      </c>
      <c r="Y66" s="926">
        <v>0</v>
      </c>
      <c r="Z66" s="926">
        <v>0</v>
      </c>
      <c r="AA66" s="926">
        <v>0</v>
      </c>
      <c r="AB66" s="926">
        <v>0</v>
      </c>
      <c r="AC66" s="926">
        <v>0</v>
      </c>
      <c r="AD66" s="926">
        <v>0</v>
      </c>
      <c r="AE66" s="926">
        <v>0</v>
      </c>
      <c r="AF66" s="926">
        <v>-13930</v>
      </c>
      <c r="AG66" s="926">
        <v>0</v>
      </c>
      <c r="AH66" s="926">
        <v>0</v>
      </c>
      <c r="AI66" s="926">
        <v>0</v>
      </c>
      <c r="AJ66" s="926">
        <v>0</v>
      </c>
      <c r="AK66" s="926">
        <v>0</v>
      </c>
      <c r="AL66" s="926">
        <v>0</v>
      </c>
      <c r="AM66" s="926">
        <v>0</v>
      </c>
      <c r="AN66" s="926">
        <v>0</v>
      </c>
      <c r="AO66" s="926">
        <v>-48357</v>
      </c>
      <c r="AP66" s="926">
        <v>-105669</v>
      </c>
      <c r="AQ66" s="927">
        <v>-184375</v>
      </c>
      <c r="AR66" s="928">
        <v>37678367</v>
      </c>
    </row>
    <row r="67" spans="1:44" ht="15.6" customHeight="1" x14ac:dyDescent="0.2">
      <c r="A67" s="913">
        <v>61</v>
      </c>
      <c r="B67" s="914" t="s">
        <v>66</v>
      </c>
      <c r="C67" s="915">
        <v>12382128</v>
      </c>
      <c r="D67" s="915">
        <v>-5280</v>
      </c>
      <c r="E67" s="915"/>
      <c r="F67" s="915"/>
      <c r="G67" s="915">
        <v>-34488</v>
      </c>
      <c r="H67" s="915">
        <v>0</v>
      </c>
      <c r="I67" s="915">
        <v>0</v>
      </c>
      <c r="J67" s="915">
        <v>0</v>
      </c>
      <c r="K67" s="915">
        <v>0</v>
      </c>
      <c r="L67" s="915">
        <v>0</v>
      </c>
      <c r="M67" s="915">
        <v>0</v>
      </c>
      <c r="N67" s="915">
        <v>0</v>
      </c>
      <c r="O67" s="915">
        <v>-114960</v>
      </c>
      <c r="P67" s="915">
        <v>0</v>
      </c>
      <c r="Q67" s="915">
        <v>0</v>
      </c>
      <c r="R67" s="915">
        <v>0</v>
      </c>
      <c r="S67" s="915">
        <v>-7664</v>
      </c>
      <c r="T67" s="915">
        <v>0</v>
      </c>
      <c r="U67" s="915">
        <v>0</v>
      </c>
      <c r="V67" s="915">
        <v>0</v>
      </c>
      <c r="W67" s="915">
        <v>-45984</v>
      </c>
      <c r="X67" s="915">
        <v>-360208</v>
      </c>
      <c r="Y67" s="915">
        <v>0</v>
      </c>
      <c r="Z67" s="915">
        <v>0</v>
      </c>
      <c r="AA67" s="915">
        <v>0</v>
      </c>
      <c r="AB67" s="915">
        <v>0</v>
      </c>
      <c r="AC67" s="915">
        <v>0</v>
      </c>
      <c r="AD67" s="915">
        <v>0</v>
      </c>
      <c r="AE67" s="915">
        <v>-19160</v>
      </c>
      <c r="AF67" s="916">
        <v>0</v>
      </c>
      <c r="AG67" s="916">
        <v>0</v>
      </c>
      <c r="AH67" s="916">
        <v>-7664</v>
      </c>
      <c r="AI67" s="916">
        <v>0</v>
      </c>
      <c r="AJ67" s="916">
        <v>0</v>
      </c>
      <c r="AK67" s="916">
        <v>0</v>
      </c>
      <c r="AL67" s="916">
        <v>0</v>
      </c>
      <c r="AM67" s="916">
        <v>0</v>
      </c>
      <c r="AN67" s="916">
        <v>0</v>
      </c>
      <c r="AO67" s="915">
        <v>-58629.8</v>
      </c>
      <c r="AP67" s="915">
        <v>-100015</v>
      </c>
      <c r="AQ67" s="917">
        <v>-754052.8</v>
      </c>
      <c r="AR67" s="918">
        <v>11628075.199999999</v>
      </c>
    </row>
    <row r="68" spans="1:44" ht="15.6" customHeight="1" x14ac:dyDescent="0.2">
      <c r="A68" s="919">
        <v>62</v>
      </c>
      <c r="B68" s="920" t="s">
        <v>67</v>
      </c>
      <c r="C68" s="921">
        <v>13354798</v>
      </c>
      <c r="D68" s="921">
        <v>-3777</v>
      </c>
      <c r="E68" s="921"/>
      <c r="F68" s="921"/>
      <c r="G68" s="921">
        <v>0</v>
      </c>
      <c r="H68" s="921">
        <v>0</v>
      </c>
      <c r="I68" s="921">
        <v>0</v>
      </c>
      <c r="J68" s="921">
        <v>0</v>
      </c>
      <c r="K68" s="921">
        <v>0</v>
      </c>
      <c r="L68" s="921">
        <v>0</v>
      </c>
      <c r="M68" s="921">
        <v>0</v>
      </c>
      <c r="N68" s="921">
        <v>0</v>
      </c>
      <c r="O68" s="921">
        <v>0</v>
      </c>
      <c r="P68" s="921">
        <v>0</v>
      </c>
      <c r="Q68" s="921">
        <v>0</v>
      </c>
      <c r="R68" s="921">
        <v>0</v>
      </c>
      <c r="S68" s="921">
        <v>0</v>
      </c>
      <c r="T68" s="921">
        <v>0</v>
      </c>
      <c r="U68" s="921">
        <v>0</v>
      </c>
      <c r="V68" s="921">
        <v>0</v>
      </c>
      <c r="W68" s="921">
        <v>0</v>
      </c>
      <c r="X68" s="921">
        <v>0</v>
      </c>
      <c r="Y68" s="921">
        <v>0</v>
      </c>
      <c r="Z68" s="921">
        <v>0</v>
      </c>
      <c r="AA68" s="921">
        <v>0</v>
      </c>
      <c r="AB68" s="921">
        <v>0</v>
      </c>
      <c r="AC68" s="921">
        <v>0</v>
      </c>
      <c r="AD68" s="921">
        <v>0</v>
      </c>
      <c r="AE68" s="921">
        <v>0</v>
      </c>
      <c r="AF68" s="921">
        <v>0</v>
      </c>
      <c r="AG68" s="921">
        <v>0</v>
      </c>
      <c r="AH68" s="921">
        <v>0</v>
      </c>
      <c r="AI68" s="921">
        <v>0</v>
      </c>
      <c r="AJ68" s="921">
        <v>0</v>
      </c>
      <c r="AK68" s="921">
        <v>0</v>
      </c>
      <c r="AL68" s="921">
        <v>0</v>
      </c>
      <c r="AM68" s="921">
        <v>0</v>
      </c>
      <c r="AN68" s="921">
        <v>0</v>
      </c>
      <c r="AO68" s="921">
        <v>-3715.2</v>
      </c>
      <c r="AP68" s="921">
        <v>-16718.8</v>
      </c>
      <c r="AQ68" s="922">
        <v>-24211</v>
      </c>
      <c r="AR68" s="923">
        <v>13330587</v>
      </c>
    </row>
    <row r="69" spans="1:44" ht="15.6" customHeight="1" x14ac:dyDescent="0.2">
      <c r="A69" s="919">
        <v>63</v>
      </c>
      <c r="B69" s="920" t="s">
        <v>68</v>
      </c>
      <c r="C69" s="921">
        <v>10525317</v>
      </c>
      <c r="D69" s="921">
        <v>0</v>
      </c>
      <c r="E69" s="921"/>
      <c r="F69" s="921"/>
      <c r="G69" s="921">
        <v>0</v>
      </c>
      <c r="H69" s="921">
        <v>0</v>
      </c>
      <c r="I69" s="921">
        <v>0</v>
      </c>
      <c r="J69" s="921">
        <v>0</v>
      </c>
      <c r="K69" s="921">
        <v>0</v>
      </c>
      <c r="L69" s="921">
        <v>0</v>
      </c>
      <c r="M69" s="921">
        <v>0</v>
      </c>
      <c r="N69" s="921">
        <v>0</v>
      </c>
      <c r="O69" s="921">
        <v>0</v>
      </c>
      <c r="P69" s="921">
        <v>0</v>
      </c>
      <c r="Q69" s="921">
        <v>0</v>
      </c>
      <c r="R69" s="921">
        <v>0</v>
      </c>
      <c r="S69" s="921">
        <v>0</v>
      </c>
      <c r="T69" s="921">
        <v>0</v>
      </c>
      <c r="U69" s="921">
        <v>0</v>
      </c>
      <c r="V69" s="921">
        <v>0</v>
      </c>
      <c r="W69" s="921">
        <v>-8169</v>
      </c>
      <c r="X69" s="921">
        <v>0</v>
      </c>
      <c r="Y69" s="921">
        <v>0</v>
      </c>
      <c r="Z69" s="921">
        <v>0</v>
      </c>
      <c r="AA69" s="921">
        <v>0</v>
      </c>
      <c r="AB69" s="921">
        <v>0</v>
      </c>
      <c r="AC69" s="921">
        <v>0</v>
      </c>
      <c r="AD69" s="921">
        <v>0</v>
      </c>
      <c r="AE69" s="921">
        <v>0</v>
      </c>
      <c r="AF69" s="921">
        <v>0</v>
      </c>
      <c r="AG69" s="921">
        <v>0</v>
      </c>
      <c r="AH69" s="921">
        <v>0</v>
      </c>
      <c r="AI69" s="921">
        <v>0</v>
      </c>
      <c r="AJ69" s="921">
        <v>0</v>
      </c>
      <c r="AK69" s="921">
        <v>0</v>
      </c>
      <c r="AL69" s="921">
        <v>0</v>
      </c>
      <c r="AM69" s="921">
        <v>0</v>
      </c>
      <c r="AN69" s="921">
        <v>0</v>
      </c>
      <c r="AO69" s="921">
        <v>-25732.050000000003</v>
      </c>
      <c r="AP69" s="921">
        <v>-25732.25</v>
      </c>
      <c r="AQ69" s="922">
        <v>-59633.3</v>
      </c>
      <c r="AR69" s="923">
        <v>10465683.699999999</v>
      </c>
    </row>
    <row r="70" spans="1:44" ht="15.6" customHeight="1" x14ac:dyDescent="0.2">
      <c r="A70" s="919">
        <v>64</v>
      </c>
      <c r="B70" s="920" t="s">
        <v>69</v>
      </c>
      <c r="C70" s="921">
        <v>15411239</v>
      </c>
      <c r="D70" s="921">
        <v>0</v>
      </c>
      <c r="E70" s="921"/>
      <c r="F70" s="921"/>
      <c r="G70" s="921">
        <v>0</v>
      </c>
      <c r="H70" s="921">
        <v>0</v>
      </c>
      <c r="I70" s="921">
        <v>0</v>
      </c>
      <c r="J70" s="921">
        <v>0</v>
      </c>
      <c r="K70" s="921">
        <v>0</v>
      </c>
      <c r="L70" s="921">
        <v>0</v>
      </c>
      <c r="M70" s="921">
        <v>0</v>
      </c>
      <c r="N70" s="921">
        <v>0</v>
      </c>
      <c r="O70" s="921">
        <v>0</v>
      </c>
      <c r="P70" s="921">
        <v>0</v>
      </c>
      <c r="Q70" s="921">
        <v>0</v>
      </c>
      <c r="R70" s="921">
        <v>0</v>
      </c>
      <c r="S70" s="921">
        <v>0</v>
      </c>
      <c r="T70" s="921">
        <v>0</v>
      </c>
      <c r="U70" s="921">
        <v>0</v>
      </c>
      <c r="V70" s="921">
        <v>0</v>
      </c>
      <c r="W70" s="921">
        <v>0</v>
      </c>
      <c r="X70" s="921">
        <v>0</v>
      </c>
      <c r="Y70" s="921">
        <v>0</v>
      </c>
      <c r="Z70" s="921">
        <v>0</v>
      </c>
      <c r="AA70" s="921">
        <v>0</v>
      </c>
      <c r="AB70" s="921">
        <v>0</v>
      </c>
      <c r="AC70" s="921">
        <v>0</v>
      </c>
      <c r="AD70" s="921">
        <v>0</v>
      </c>
      <c r="AE70" s="921">
        <v>0</v>
      </c>
      <c r="AF70" s="921">
        <v>0</v>
      </c>
      <c r="AG70" s="921">
        <v>0</v>
      </c>
      <c r="AH70" s="921">
        <v>0</v>
      </c>
      <c r="AI70" s="921">
        <v>0</v>
      </c>
      <c r="AJ70" s="921">
        <v>0</v>
      </c>
      <c r="AK70" s="921">
        <v>0</v>
      </c>
      <c r="AL70" s="921">
        <v>0</v>
      </c>
      <c r="AM70" s="921">
        <v>0</v>
      </c>
      <c r="AN70" s="921">
        <v>0</v>
      </c>
      <c r="AO70" s="921">
        <v>-2738</v>
      </c>
      <c r="AP70" s="921">
        <v>0</v>
      </c>
      <c r="AQ70" s="922">
        <v>-2738</v>
      </c>
      <c r="AR70" s="923">
        <v>15408501</v>
      </c>
    </row>
    <row r="71" spans="1:44" ht="15.6" customHeight="1" x14ac:dyDescent="0.2">
      <c r="A71" s="924">
        <v>65</v>
      </c>
      <c r="B71" s="925" t="s">
        <v>70</v>
      </c>
      <c r="C71" s="926">
        <v>45355854</v>
      </c>
      <c r="D71" s="926">
        <v>-18805</v>
      </c>
      <c r="E71" s="926"/>
      <c r="F71" s="926"/>
      <c r="G71" s="926">
        <v>0</v>
      </c>
      <c r="H71" s="926">
        <v>-16461</v>
      </c>
      <c r="I71" s="926">
        <v>0</v>
      </c>
      <c r="J71" s="926">
        <v>0</v>
      </c>
      <c r="K71" s="926">
        <v>0</v>
      </c>
      <c r="L71" s="926">
        <v>0</v>
      </c>
      <c r="M71" s="926">
        <v>0</v>
      </c>
      <c r="N71" s="926">
        <v>0</v>
      </c>
      <c r="O71" s="926">
        <v>0</v>
      </c>
      <c r="P71" s="926">
        <v>0</v>
      </c>
      <c r="Q71" s="926">
        <v>-5487</v>
      </c>
      <c r="R71" s="926">
        <v>0</v>
      </c>
      <c r="S71" s="926">
        <v>0</v>
      </c>
      <c r="T71" s="926">
        <v>0</v>
      </c>
      <c r="U71" s="926">
        <v>0</v>
      </c>
      <c r="V71" s="926">
        <v>-466395</v>
      </c>
      <c r="W71" s="926">
        <v>0</v>
      </c>
      <c r="X71" s="926">
        <v>0</v>
      </c>
      <c r="Y71" s="926">
        <v>0</v>
      </c>
      <c r="Z71" s="926">
        <v>0</v>
      </c>
      <c r="AA71" s="926">
        <v>0</v>
      </c>
      <c r="AB71" s="926">
        <v>0</v>
      </c>
      <c r="AC71" s="926">
        <v>0</v>
      </c>
      <c r="AD71" s="926">
        <v>0</v>
      </c>
      <c r="AE71" s="926">
        <v>0</v>
      </c>
      <c r="AF71" s="926">
        <v>0</v>
      </c>
      <c r="AG71" s="926">
        <v>0</v>
      </c>
      <c r="AH71" s="926">
        <v>0</v>
      </c>
      <c r="AI71" s="926">
        <v>0</v>
      </c>
      <c r="AJ71" s="926">
        <v>0</v>
      </c>
      <c r="AK71" s="926">
        <v>0</v>
      </c>
      <c r="AL71" s="926">
        <v>0</v>
      </c>
      <c r="AM71" s="926">
        <v>0</v>
      </c>
      <c r="AN71" s="926">
        <v>0</v>
      </c>
      <c r="AO71" s="926">
        <v>-39506.300000000003</v>
      </c>
      <c r="AP71" s="926">
        <v>-34568.199999999997</v>
      </c>
      <c r="AQ71" s="927">
        <v>-581222.5</v>
      </c>
      <c r="AR71" s="928">
        <v>44774631.5</v>
      </c>
    </row>
    <row r="72" spans="1:44" ht="15.6" customHeight="1" x14ac:dyDescent="0.2">
      <c r="A72" s="913">
        <v>66</v>
      </c>
      <c r="B72" s="914" t="s">
        <v>71</v>
      </c>
      <c r="C72" s="915">
        <v>14186045</v>
      </c>
      <c r="D72" s="915">
        <v>0</v>
      </c>
      <c r="E72" s="915"/>
      <c r="F72" s="915"/>
      <c r="G72" s="915">
        <v>0</v>
      </c>
      <c r="H72" s="915">
        <v>0</v>
      </c>
      <c r="I72" s="915">
        <v>0</v>
      </c>
      <c r="J72" s="915">
        <v>0</v>
      </c>
      <c r="K72" s="915">
        <v>0</v>
      </c>
      <c r="L72" s="915">
        <v>0</v>
      </c>
      <c r="M72" s="915">
        <v>0</v>
      </c>
      <c r="N72" s="915">
        <v>0</v>
      </c>
      <c r="O72" s="915">
        <v>0</v>
      </c>
      <c r="P72" s="915">
        <v>0</v>
      </c>
      <c r="Q72" s="915">
        <v>-1961</v>
      </c>
      <c r="R72" s="915">
        <v>0</v>
      </c>
      <c r="S72" s="915">
        <v>0</v>
      </c>
      <c r="T72" s="915">
        <v>0</v>
      </c>
      <c r="U72" s="915">
        <v>0</v>
      </c>
      <c r="V72" s="915">
        <v>0</v>
      </c>
      <c r="W72" s="915">
        <v>0</v>
      </c>
      <c r="X72" s="915">
        <v>0</v>
      </c>
      <c r="Y72" s="915">
        <v>0</v>
      </c>
      <c r="Z72" s="915">
        <v>0</v>
      </c>
      <c r="AA72" s="915">
        <v>0</v>
      </c>
      <c r="AB72" s="915">
        <v>0</v>
      </c>
      <c r="AC72" s="915">
        <v>0</v>
      </c>
      <c r="AD72" s="915">
        <v>0</v>
      </c>
      <c r="AE72" s="915">
        <v>0</v>
      </c>
      <c r="AF72" s="916">
        <v>0</v>
      </c>
      <c r="AG72" s="916">
        <v>0</v>
      </c>
      <c r="AH72" s="916">
        <v>0</v>
      </c>
      <c r="AI72" s="916">
        <v>0</v>
      </c>
      <c r="AJ72" s="916">
        <v>0</v>
      </c>
      <c r="AK72" s="916">
        <v>0</v>
      </c>
      <c r="AL72" s="916">
        <v>0</v>
      </c>
      <c r="AM72" s="916">
        <v>0</v>
      </c>
      <c r="AN72" s="916">
        <v>0</v>
      </c>
      <c r="AO72" s="915">
        <v>-28238</v>
      </c>
      <c r="AP72" s="915">
        <v>-31768</v>
      </c>
      <c r="AQ72" s="917">
        <v>-61967</v>
      </c>
      <c r="AR72" s="918">
        <v>14124078</v>
      </c>
    </row>
    <row r="73" spans="1:44" ht="15.6" customHeight="1" x14ac:dyDescent="0.2">
      <c r="A73" s="919">
        <v>67</v>
      </c>
      <c r="B73" s="920" t="s">
        <v>4</v>
      </c>
      <c r="C73" s="921">
        <v>32309239</v>
      </c>
      <c r="D73" s="921">
        <v>-3295</v>
      </c>
      <c r="E73" s="921"/>
      <c r="F73" s="921"/>
      <c r="G73" s="921">
        <v>-19488</v>
      </c>
      <c r="H73" s="921">
        <v>0</v>
      </c>
      <c r="I73" s="921">
        <v>0</v>
      </c>
      <c r="J73" s="921">
        <v>0</v>
      </c>
      <c r="K73" s="921">
        <v>0</v>
      </c>
      <c r="L73" s="921">
        <v>0</v>
      </c>
      <c r="M73" s="921">
        <v>0</v>
      </c>
      <c r="N73" s="921">
        <v>0</v>
      </c>
      <c r="O73" s="921">
        <v>-38976</v>
      </c>
      <c r="P73" s="921">
        <v>0</v>
      </c>
      <c r="Q73" s="921">
        <v>0</v>
      </c>
      <c r="R73" s="921">
        <v>0</v>
      </c>
      <c r="S73" s="921">
        <v>-5568</v>
      </c>
      <c r="T73" s="921">
        <v>0</v>
      </c>
      <c r="U73" s="921">
        <v>-61248</v>
      </c>
      <c r="V73" s="921">
        <v>0</v>
      </c>
      <c r="W73" s="921">
        <v>-97440</v>
      </c>
      <c r="X73" s="921">
        <v>0</v>
      </c>
      <c r="Y73" s="921">
        <v>0</v>
      </c>
      <c r="Z73" s="921">
        <v>0</v>
      </c>
      <c r="AA73" s="921">
        <v>0</v>
      </c>
      <c r="AB73" s="921">
        <v>0</v>
      </c>
      <c r="AC73" s="921">
        <v>0</v>
      </c>
      <c r="AD73" s="921">
        <v>0</v>
      </c>
      <c r="AE73" s="921">
        <v>-2784</v>
      </c>
      <c r="AF73" s="921">
        <v>0</v>
      </c>
      <c r="AG73" s="921">
        <v>0</v>
      </c>
      <c r="AH73" s="921">
        <v>-5568</v>
      </c>
      <c r="AI73" s="921">
        <v>0</v>
      </c>
      <c r="AJ73" s="921">
        <v>0</v>
      </c>
      <c r="AK73" s="921">
        <v>0</v>
      </c>
      <c r="AL73" s="921">
        <v>0</v>
      </c>
      <c r="AM73" s="921">
        <v>-2784</v>
      </c>
      <c r="AN73" s="921">
        <v>0</v>
      </c>
      <c r="AO73" s="921">
        <v>-27561.200000000001</v>
      </c>
      <c r="AP73" s="921">
        <v>-130290.8</v>
      </c>
      <c r="AQ73" s="922">
        <v>-395003</v>
      </c>
      <c r="AR73" s="923">
        <v>31914236</v>
      </c>
    </row>
    <row r="74" spans="1:44" ht="15.6" customHeight="1" x14ac:dyDescent="0.2">
      <c r="A74" s="919">
        <v>68</v>
      </c>
      <c r="B74" s="920" t="s">
        <v>3</v>
      </c>
      <c r="C74" s="921">
        <v>9665128</v>
      </c>
      <c r="D74" s="921">
        <v>-4285</v>
      </c>
      <c r="E74" s="921"/>
      <c r="F74" s="921"/>
      <c r="G74" s="921">
        <v>-27901.5</v>
      </c>
      <c r="H74" s="921">
        <v>0</v>
      </c>
      <c r="I74" s="921">
        <v>0</v>
      </c>
      <c r="J74" s="921">
        <v>0</v>
      </c>
      <c r="K74" s="921">
        <v>0</v>
      </c>
      <c r="L74" s="921">
        <v>0</v>
      </c>
      <c r="M74" s="921">
        <v>0</v>
      </c>
      <c r="N74" s="921">
        <v>0</v>
      </c>
      <c r="O74" s="921">
        <v>-22027.5</v>
      </c>
      <c r="P74" s="921">
        <v>0</v>
      </c>
      <c r="Q74" s="921">
        <v>0</v>
      </c>
      <c r="R74" s="921">
        <v>0</v>
      </c>
      <c r="S74" s="921">
        <v>-32307</v>
      </c>
      <c r="T74" s="921">
        <v>0</v>
      </c>
      <c r="U74" s="921">
        <v>-480199.5</v>
      </c>
      <c r="V74" s="921">
        <v>0</v>
      </c>
      <c r="W74" s="921">
        <v>-950119.5</v>
      </c>
      <c r="X74" s="921">
        <v>0</v>
      </c>
      <c r="Y74" s="921">
        <v>0</v>
      </c>
      <c r="Z74" s="921">
        <v>0</v>
      </c>
      <c r="AA74" s="921">
        <v>0</v>
      </c>
      <c r="AB74" s="921">
        <v>0</v>
      </c>
      <c r="AC74" s="921">
        <v>0</v>
      </c>
      <c r="AD74" s="921">
        <v>0</v>
      </c>
      <c r="AE74" s="921">
        <v>-38181</v>
      </c>
      <c r="AF74" s="921">
        <v>0</v>
      </c>
      <c r="AG74" s="921">
        <v>0</v>
      </c>
      <c r="AH74" s="921">
        <v>-24964.5</v>
      </c>
      <c r="AI74" s="921">
        <v>0</v>
      </c>
      <c r="AJ74" s="921">
        <v>0</v>
      </c>
      <c r="AK74" s="921">
        <v>0</v>
      </c>
      <c r="AL74" s="921">
        <v>0</v>
      </c>
      <c r="AM74" s="921">
        <v>-16153.5</v>
      </c>
      <c r="AN74" s="921">
        <v>-2937</v>
      </c>
      <c r="AO74" s="921">
        <v>-15859.8</v>
      </c>
      <c r="AP74" s="921">
        <v>-13216.099999999999</v>
      </c>
      <c r="AQ74" s="922">
        <v>-1628151.9000000001</v>
      </c>
      <c r="AR74" s="923">
        <v>8036976.1000000006</v>
      </c>
    </row>
    <row r="75" spans="1:44" ht="15.6" customHeight="1" x14ac:dyDescent="0.2">
      <c r="A75" s="929">
        <v>69</v>
      </c>
      <c r="B75" s="930" t="s">
        <v>93</v>
      </c>
      <c r="C75" s="931">
        <v>30797760</v>
      </c>
      <c r="D75" s="931">
        <v>-2549</v>
      </c>
      <c r="E75" s="931"/>
      <c r="F75" s="931"/>
      <c r="G75" s="931">
        <v>-12033</v>
      </c>
      <c r="H75" s="931">
        <v>0</v>
      </c>
      <c r="I75" s="931">
        <v>0</v>
      </c>
      <c r="J75" s="931">
        <v>0</v>
      </c>
      <c r="K75" s="931">
        <v>0</v>
      </c>
      <c r="L75" s="931">
        <v>0</v>
      </c>
      <c r="M75" s="931">
        <v>0</v>
      </c>
      <c r="N75" s="931">
        <v>0</v>
      </c>
      <c r="O75" s="931">
        <v>-50137.5</v>
      </c>
      <c r="P75" s="931">
        <v>0</v>
      </c>
      <c r="Q75" s="931">
        <v>0</v>
      </c>
      <c r="R75" s="931">
        <v>0</v>
      </c>
      <c r="S75" s="931">
        <v>-16044</v>
      </c>
      <c r="T75" s="931">
        <v>0</v>
      </c>
      <c r="U75" s="931">
        <v>-4011</v>
      </c>
      <c r="V75" s="931">
        <v>0</v>
      </c>
      <c r="W75" s="931">
        <v>-4011</v>
      </c>
      <c r="X75" s="931">
        <v>0</v>
      </c>
      <c r="Y75" s="931">
        <v>0</v>
      </c>
      <c r="Z75" s="931">
        <v>0</v>
      </c>
      <c r="AA75" s="931">
        <v>0</v>
      </c>
      <c r="AB75" s="931">
        <v>0</v>
      </c>
      <c r="AC75" s="931">
        <v>0</v>
      </c>
      <c r="AD75" s="931">
        <v>0</v>
      </c>
      <c r="AE75" s="931">
        <v>-22060.5</v>
      </c>
      <c r="AF75" s="931">
        <v>0</v>
      </c>
      <c r="AG75" s="931">
        <v>0</v>
      </c>
      <c r="AH75" s="931">
        <v>0</v>
      </c>
      <c r="AI75" s="931">
        <v>0</v>
      </c>
      <c r="AJ75" s="931">
        <v>0</v>
      </c>
      <c r="AK75" s="931">
        <v>0</v>
      </c>
      <c r="AL75" s="931">
        <v>0</v>
      </c>
      <c r="AM75" s="931">
        <v>0</v>
      </c>
      <c r="AN75" s="931">
        <v>0</v>
      </c>
      <c r="AO75" s="931">
        <v>-34294.550000000003</v>
      </c>
      <c r="AP75" s="931">
        <v>-86637.2</v>
      </c>
      <c r="AQ75" s="932">
        <v>-231777.75</v>
      </c>
      <c r="AR75" s="933">
        <v>30565982.25</v>
      </c>
    </row>
    <row r="76" spans="1:44" ht="15.6" customHeight="1" x14ac:dyDescent="0.2">
      <c r="A76" s="867"/>
      <c r="B76" s="866" t="s">
        <v>72</v>
      </c>
      <c r="C76" s="934">
        <v>3352663082</v>
      </c>
      <c r="D76" s="934">
        <v>-893300</v>
      </c>
      <c r="E76" s="934">
        <v>-133132325.5</v>
      </c>
      <c r="F76" s="934">
        <v>-105190747.5</v>
      </c>
      <c r="G76" s="934">
        <v>-4379824.5</v>
      </c>
      <c r="H76" s="934">
        <v>-3952529</v>
      </c>
      <c r="I76" s="934">
        <v>-2903160</v>
      </c>
      <c r="J76" s="934">
        <v>-4275879</v>
      </c>
      <c r="K76" s="934">
        <v>-4574318.5</v>
      </c>
      <c r="L76" s="934">
        <v>-5704666</v>
      </c>
      <c r="M76" s="934">
        <v>-662680.5</v>
      </c>
      <c r="N76" s="934">
        <v>-3618517</v>
      </c>
      <c r="O76" s="934">
        <v>-2392892</v>
      </c>
      <c r="P76" s="934">
        <v>-1503556.5</v>
      </c>
      <c r="Q76" s="934">
        <v>-1532734.5</v>
      </c>
      <c r="R76" s="934">
        <v>0</v>
      </c>
      <c r="S76" s="934">
        <v>-5390962</v>
      </c>
      <c r="T76" s="934">
        <v>-1424073.5</v>
      </c>
      <c r="U76" s="934">
        <v>-2151847</v>
      </c>
      <c r="V76" s="934">
        <v>-626881</v>
      </c>
      <c r="W76" s="934">
        <v>-3011352.5</v>
      </c>
      <c r="X76" s="934">
        <v>-2813000.5</v>
      </c>
      <c r="Y76" s="934">
        <v>-2960056.5</v>
      </c>
      <c r="Z76" s="934">
        <v>-707954</v>
      </c>
      <c r="AA76" s="934">
        <v>-4767522.5</v>
      </c>
      <c r="AB76" s="934">
        <v>-4302415</v>
      </c>
      <c r="AC76" s="934">
        <v>-2622629</v>
      </c>
      <c r="AD76" s="934">
        <v>-872958</v>
      </c>
      <c r="AE76" s="934">
        <v>-2136339</v>
      </c>
      <c r="AF76" s="934">
        <v>-2451810</v>
      </c>
      <c r="AG76" s="934">
        <v>-554646</v>
      </c>
      <c r="AH76" s="934">
        <v>-905760</v>
      </c>
      <c r="AI76" s="934">
        <v>-2395090</v>
      </c>
      <c r="AJ76" s="934">
        <v>-915469</v>
      </c>
      <c r="AK76" s="934">
        <v>-211429.5</v>
      </c>
      <c r="AL76" s="934">
        <v>-220760.5</v>
      </c>
      <c r="AM76" s="934">
        <v>-953857.5</v>
      </c>
      <c r="AN76" s="934">
        <v>-2114298</v>
      </c>
      <c r="AO76" s="934">
        <v>-8360061.9500000002</v>
      </c>
      <c r="AP76" s="934">
        <v>-10305726.050000001</v>
      </c>
      <c r="AQ76" s="935">
        <v>-337894029.50000006</v>
      </c>
      <c r="AR76" s="936">
        <v>3014769052.4999995</v>
      </c>
    </row>
  </sheetData>
  <sheetProtection formatCells="0" formatColumns="0" formatRows="0" sort="0"/>
  <mergeCells count="8">
    <mergeCell ref="AR1:AR2"/>
    <mergeCell ref="D1:J1"/>
    <mergeCell ref="A1:B2"/>
    <mergeCell ref="C1:C2"/>
    <mergeCell ref="S1:Z1"/>
    <mergeCell ref="K1:R1"/>
    <mergeCell ref="AH1:AQ1"/>
    <mergeCell ref="AA1:AG1"/>
  </mergeCells>
  <printOptions horizontalCentered="1"/>
  <pageMargins left="0.35" right="0.35" top="1.1499999999999999" bottom="0.5" header="0.5" footer="0.25"/>
  <pageSetup paperSize="5" scale="70" firstPageNumber="7" orientation="portrait" r:id="rId1"/>
  <headerFooter>
    <oddHeader xml:space="preserve">&amp;L&amp;"Arial,Bold"&amp;18&amp;K000000Table 2A-1:  FY2017-18 Budget Letter 
MFP Transfer Amount (Annual) 
</oddHeader>
    <oddFooter>&amp;R&amp;P</oddFooter>
  </headerFooter>
  <colBreaks count="4" manualBreakCount="4">
    <brk id="10" max="73" man="1"/>
    <brk id="18" max="73" man="1"/>
    <brk id="26" max="73" man="1"/>
    <brk id="33" max="73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8.140625" style="133" customWidth="1"/>
    <col min="3" max="3" width="15.85546875" style="133" customWidth="1"/>
    <col min="4" max="4" width="13.85546875" style="133" customWidth="1"/>
    <col min="5" max="5" width="12.28515625" style="133" customWidth="1"/>
    <col min="6" max="6" width="9.7109375" style="133" bestFit="1" customWidth="1"/>
    <col min="7" max="7" width="10.85546875" style="133" customWidth="1"/>
    <col min="8" max="8" width="11.28515625" style="133" customWidth="1"/>
    <col min="9" max="9" width="9.7109375" style="133" bestFit="1" customWidth="1"/>
    <col min="10" max="10" width="10.85546875" style="133" customWidth="1"/>
    <col min="11" max="11" width="11.28515625" style="133" customWidth="1"/>
    <col min="12" max="12" width="9.7109375" style="133" bestFit="1" customWidth="1"/>
    <col min="13" max="13" width="8.42578125" style="133" customWidth="1"/>
    <col min="14" max="14" width="11.28515625" style="133" customWidth="1"/>
    <col min="15" max="15" width="9.7109375" style="133" bestFit="1" customWidth="1"/>
    <col min="16" max="16" width="8.42578125" style="133" customWidth="1"/>
    <col min="17" max="17" width="11.28515625" style="133" customWidth="1"/>
    <col min="18" max="18" width="13" style="133" bestFit="1" customWidth="1"/>
    <col min="19" max="20" width="11.85546875" style="133" bestFit="1" customWidth="1"/>
    <col min="21" max="21" width="11.85546875" style="133" customWidth="1"/>
    <col min="22" max="22" width="11.85546875" style="133" bestFit="1" customWidth="1"/>
    <col min="23" max="23" width="10.85546875" style="133" bestFit="1" customWidth="1"/>
    <col min="24" max="24" width="12.7109375" style="133" customWidth="1"/>
    <col min="25" max="25" width="14.7109375" style="133" customWidth="1"/>
    <col min="26" max="26" width="15.7109375" style="133" bestFit="1" customWidth="1"/>
    <col min="27" max="28" width="11.28515625" style="133" customWidth="1"/>
    <col min="29" max="29" width="10.7109375" style="133" customWidth="1"/>
    <col min="30" max="30" width="14.140625" style="133" bestFit="1" customWidth="1"/>
    <col min="31" max="37" width="15.85546875" style="133" customWidth="1"/>
    <col min="38" max="38" width="14.42578125" style="133" bestFit="1" customWidth="1"/>
    <col min="39" max="39" width="10.42578125" style="133" customWidth="1"/>
    <col min="40" max="40" width="14.42578125" style="133" bestFit="1" customWidth="1"/>
    <col min="41" max="41" width="13.7109375" style="133" customWidth="1"/>
    <col min="42" max="42" width="16.28515625" style="133" customWidth="1"/>
    <col min="43" max="43" width="11.42578125" style="133" customWidth="1"/>
    <col min="44" max="44" width="12.85546875" style="133" customWidth="1"/>
    <col min="45" max="45" width="15.42578125" style="133" customWidth="1"/>
    <col min="46" max="16384" width="8.85546875" style="133"/>
  </cols>
  <sheetData>
    <row r="1" spans="1:45" ht="20.100000000000001" customHeight="1" x14ac:dyDescent="0.2">
      <c r="A1" s="1658" t="s">
        <v>1979</v>
      </c>
      <c r="B1" s="1659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7"/>
      <c r="V1" s="1537" t="s">
        <v>399</v>
      </c>
      <c r="W1" s="1538"/>
      <c r="X1" s="1538"/>
      <c r="Y1" s="1538"/>
      <c r="Z1" s="1538"/>
      <c r="AA1" s="1538"/>
      <c r="AB1" s="1538"/>
      <c r="AC1" s="1538"/>
      <c r="AD1" s="1539"/>
      <c r="AE1" s="1654" t="s">
        <v>603</v>
      </c>
      <c r="AF1" s="1654"/>
      <c r="AG1" s="1654"/>
      <c r="AH1" s="1654"/>
      <c r="AI1" s="1654"/>
      <c r="AJ1" s="1654"/>
      <c r="AK1" s="1654"/>
      <c r="AL1" s="1655" t="s">
        <v>603</v>
      </c>
      <c r="AM1" s="1655"/>
      <c r="AN1" s="1655"/>
      <c r="AO1" s="1655"/>
      <c r="AP1" s="1655"/>
      <c r="AQ1" s="1655"/>
      <c r="AR1" s="1655"/>
      <c r="AS1" s="1655"/>
    </row>
    <row r="2" spans="1:45" ht="33" customHeight="1" x14ac:dyDescent="0.2">
      <c r="A2" s="1660"/>
      <c r="B2" s="1661"/>
      <c r="C2" s="1542" t="s">
        <v>1967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665" t="s">
        <v>1101</v>
      </c>
      <c r="T2" s="1666"/>
      <c r="U2" s="1667"/>
      <c r="V2" s="1542" t="s">
        <v>680</v>
      </c>
      <c r="W2" s="1542" t="s">
        <v>605</v>
      </c>
      <c r="X2" s="1542" t="s">
        <v>681</v>
      </c>
      <c r="Y2" s="1543" t="s">
        <v>1964</v>
      </c>
      <c r="Z2" s="1542" t="s">
        <v>957</v>
      </c>
      <c r="AA2" s="1542" t="s">
        <v>306</v>
      </c>
      <c r="AB2" s="1542" t="s">
        <v>307</v>
      </c>
      <c r="AC2" s="1542" t="s">
        <v>257</v>
      </c>
      <c r="AD2" s="1542" t="s">
        <v>683</v>
      </c>
      <c r="AE2" s="1626" t="s">
        <v>2006</v>
      </c>
      <c r="AF2" s="1651" t="s">
        <v>422</v>
      </c>
      <c r="AG2" s="1640" t="s">
        <v>1104</v>
      </c>
      <c r="AH2" s="1640"/>
      <c r="AI2" s="1640"/>
      <c r="AJ2" s="1640"/>
      <c r="AK2" s="1640"/>
      <c r="AL2" s="1651" t="s">
        <v>642</v>
      </c>
      <c r="AM2" s="1651" t="s">
        <v>606</v>
      </c>
      <c r="AN2" s="1651" t="s">
        <v>643</v>
      </c>
      <c r="AO2" s="1543" t="s">
        <v>981</v>
      </c>
      <c r="AP2" s="1651" t="s">
        <v>644</v>
      </c>
      <c r="AQ2" s="1651" t="s">
        <v>373</v>
      </c>
      <c r="AR2" s="1651" t="s">
        <v>307</v>
      </c>
      <c r="AS2" s="1651" t="s">
        <v>419</v>
      </c>
    </row>
    <row r="3" spans="1:45" ht="102" customHeight="1" x14ac:dyDescent="0.2">
      <c r="A3" s="1660"/>
      <c r="B3" s="1661"/>
      <c r="C3" s="1542"/>
      <c r="D3" s="1177" t="s">
        <v>926</v>
      </c>
      <c r="E3" s="1177" t="s">
        <v>420</v>
      </c>
      <c r="F3" s="1177" t="s">
        <v>1968</v>
      </c>
      <c r="G3" s="1177" t="s">
        <v>607</v>
      </c>
      <c r="H3" s="1177" t="s">
        <v>420</v>
      </c>
      <c r="I3" s="1177" t="s">
        <v>1969</v>
      </c>
      <c r="J3" s="1177" t="s">
        <v>607</v>
      </c>
      <c r="K3" s="1177" t="s">
        <v>420</v>
      </c>
      <c r="L3" s="1177" t="s">
        <v>1968</v>
      </c>
      <c r="M3" s="1177" t="s">
        <v>632</v>
      </c>
      <c r="N3" s="1177" t="s">
        <v>420</v>
      </c>
      <c r="O3" s="1177" t="s">
        <v>1968</v>
      </c>
      <c r="P3" s="1177" t="s">
        <v>632</v>
      </c>
      <c r="Q3" s="1177" t="s">
        <v>420</v>
      </c>
      <c r="R3" s="1542"/>
      <c r="S3" s="1221" t="s">
        <v>1103</v>
      </c>
      <c r="T3" s="1221" t="s">
        <v>976</v>
      </c>
      <c r="U3" s="1221" t="s">
        <v>1102</v>
      </c>
      <c r="V3" s="1542"/>
      <c r="W3" s="1542"/>
      <c r="X3" s="1542"/>
      <c r="Y3" s="1544"/>
      <c r="Z3" s="1542"/>
      <c r="AA3" s="1542"/>
      <c r="AB3" s="1542"/>
      <c r="AC3" s="1542"/>
      <c r="AD3" s="1542"/>
      <c r="AE3" s="1627"/>
      <c r="AF3" s="1651"/>
      <c r="AG3" s="1221" t="s">
        <v>1105</v>
      </c>
      <c r="AH3" s="1221" t="s">
        <v>1106</v>
      </c>
      <c r="AI3" s="1221" t="s">
        <v>984</v>
      </c>
      <c r="AJ3" s="1221" t="s">
        <v>1109</v>
      </c>
      <c r="AK3" s="1221" t="s">
        <v>1107</v>
      </c>
      <c r="AL3" s="1651"/>
      <c r="AM3" s="1651"/>
      <c r="AN3" s="1651"/>
      <c r="AO3" s="1544"/>
      <c r="AP3" s="1651"/>
      <c r="AQ3" s="1651"/>
      <c r="AR3" s="1651"/>
      <c r="AS3" s="1651"/>
    </row>
    <row r="4" spans="1:45" ht="14.25" customHeight="1" x14ac:dyDescent="0.2">
      <c r="A4" s="625"/>
      <c r="B4" s="626"/>
      <c r="C4" s="624">
        <v>1</v>
      </c>
      <c r="D4" s="624">
        <v>2</v>
      </c>
      <c r="E4" s="624">
        <v>3</v>
      </c>
      <c r="F4" s="624">
        <v>4</v>
      </c>
      <c r="G4" s="624">
        <v>5</v>
      </c>
      <c r="H4" s="624">
        <v>6</v>
      </c>
      <c r="I4" s="624">
        <v>7</v>
      </c>
      <c r="J4" s="624">
        <v>8</v>
      </c>
      <c r="K4" s="624">
        <v>9</v>
      </c>
      <c r="L4" s="624">
        <v>10</v>
      </c>
      <c r="M4" s="624">
        <v>11</v>
      </c>
      <c r="N4" s="624">
        <v>12</v>
      </c>
      <c r="O4" s="624">
        <v>13</v>
      </c>
      <c r="P4" s="624">
        <v>14</v>
      </c>
      <c r="Q4" s="624">
        <v>15</v>
      </c>
      <c r="R4" s="624">
        <v>16</v>
      </c>
      <c r="S4" s="624">
        <v>17</v>
      </c>
      <c r="T4" s="624">
        <v>18</v>
      </c>
      <c r="U4" s="624">
        <v>19</v>
      </c>
      <c r="V4" s="624">
        <v>20</v>
      </c>
      <c r="W4" s="624">
        <v>21</v>
      </c>
      <c r="X4" s="624">
        <v>22</v>
      </c>
      <c r="Y4" s="624">
        <v>23</v>
      </c>
      <c r="Z4" s="624">
        <v>24</v>
      </c>
      <c r="AA4" s="624">
        <v>25</v>
      </c>
      <c r="AB4" s="624">
        <v>26</v>
      </c>
      <c r="AC4" s="624">
        <v>27</v>
      </c>
      <c r="AD4" s="624">
        <v>28</v>
      </c>
      <c r="AE4" s="624">
        <v>29</v>
      </c>
      <c r="AF4" s="624">
        <v>30</v>
      </c>
      <c r="AG4" s="624">
        <v>31</v>
      </c>
      <c r="AH4" s="624">
        <v>32</v>
      </c>
      <c r="AI4" s="624">
        <v>33</v>
      </c>
      <c r="AJ4" s="624">
        <v>34</v>
      </c>
      <c r="AK4" s="624">
        <v>35</v>
      </c>
      <c r="AL4" s="624">
        <v>36</v>
      </c>
      <c r="AM4" s="624">
        <v>37</v>
      </c>
      <c r="AN4" s="624">
        <v>38</v>
      </c>
      <c r="AO4" s="624">
        <v>39</v>
      </c>
      <c r="AP4" s="624">
        <v>40</v>
      </c>
      <c r="AQ4" s="624">
        <v>41</v>
      </c>
      <c r="AR4" s="624">
        <v>42</v>
      </c>
      <c r="AS4" s="624">
        <v>43</v>
      </c>
    </row>
    <row r="5" spans="1:45" ht="38.25" hidden="1" x14ac:dyDescent="0.2">
      <c r="A5" s="625"/>
      <c r="B5" s="626"/>
      <c r="C5" s="326"/>
      <c r="D5" s="326" t="s">
        <v>1688</v>
      </c>
      <c r="E5" s="326" t="s">
        <v>1488</v>
      </c>
      <c r="F5" s="326"/>
      <c r="G5" s="326" t="s">
        <v>1537</v>
      </c>
      <c r="H5" s="326" t="s">
        <v>1690</v>
      </c>
      <c r="I5" s="326"/>
      <c r="J5" s="326" t="s">
        <v>1540</v>
      </c>
      <c r="K5" s="326" t="s">
        <v>1692</v>
      </c>
      <c r="L5" s="326"/>
      <c r="M5" s="326" t="s">
        <v>1543</v>
      </c>
      <c r="N5" s="326" t="s">
        <v>1694</v>
      </c>
      <c r="O5" s="326"/>
      <c r="P5" s="326" t="s">
        <v>1546</v>
      </c>
      <c r="Q5" s="326" t="s">
        <v>1696</v>
      </c>
      <c r="R5" s="326" t="s">
        <v>1697</v>
      </c>
      <c r="S5" s="326" t="s">
        <v>1549</v>
      </c>
      <c r="T5" s="326" t="s">
        <v>1550</v>
      </c>
      <c r="U5" s="326" t="s">
        <v>1698</v>
      </c>
      <c r="V5" s="326" t="s">
        <v>1699</v>
      </c>
      <c r="W5" s="326" t="s">
        <v>1700</v>
      </c>
      <c r="X5" s="326" t="s">
        <v>1701</v>
      </c>
      <c r="Y5" s="326"/>
      <c r="Z5" s="326" t="s">
        <v>1702</v>
      </c>
      <c r="AA5" s="326" t="s">
        <v>1703</v>
      </c>
      <c r="AB5" s="326" t="s">
        <v>1704</v>
      </c>
      <c r="AC5" s="326" t="s">
        <v>1705</v>
      </c>
      <c r="AD5" s="326" t="s">
        <v>1706</v>
      </c>
      <c r="AE5" s="326" t="s">
        <v>1606</v>
      </c>
      <c r="AF5" s="326" t="s">
        <v>1707</v>
      </c>
      <c r="AG5" s="326" t="s">
        <v>1549</v>
      </c>
      <c r="AH5" s="326" t="s">
        <v>1708</v>
      </c>
      <c r="AI5" s="326" t="s">
        <v>1550</v>
      </c>
      <c r="AJ5" s="326" t="s">
        <v>1709</v>
      </c>
      <c r="AK5" s="326" t="s">
        <v>1710</v>
      </c>
      <c r="AL5" s="326" t="s">
        <v>1711</v>
      </c>
      <c r="AM5" s="326" t="s">
        <v>1712</v>
      </c>
      <c r="AN5" s="326" t="s">
        <v>1713</v>
      </c>
      <c r="AO5" s="326"/>
      <c r="AP5" s="326" t="s">
        <v>1643</v>
      </c>
      <c r="AQ5" s="326" t="s">
        <v>1644</v>
      </c>
      <c r="AR5" s="326" t="s">
        <v>1645</v>
      </c>
      <c r="AS5" s="326" t="s">
        <v>1714</v>
      </c>
    </row>
    <row r="6" spans="1:45" ht="38.25" hidden="1" x14ac:dyDescent="0.2">
      <c r="A6" s="510"/>
      <c r="B6" s="505"/>
      <c r="C6" s="1243"/>
      <c r="D6" s="1243" t="s">
        <v>1156</v>
      </c>
      <c r="E6" s="1243" t="s">
        <v>1157</v>
      </c>
      <c r="F6" s="1243"/>
      <c r="G6" s="1243" t="s">
        <v>1156</v>
      </c>
      <c r="H6" s="1243" t="s">
        <v>1157</v>
      </c>
      <c r="I6" s="1243"/>
      <c r="J6" s="1243" t="s">
        <v>1156</v>
      </c>
      <c r="K6" s="1243" t="s">
        <v>1157</v>
      </c>
      <c r="L6" s="1243"/>
      <c r="M6" s="1243" t="s">
        <v>1156</v>
      </c>
      <c r="N6" s="1243" t="s">
        <v>1157</v>
      </c>
      <c r="O6" s="1243"/>
      <c r="P6" s="1243" t="s">
        <v>1156</v>
      </c>
      <c r="Q6" s="1243" t="s">
        <v>1157</v>
      </c>
      <c r="R6" s="1243" t="s">
        <v>1157</v>
      </c>
      <c r="S6" s="1243" t="s">
        <v>1500</v>
      </c>
      <c r="T6" s="1243" t="s">
        <v>1500</v>
      </c>
      <c r="U6" s="1243" t="s">
        <v>1157</v>
      </c>
      <c r="V6" s="1243" t="s">
        <v>1157</v>
      </c>
      <c r="W6" s="1243" t="s">
        <v>1157</v>
      </c>
      <c r="X6" s="1243" t="s">
        <v>1157</v>
      </c>
      <c r="Y6" s="1243" t="s">
        <v>1501</v>
      </c>
      <c r="Z6" s="1243" t="s">
        <v>1559</v>
      </c>
      <c r="AA6" s="1243" t="s">
        <v>1600</v>
      </c>
      <c r="AB6" s="1243" t="s">
        <v>1157</v>
      </c>
      <c r="AC6" s="1243" t="s">
        <v>1157</v>
      </c>
      <c r="AD6" s="1243" t="s">
        <v>1560</v>
      </c>
      <c r="AE6" s="1243" t="s">
        <v>1156</v>
      </c>
      <c r="AF6" s="1243" t="s">
        <v>1157</v>
      </c>
      <c r="AG6" s="1243" t="s">
        <v>1500</v>
      </c>
      <c r="AH6" s="1243" t="s">
        <v>1157</v>
      </c>
      <c r="AI6" s="1243" t="s">
        <v>1500</v>
      </c>
      <c r="AJ6" s="1243" t="s">
        <v>1157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1501</v>
      </c>
      <c r="AP6" s="1243" t="s">
        <v>1157</v>
      </c>
      <c r="AQ6" s="1243" t="s">
        <v>1600</v>
      </c>
      <c r="AR6" s="1243" t="s">
        <v>1157</v>
      </c>
      <c r="AS6" s="1243" t="s">
        <v>1157</v>
      </c>
    </row>
    <row r="7" spans="1:45" ht="16.350000000000001" customHeight="1" x14ac:dyDescent="0.2">
      <c r="A7" s="78">
        <v>1</v>
      </c>
      <c r="B7" s="79" t="s">
        <v>7</v>
      </c>
      <c r="C7" s="475"/>
      <c r="D7" s="80">
        <v>4619.6052974948016</v>
      </c>
      <c r="E7" s="95">
        <v>0</v>
      </c>
      <c r="F7" s="511"/>
      <c r="G7" s="80">
        <v>660.27506544885637</v>
      </c>
      <c r="H7" s="95">
        <v>0</v>
      </c>
      <c r="I7" s="511"/>
      <c r="J7" s="80">
        <v>180.07501784968804</v>
      </c>
      <c r="K7" s="95">
        <v>0</v>
      </c>
      <c r="L7" s="511"/>
      <c r="M7" s="80">
        <v>4501.8754462422012</v>
      </c>
      <c r="N7" s="95">
        <v>0</v>
      </c>
      <c r="O7" s="511"/>
      <c r="P7" s="80">
        <v>1800.7501784968806</v>
      </c>
      <c r="Q7" s="95">
        <v>0</v>
      </c>
      <c r="R7" s="114">
        <v>0</v>
      </c>
      <c r="S7" s="80">
        <v>0</v>
      </c>
      <c r="T7" s="80">
        <v>0</v>
      </c>
      <c r="U7" s="81">
        <v>0</v>
      </c>
      <c r="V7" s="114">
        <v>0</v>
      </c>
      <c r="W7" s="95">
        <v>0</v>
      </c>
      <c r="X7" s="114">
        <v>0</v>
      </c>
      <c r="Y7" s="80"/>
      <c r="Z7" s="114">
        <v>0</v>
      </c>
      <c r="AA7" s="80">
        <v>0</v>
      </c>
      <c r="AB7" s="80">
        <v>0</v>
      </c>
      <c r="AC7" s="114">
        <v>0</v>
      </c>
      <c r="AD7" s="118">
        <v>0</v>
      </c>
      <c r="AE7" s="96">
        <v>2482</v>
      </c>
      <c r="AF7" s="111">
        <v>0</v>
      </c>
      <c r="AG7" s="475">
        <v>0</v>
      </c>
      <c r="AH7" s="96">
        <v>0</v>
      </c>
      <c r="AI7" s="475">
        <v>0</v>
      </c>
      <c r="AJ7" s="98">
        <v>0</v>
      </c>
      <c r="AK7" s="97">
        <v>0</v>
      </c>
      <c r="AL7" s="111">
        <v>0</v>
      </c>
      <c r="AM7" s="99">
        <v>0</v>
      </c>
      <c r="AN7" s="111">
        <v>0</v>
      </c>
      <c r="AO7" s="80"/>
      <c r="AP7" s="111">
        <v>0</v>
      </c>
      <c r="AQ7" s="98">
        <v>0</v>
      </c>
      <c r="AR7" s="98">
        <v>0</v>
      </c>
      <c r="AS7" s="111">
        <v>0</v>
      </c>
    </row>
    <row r="8" spans="1:45" ht="16.350000000000001" customHeight="1" x14ac:dyDescent="0.2">
      <c r="A8" s="74">
        <v>2</v>
      </c>
      <c r="B8" s="75" t="s">
        <v>8</v>
      </c>
      <c r="C8" s="476"/>
      <c r="D8" s="76">
        <v>5772.6225025883459</v>
      </c>
      <c r="E8" s="103">
        <v>0</v>
      </c>
      <c r="F8" s="512"/>
      <c r="G8" s="76">
        <v>737.97405056943603</v>
      </c>
      <c r="H8" s="103">
        <v>0</v>
      </c>
      <c r="I8" s="512"/>
      <c r="J8" s="76">
        <v>201.26565015530076</v>
      </c>
      <c r="K8" s="103">
        <v>0</v>
      </c>
      <c r="L8" s="512"/>
      <c r="M8" s="76">
        <v>5031.6412538825189</v>
      </c>
      <c r="N8" s="103">
        <v>0</v>
      </c>
      <c r="O8" s="512"/>
      <c r="P8" s="76">
        <v>2012.6565015530075</v>
      </c>
      <c r="Q8" s="103">
        <v>0</v>
      </c>
      <c r="R8" s="115">
        <v>0</v>
      </c>
      <c r="S8" s="76">
        <v>0</v>
      </c>
      <c r="T8" s="76">
        <v>0</v>
      </c>
      <c r="U8" s="77">
        <v>0</v>
      </c>
      <c r="V8" s="115">
        <v>0</v>
      </c>
      <c r="W8" s="103">
        <v>0</v>
      </c>
      <c r="X8" s="115">
        <v>0</v>
      </c>
      <c r="Y8" s="76"/>
      <c r="Z8" s="115">
        <v>0</v>
      </c>
      <c r="AA8" s="76">
        <v>0</v>
      </c>
      <c r="AB8" s="76">
        <v>0</v>
      </c>
      <c r="AC8" s="115">
        <v>0</v>
      </c>
      <c r="AD8" s="119">
        <v>0</v>
      </c>
      <c r="AE8" s="104">
        <v>2923</v>
      </c>
      <c r="AF8" s="112">
        <v>0</v>
      </c>
      <c r="AG8" s="476">
        <v>0</v>
      </c>
      <c r="AH8" s="104">
        <v>0</v>
      </c>
      <c r="AI8" s="476">
        <v>0</v>
      </c>
      <c r="AJ8" s="106">
        <v>0</v>
      </c>
      <c r="AK8" s="105">
        <v>0</v>
      </c>
      <c r="AL8" s="112">
        <v>0</v>
      </c>
      <c r="AM8" s="107">
        <v>0</v>
      </c>
      <c r="AN8" s="112">
        <v>0</v>
      </c>
      <c r="AO8" s="76"/>
      <c r="AP8" s="112">
        <v>0</v>
      </c>
      <c r="AQ8" s="106">
        <v>0</v>
      </c>
      <c r="AR8" s="106">
        <v>0</v>
      </c>
      <c r="AS8" s="112">
        <v>0</v>
      </c>
    </row>
    <row r="9" spans="1:45" ht="16.350000000000001" customHeight="1" x14ac:dyDescent="0.2">
      <c r="A9" s="74">
        <v>3</v>
      </c>
      <c r="B9" s="75" t="s">
        <v>9</v>
      </c>
      <c r="C9" s="476"/>
      <c r="D9" s="76">
        <v>3672.7897155039423</v>
      </c>
      <c r="E9" s="103">
        <v>0</v>
      </c>
      <c r="F9" s="512"/>
      <c r="G9" s="76">
        <v>519.87643235293092</v>
      </c>
      <c r="H9" s="103">
        <v>0</v>
      </c>
      <c r="I9" s="512"/>
      <c r="J9" s="76">
        <v>141.78448155079934</v>
      </c>
      <c r="K9" s="103">
        <v>0</v>
      </c>
      <c r="L9" s="512"/>
      <c r="M9" s="76">
        <v>3544.6120387699834</v>
      </c>
      <c r="N9" s="103">
        <v>0</v>
      </c>
      <c r="O9" s="512"/>
      <c r="P9" s="76">
        <v>1417.8448155079934</v>
      </c>
      <c r="Q9" s="103">
        <v>0</v>
      </c>
      <c r="R9" s="115">
        <v>0</v>
      </c>
      <c r="S9" s="76">
        <v>0</v>
      </c>
      <c r="T9" s="76">
        <v>0</v>
      </c>
      <c r="U9" s="77">
        <v>0</v>
      </c>
      <c r="V9" s="115">
        <v>0</v>
      </c>
      <c r="W9" s="103">
        <v>0</v>
      </c>
      <c r="X9" s="115">
        <v>0</v>
      </c>
      <c r="Y9" s="76"/>
      <c r="Z9" s="115">
        <v>0</v>
      </c>
      <c r="AA9" s="76">
        <v>0</v>
      </c>
      <c r="AB9" s="76">
        <v>0</v>
      </c>
      <c r="AC9" s="115">
        <v>0</v>
      </c>
      <c r="AD9" s="119">
        <v>0</v>
      </c>
      <c r="AE9" s="104">
        <v>6412</v>
      </c>
      <c r="AF9" s="112">
        <v>0</v>
      </c>
      <c r="AG9" s="476">
        <v>0</v>
      </c>
      <c r="AH9" s="104">
        <v>0</v>
      </c>
      <c r="AI9" s="476">
        <v>0</v>
      </c>
      <c r="AJ9" s="106">
        <v>0</v>
      </c>
      <c r="AK9" s="105">
        <v>0</v>
      </c>
      <c r="AL9" s="112">
        <v>0</v>
      </c>
      <c r="AM9" s="107">
        <v>0</v>
      </c>
      <c r="AN9" s="112">
        <v>0</v>
      </c>
      <c r="AO9" s="76"/>
      <c r="AP9" s="112">
        <v>0</v>
      </c>
      <c r="AQ9" s="106">
        <v>0</v>
      </c>
      <c r="AR9" s="106">
        <v>0</v>
      </c>
      <c r="AS9" s="112">
        <v>0</v>
      </c>
    </row>
    <row r="10" spans="1:45" ht="16.350000000000001" customHeight="1" x14ac:dyDescent="0.2">
      <c r="A10" s="74">
        <v>4</v>
      </c>
      <c r="B10" s="75" t="s">
        <v>10</v>
      </c>
      <c r="C10" s="476"/>
      <c r="D10" s="76">
        <v>5100.0866049709584</v>
      </c>
      <c r="E10" s="103">
        <v>0</v>
      </c>
      <c r="F10" s="512"/>
      <c r="G10" s="76">
        <v>678.13933677313605</v>
      </c>
      <c r="H10" s="103">
        <v>0</v>
      </c>
      <c r="I10" s="512"/>
      <c r="J10" s="76">
        <v>184.9470918472189</v>
      </c>
      <c r="K10" s="103">
        <v>0</v>
      </c>
      <c r="L10" s="512"/>
      <c r="M10" s="76">
        <v>4623.6772961804727</v>
      </c>
      <c r="N10" s="103">
        <v>0</v>
      </c>
      <c r="O10" s="512"/>
      <c r="P10" s="76">
        <v>1849.4709184721889</v>
      </c>
      <c r="Q10" s="103">
        <v>0</v>
      </c>
      <c r="R10" s="115">
        <v>0</v>
      </c>
      <c r="S10" s="76">
        <v>0</v>
      </c>
      <c r="T10" s="76">
        <v>0</v>
      </c>
      <c r="U10" s="77">
        <v>0</v>
      </c>
      <c r="V10" s="115">
        <v>0</v>
      </c>
      <c r="W10" s="103">
        <v>0</v>
      </c>
      <c r="X10" s="115">
        <v>0</v>
      </c>
      <c r="Y10" s="76"/>
      <c r="Z10" s="115">
        <v>0</v>
      </c>
      <c r="AA10" s="76">
        <v>0</v>
      </c>
      <c r="AB10" s="76">
        <v>0</v>
      </c>
      <c r="AC10" s="115">
        <v>0</v>
      </c>
      <c r="AD10" s="119">
        <v>0</v>
      </c>
      <c r="AE10" s="104">
        <v>3854</v>
      </c>
      <c r="AF10" s="112">
        <v>0</v>
      </c>
      <c r="AG10" s="476">
        <v>0</v>
      </c>
      <c r="AH10" s="104">
        <v>0</v>
      </c>
      <c r="AI10" s="476">
        <v>0</v>
      </c>
      <c r="AJ10" s="106">
        <v>0</v>
      </c>
      <c r="AK10" s="105">
        <v>0</v>
      </c>
      <c r="AL10" s="112">
        <v>0</v>
      </c>
      <c r="AM10" s="107">
        <v>0</v>
      </c>
      <c r="AN10" s="112">
        <v>0</v>
      </c>
      <c r="AO10" s="76"/>
      <c r="AP10" s="112">
        <v>0</v>
      </c>
      <c r="AQ10" s="106">
        <v>0</v>
      </c>
      <c r="AR10" s="106">
        <v>0</v>
      </c>
      <c r="AS10" s="112">
        <v>0</v>
      </c>
    </row>
    <row r="11" spans="1:45" ht="16.350000000000001" customHeight="1" x14ac:dyDescent="0.2">
      <c r="A11" s="69">
        <v>5</v>
      </c>
      <c r="B11" s="70" t="s">
        <v>11</v>
      </c>
      <c r="C11" s="477"/>
      <c r="D11" s="71">
        <v>4597.3876545853363</v>
      </c>
      <c r="E11" s="108">
        <v>0</v>
      </c>
      <c r="F11" s="513"/>
      <c r="G11" s="71">
        <v>704.13258400877407</v>
      </c>
      <c r="H11" s="108">
        <v>0</v>
      </c>
      <c r="I11" s="513"/>
      <c r="J11" s="71">
        <v>192.03615927512018</v>
      </c>
      <c r="K11" s="108">
        <v>0</v>
      </c>
      <c r="L11" s="513"/>
      <c r="M11" s="71">
        <v>4800.9039818780057</v>
      </c>
      <c r="N11" s="108">
        <v>0</v>
      </c>
      <c r="O11" s="513"/>
      <c r="P11" s="71">
        <v>1920.3615927512021</v>
      </c>
      <c r="Q11" s="108">
        <v>0</v>
      </c>
      <c r="R11" s="116">
        <v>0</v>
      </c>
      <c r="S11" s="71">
        <v>0</v>
      </c>
      <c r="T11" s="71">
        <v>0</v>
      </c>
      <c r="U11" s="72">
        <v>0</v>
      </c>
      <c r="V11" s="116">
        <v>0</v>
      </c>
      <c r="W11" s="108">
        <v>0</v>
      </c>
      <c r="X11" s="116">
        <v>0</v>
      </c>
      <c r="Y11" s="71"/>
      <c r="Z11" s="116">
        <v>0</v>
      </c>
      <c r="AA11" s="73">
        <v>0</v>
      </c>
      <c r="AB11" s="71">
        <v>0</v>
      </c>
      <c r="AC11" s="117">
        <v>0</v>
      </c>
      <c r="AD11" s="117">
        <v>0</v>
      </c>
      <c r="AE11" s="100">
        <v>2120</v>
      </c>
      <c r="AF11" s="113">
        <v>0</v>
      </c>
      <c r="AG11" s="477">
        <v>0</v>
      </c>
      <c r="AH11" s="100">
        <v>0</v>
      </c>
      <c r="AI11" s="477">
        <v>0</v>
      </c>
      <c r="AJ11" s="101">
        <v>0</v>
      </c>
      <c r="AK11" s="102">
        <v>0</v>
      </c>
      <c r="AL11" s="113">
        <v>0</v>
      </c>
      <c r="AM11" s="109">
        <v>0</v>
      </c>
      <c r="AN11" s="113">
        <v>0</v>
      </c>
      <c r="AO11" s="71"/>
      <c r="AP11" s="113">
        <v>0</v>
      </c>
      <c r="AQ11" s="101">
        <v>0</v>
      </c>
      <c r="AR11" s="101">
        <v>0</v>
      </c>
      <c r="AS11" s="113">
        <v>0</v>
      </c>
    </row>
    <row r="12" spans="1:45" ht="16.350000000000001" customHeight="1" x14ac:dyDescent="0.2">
      <c r="A12" s="78">
        <v>6</v>
      </c>
      <c r="B12" s="79" t="s">
        <v>12</v>
      </c>
      <c r="C12" s="475"/>
      <c r="D12" s="80">
        <v>4756.5483913259013</v>
      </c>
      <c r="E12" s="95">
        <v>0</v>
      </c>
      <c r="F12" s="511"/>
      <c r="G12" s="80">
        <v>651.9025555127331</v>
      </c>
      <c r="H12" s="95">
        <v>0</v>
      </c>
      <c r="I12" s="511"/>
      <c r="J12" s="80">
        <v>177.79160604892721</v>
      </c>
      <c r="K12" s="95">
        <v>0</v>
      </c>
      <c r="L12" s="511"/>
      <c r="M12" s="80">
        <v>4444.7901512231792</v>
      </c>
      <c r="N12" s="95">
        <v>0</v>
      </c>
      <c r="O12" s="511"/>
      <c r="P12" s="80">
        <v>1777.9160604892718</v>
      </c>
      <c r="Q12" s="95">
        <v>0</v>
      </c>
      <c r="R12" s="114">
        <v>0</v>
      </c>
      <c r="S12" s="80">
        <v>0</v>
      </c>
      <c r="T12" s="80">
        <v>0</v>
      </c>
      <c r="U12" s="81">
        <v>0</v>
      </c>
      <c r="V12" s="114">
        <v>0</v>
      </c>
      <c r="W12" s="95">
        <v>0</v>
      </c>
      <c r="X12" s="114">
        <v>0</v>
      </c>
      <c r="Y12" s="80"/>
      <c r="Z12" s="114">
        <v>0</v>
      </c>
      <c r="AA12" s="80">
        <v>0</v>
      </c>
      <c r="AB12" s="80">
        <v>0</v>
      </c>
      <c r="AC12" s="114">
        <v>0</v>
      </c>
      <c r="AD12" s="118">
        <v>0</v>
      </c>
      <c r="AE12" s="96">
        <v>3801</v>
      </c>
      <c r="AF12" s="111">
        <v>0</v>
      </c>
      <c r="AG12" s="475">
        <v>0</v>
      </c>
      <c r="AH12" s="96">
        <v>0</v>
      </c>
      <c r="AI12" s="475">
        <v>0</v>
      </c>
      <c r="AJ12" s="98">
        <v>0</v>
      </c>
      <c r="AK12" s="97">
        <v>0</v>
      </c>
      <c r="AL12" s="111">
        <v>0</v>
      </c>
      <c r="AM12" s="99">
        <v>0</v>
      </c>
      <c r="AN12" s="111">
        <v>0</v>
      </c>
      <c r="AO12" s="80"/>
      <c r="AP12" s="111">
        <v>0</v>
      </c>
      <c r="AQ12" s="98">
        <v>0</v>
      </c>
      <c r="AR12" s="98">
        <v>0</v>
      </c>
      <c r="AS12" s="111">
        <v>0</v>
      </c>
    </row>
    <row r="13" spans="1:45" ht="16.350000000000001" customHeight="1" x14ac:dyDescent="0.2">
      <c r="A13" s="74">
        <v>7</v>
      </c>
      <c r="B13" s="75" t="s">
        <v>13</v>
      </c>
      <c r="C13" s="476"/>
      <c r="D13" s="76">
        <v>2710.2996093634188</v>
      </c>
      <c r="E13" s="103">
        <v>0</v>
      </c>
      <c r="F13" s="512"/>
      <c r="G13" s="76">
        <v>379.61103973688961</v>
      </c>
      <c r="H13" s="103">
        <v>0</v>
      </c>
      <c r="I13" s="512"/>
      <c r="J13" s="76">
        <v>103.53028356460624</v>
      </c>
      <c r="K13" s="103">
        <v>0</v>
      </c>
      <c r="L13" s="512"/>
      <c r="M13" s="76">
        <v>2588.2570891151563</v>
      </c>
      <c r="N13" s="103">
        <v>0</v>
      </c>
      <c r="O13" s="512"/>
      <c r="P13" s="76">
        <v>1035.3028356460625</v>
      </c>
      <c r="Q13" s="103">
        <v>0</v>
      </c>
      <c r="R13" s="115">
        <v>0</v>
      </c>
      <c r="S13" s="76">
        <v>0</v>
      </c>
      <c r="T13" s="76">
        <v>0</v>
      </c>
      <c r="U13" s="77">
        <v>0</v>
      </c>
      <c r="V13" s="115">
        <v>0</v>
      </c>
      <c r="W13" s="103">
        <v>0</v>
      </c>
      <c r="X13" s="115">
        <v>0</v>
      </c>
      <c r="Y13" s="76"/>
      <c r="Z13" s="115">
        <v>0</v>
      </c>
      <c r="AA13" s="76">
        <v>0</v>
      </c>
      <c r="AB13" s="76">
        <v>0</v>
      </c>
      <c r="AC13" s="115">
        <v>0</v>
      </c>
      <c r="AD13" s="119">
        <v>0</v>
      </c>
      <c r="AE13" s="104">
        <v>10981</v>
      </c>
      <c r="AF13" s="112">
        <v>0</v>
      </c>
      <c r="AG13" s="476">
        <v>0</v>
      </c>
      <c r="AH13" s="104">
        <v>0</v>
      </c>
      <c r="AI13" s="476">
        <v>0</v>
      </c>
      <c r="AJ13" s="106">
        <v>0</v>
      </c>
      <c r="AK13" s="105">
        <v>0</v>
      </c>
      <c r="AL13" s="112">
        <v>0</v>
      </c>
      <c r="AM13" s="107">
        <v>0</v>
      </c>
      <c r="AN13" s="112">
        <v>0</v>
      </c>
      <c r="AO13" s="76"/>
      <c r="AP13" s="112">
        <v>0</v>
      </c>
      <c r="AQ13" s="106">
        <v>0</v>
      </c>
      <c r="AR13" s="106">
        <v>0</v>
      </c>
      <c r="AS13" s="112">
        <v>0</v>
      </c>
    </row>
    <row r="14" spans="1:45" ht="16.350000000000001" customHeight="1" x14ac:dyDescent="0.2">
      <c r="A14" s="74">
        <v>8</v>
      </c>
      <c r="B14" s="75" t="s">
        <v>14</v>
      </c>
      <c r="C14" s="476"/>
      <c r="D14" s="76">
        <v>4602.5022447662232</v>
      </c>
      <c r="E14" s="103">
        <v>0</v>
      </c>
      <c r="F14" s="512"/>
      <c r="G14" s="76">
        <v>616.63079384856906</v>
      </c>
      <c r="H14" s="103">
        <v>0</v>
      </c>
      <c r="I14" s="512"/>
      <c r="J14" s="76">
        <v>168.17203468597336</v>
      </c>
      <c r="K14" s="103">
        <v>0</v>
      </c>
      <c r="L14" s="512"/>
      <c r="M14" s="76">
        <v>4204.3008671493344</v>
      </c>
      <c r="N14" s="103">
        <v>0</v>
      </c>
      <c r="O14" s="512"/>
      <c r="P14" s="76">
        <v>1681.720346859734</v>
      </c>
      <c r="Q14" s="103">
        <v>0</v>
      </c>
      <c r="R14" s="115">
        <v>0</v>
      </c>
      <c r="S14" s="76">
        <v>0</v>
      </c>
      <c r="T14" s="76">
        <v>0</v>
      </c>
      <c r="U14" s="77">
        <v>0</v>
      </c>
      <c r="V14" s="115">
        <v>0</v>
      </c>
      <c r="W14" s="103">
        <v>0</v>
      </c>
      <c r="X14" s="115">
        <v>0</v>
      </c>
      <c r="Y14" s="76"/>
      <c r="Z14" s="115">
        <v>0</v>
      </c>
      <c r="AA14" s="76">
        <v>0</v>
      </c>
      <c r="AB14" s="76">
        <v>0</v>
      </c>
      <c r="AC14" s="115">
        <v>0</v>
      </c>
      <c r="AD14" s="119">
        <v>0</v>
      </c>
      <c r="AE14" s="104">
        <v>4706</v>
      </c>
      <c r="AF14" s="112">
        <v>0</v>
      </c>
      <c r="AG14" s="476">
        <v>0</v>
      </c>
      <c r="AH14" s="104">
        <v>0</v>
      </c>
      <c r="AI14" s="476">
        <v>0</v>
      </c>
      <c r="AJ14" s="106">
        <v>0</v>
      </c>
      <c r="AK14" s="105">
        <v>0</v>
      </c>
      <c r="AL14" s="112">
        <v>0</v>
      </c>
      <c r="AM14" s="107">
        <v>0</v>
      </c>
      <c r="AN14" s="112">
        <v>0</v>
      </c>
      <c r="AO14" s="76"/>
      <c r="AP14" s="112">
        <v>0</v>
      </c>
      <c r="AQ14" s="106">
        <v>0</v>
      </c>
      <c r="AR14" s="106">
        <v>0</v>
      </c>
      <c r="AS14" s="112">
        <v>0</v>
      </c>
    </row>
    <row r="15" spans="1:45" ht="16.350000000000001" customHeight="1" x14ac:dyDescent="0.2">
      <c r="A15" s="74">
        <v>9</v>
      </c>
      <c r="B15" s="75" t="s">
        <v>15</v>
      </c>
      <c r="C15" s="476"/>
      <c r="D15" s="76">
        <v>4472.0977946661769</v>
      </c>
      <c r="E15" s="103">
        <v>0</v>
      </c>
      <c r="F15" s="512"/>
      <c r="G15" s="76">
        <v>598.0618141364539</v>
      </c>
      <c r="H15" s="103">
        <v>0</v>
      </c>
      <c r="I15" s="512"/>
      <c r="J15" s="76">
        <v>163.10776749176014</v>
      </c>
      <c r="K15" s="103">
        <v>0</v>
      </c>
      <c r="L15" s="512"/>
      <c r="M15" s="76">
        <v>4077.6941872940038</v>
      </c>
      <c r="N15" s="103">
        <v>0</v>
      </c>
      <c r="O15" s="512"/>
      <c r="P15" s="76">
        <v>1631.0776749176016</v>
      </c>
      <c r="Q15" s="103">
        <v>0</v>
      </c>
      <c r="R15" s="115">
        <v>0</v>
      </c>
      <c r="S15" s="76">
        <v>0</v>
      </c>
      <c r="T15" s="76">
        <v>0</v>
      </c>
      <c r="U15" s="77">
        <v>0</v>
      </c>
      <c r="V15" s="115">
        <v>0</v>
      </c>
      <c r="W15" s="103">
        <v>0</v>
      </c>
      <c r="X15" s="115">
        <v>0</v>
      </c>
      <c r="Y15" s="76"/>
      <c r="Z15" s="115">
        <v>0</v>
      </c>
      <c r="AA15" s="76">
        <v>0</v>
      </c>
      <c r="AB15" s="76">
        <v>0</v>
      </c>
      <c r="AC15" s="115">
        <v>0</v>
      </c>
      <c r="AD15" s="119">
        <v>0</v>
      </c>
      <c r="AE15" s="104">
        <v>4995</v>
      </c>
      <c r="AF15" s="112">
        <v>0</v>
      </c>
      <c r="AG15" s="476">
        <v>0</v>
      </c>
      <c r="AH15" s="104">
        <v>0</v>
      </c>
      <c r="AI15" s="476">
        <v>0</v>
      </c>
      <c r="AJ15" s="106">
        <v>0</v>
      </c>
      <c r="AK15" s="105">
        <v>0</v>
      </c>
      <c r="AL15" s="112">
        <v>0</v>
      </c>
      <c r="AM15" s="107">
        <v>0</v>
      </c>
      <c r="AN15" s="112">
        <v>0</v>
      </c>
      <c r="AO15" s="76"/>
      <c r="AP15" s="112">
        <v>0</v>
      </c>
      <c r="AQ15" s="106">
        <v>0</v>
      </c>
      <c r="AR15" s="106">
        <v>0</v>
      </c>
      <c r="AS15" s="112">
        <v>0</v>
      </c>
    </row>
    <row r="16" spans="1:45" ht="16.350000000000001" customHeight="1" x14ac:dyDescent="0.2">
      <c r="A16" s="69">
        <v>10</v>
      </c>
      <c r="B16" s="70" t="s">
        <v>16</v>
      </c>
      <c r="C16" s="477"/>
      <c r="D16" s="71">
        <v>3589.5605354621812</v>
      </c>
      <c r="E16" s="108">
        <v>0</v>
      </c>
      <c r="F16" s="513"/>
      <c r="G16" s="71">
        <v>504.38201780167986</v>
      </c>
      <c r="H16" s="108">
        <v>0</v>
      </c>
      <c r="I16" s="513"/>
      <c r="J16" s="71">
        <v>137.55873212773088</v>
      </c>
      <c r="K16" s="108">
        <v>0</v>
      </c>
      <c r="L16" s="513"/>
      <c r="M16" s="71">
        <v>3438.9683031932718</v>
      </c>
      <c r="N16" s="108">
        <v>0</v>
      </c>
      <c r="O16" s="513"/>
      <c r="P16" s="71">
        <v>1375.5873212773085</v>
      </c>
      <c r="Q16" s="108">
        <v>0</v>
      </c>
      <c r="R16" s="116">
        <v>0</v>
      </c>
      <c r="S16" s="71">
        <v>0</v>
      </c>
      <c r="T16" s="71">
        <v>0</v>
      </c>
      <c r="U16" s="72">
        <v>0</v>
      </c>
      <c r="V16" s="116">
        <v>0</v>
      </c>
      <c r="W16" s="108">
        <v>0</v>
      </c>
      <c r="X16" s="116">
        <v>0</v>
      </c>
      <c r="Y16" s="71"/>
      <c r="Z16" s="116">
        <v>0</v>
      </c>
      <c r="AA16" s="73">
        <v>0</v>
      </c>
      <c r="AB16" s="71">
        <v>0</v>
      </c>
      <c r="AC16" s="117">
        <v>0</v>
      </c>
      <c r="AD16" s="117">
        <v>0</v>
      </c>
      <c r="AE16" s="100">
        <v>6716</v>
      </c>
      <c r="AF16" s="113">
        <v>0</v>
      </c>
      <c r="AG16" s="477">
        <v>0</v>
      </c>
      <c r="AH16" s="100">
        <v>0</v>
      </c>
      <c r="AI16" s="477">
        <v>0</v>
      </c>
      <c r="AJ16" s="101">
        <v>0</v>
      </c>
      <c r="AK16" s="102">
        <v>0</v>
      </c>
      <c r="AL16" s="113">
        <v>0</v>
      </c>
      <c r="AM16" s="109">
        <v>0</v>
      </c>
      <c r="AN16" s="113">
        <v>0</v>
      </c>
      <c r="AO16" s="71"/>
      <c r="AP16" s="113">
        <v>0</v>
      </c>
      <c r="AQ16" s="101">
        <v>0</v>
      </c>
      <c r="AR16" s="101">
        <v>0</v>
      </c>
      <c r="AS16" s="113">
        <v>0</v>
      </c>
    </row>
    <row r="17" spans="1:45" ht="16.350000000000001" customHeight="1" x14ac:dyDescent="0.2">
      <c r="A17" s="78">
        <v>11</v>
      </c>
      <c r="B17" s="79" t="s">
        <v>17</v>
      </c>
      <c r="C17" s="475"/>
      <c r="D17" s="80">
        <v>5669.4887578236512</v>
      </c>
      <c r="E17" s="95">
        <v>0</v>
      </c>
      <c r="F17" s="511"/>
      <c r="G17" s="80">
        <v>715.89395674664854</v>
      </c>
      <c r="H17" s="95">
        <v>0</v>
      </c>
      <c r="I17" s="511"/>
      <c r="J17" s="80">
        <v>195.24380638544957</v>
      </c>
      <c r="K17" s="95">
        <v>0</v>
      </c>
      <c r="L17" s="511"/>
      <c r="M17" s="80">
        <v>4881.0951596362393</v>
      </c>
      <c r="N17" s="95">
        <v>0</v>
      </c>
      <c r="O17" s="511"/>
      <c r="P17" s="80">
        <v>1952.4380638544958</v>
      </c>
      <c r="Q17" s="95">
        <v>0</v>
      </c>
      <c r="R17" s="114">
        <v>0</v>
      </c>
      <c r="S17" s="80">
        <v>0</v>
      </c>
      <c r="T17" s="80">
        <v>0</v>
      </c>
      <c r="U17" s="81">
        <v>0</v>
      </c>
      <c r="V17" s="114">
        <v>0</v>
      </c>
      <c r="W17" s="95">
        <v>0</v>
      </c>
      <c r="X17" s="114">
        <v>0</v>
      </c>
      <c r="Y17" s="80"/>
      <c r="Z17" s="114">
        <v>0</v>
      </c>
      <c r="AA17" s="80">
        <v>0</v>
      </c>
      <c r="AB17" s="80">
        <v>0</v>
      </c>
      <c r="AC17" s="114">
        <v>0</v>
      </c>
      <c r="AD17" s="118">
        <v>0</v>
      </c>
      <c r="AE17" s="96">
        <v>3424</v>
      </c>
      <c r="AF17" s="111">
        <v>0</v>
      </c>
      <c r="AG17" s="475">
        <v>0</v>
      </c>
      <c r="AH17" s="96">
        <v>0</v>
      </c>
      <c r="AI17" s="475">
        <v>0</v>
      </c>
      <c r="AJ17" s="98">
        <v>0</v>
      </c>
      <c r="AK17" s="97">
        <v>0</v>
      </c>
      <c r="AL17" s="111">
        <v>0</v>
      </c>
      <c r="AM17" s="99">
        <v>0</v>
      </c>
      <c r="AN17" s="111">
        <v>0</v>
      </c>
      <c r="AO17" s="80"/>
      <c r="AP17" s="111">
        <v>0</v>
      </c>
      <c r="AQ17" s="98">
        <v>0</v>
      </c>
      <c r="AR17" s="98">
        <v>0</v>
      </c>
      <c r="AS17" s="111">
        <v>0</v>
      </c>
    </row>
    <row r="18" spans="1:45" ht="16.350000000000001" customHeight="1" x14ac:dyDescent="0.2">
      <c r="A18" s="74">
        <v>12</v>
      </c>
      <c r="B18" s="75" t="s">
        <v>18</v>
      </c>
      <c r="C18" s="476"/>
      <c r="D18" s="76">
        <v>2708.1188169867323</v>
      </c>
      <c r="E18" s="103">
        <v>0</v>
      </c>
      <c r="F18" s="512"/>
      <c r="G18" s="76">
        <v>324.70537622668854</v>
      </c>
      <c r="H18" s="103">
        <v>0</v>
      </c>
      <c r="I18" s="512"/>
      <c r="J18" s="76">
        <v>88.556011698187788</v>
      </c>
      <c r="K18" s="103">
        <v>0</v>
      </c>
      <c r="L18" s="512"/>
      <c r="M18" s="76">
        <v>2213.9002924546944</v>
      </c>
      <c r="N18" s="103">
        <v>0</v>
      </c>
      <c r="O18" s="512"/>
      <c r="P18" s="76">
        <v>885.56011698187785</v>
      </c>
      <c r="Q18" s="103">
        <v>0</v>
      </c>
      <c r="R18" s="115">
        <v>0</v>
      </c>
      <c r="S18" s="76">
        <v>0</v>
      </c>
      <c r="T18" s="76">
        <v>0</v>
      </c>
      <c r="U18" s="77">
        <v>0</v>
      </c>
      <c r="V18" s="115">
        <v>0</v>
      </c>
      <c r="W18" s="103">
        <v>0</v>
      </c>
      <c r="X18" s="115">
        <v>0</v>
      </c>
      <c r="Y18" s="76"/>
      <c r="Z18" s="115">
        <v>0</v>
      </c>
      <c r="AA18" s="76">
        <v>0</v>
      </c>
      <c r="AB18" s="76">
        <v>0</v>
      </c>
      <c r="AC18" s="115">
        <v>0</v>
      </c>
      <c r="AD18" s="119">
        <v>0</v>
      </c>
      <c r="AE18" s="104">
        <v>6710</v>
      </c>
      <c r="AF18" s="112">
        <v>0</v>
      </c>
      <c r="AG18" s="476">
        <v>0</v>
      </c>
      <c r="AH18" s="104">
        <v>0</v>
      </c>
      <c r="AI18" s="476">
        <v>0</v>
      </c>
      <c r="AJ18" s="106">
        <v>0</v>
      </c>
      <c r="AK18" s="105">
        <v>0</v>
      </c>
      <c r="AL18" s="112">
        <v>0</v>
      </c>
      <c r="AM18" s="107">
        <v>0</v>
      </c>
      <c r="AN18" s="112">
        <v>0</v>
      </c>
      <c r="AO18" s="76"/>
      <c r="AP18" s="112">
        <v>0</v>
      </c>
      <c r="AQ18" s="106">
        <v>0</v>
      </c>
      <c r="AR18" s="106">
        <v>0</v>
      </c>
      <c r="AS18" s="112">
        <v>0</v>
      </c>
    </row>
    <row r="19" spans="1:45" ht="16.350000000000001" customHeight="1" x14ac:dyDescent="0.2">
      <c r="A19" s="74">
        <v>13</v>
      </c>
      <c r="B19" s="75" t="s">
        <v>19</v>
      </c>
      <c r="C19" s="476"/>
      <c r="D19" s="76">
        <v>5479.9133536920572</v>
      </c>
      <c r="E19" s="103">
        <v>0</v>
      </c>
      <c r="F19" s="512"/>
      <c r="G19" s="76">
        <v>728.11387784136446</v>
      </c>
      <c r="H19" s="103">
        <v>0</v>
      </c>
      <c r="I19" s="512"/>
      <c r="J19" s="76">
        <v>198.57651213855397</v>
      </c>
      <c r="K19" s="103">
        <v>0</v>
      </c>
      <c r="L19" s="512"/>
      <c r="M19" s="76">
        <v>4964.4128034638488</v>
      </c>
      <c r="N19" s="103">
        <v>0</v>
      </c>
      <c r="O19" s="512"/>
      <c r="P19" s="76">
        <v>1985.7651213855393</v>
      </c>
      <c r="Q19" s="103">
        <v>0</v>
      </c>
      <c r="R19" s="115">
        <v>0</v>
      </c>
      <c r="S19" s="76">
        <v>0</v>
      </c>
      <c r="T19" s="76">
        <v>0</v>
      </c>
      <c r="U19" s="77">
        <v>0</v>
      </c>
      <c r="V19" s="115">
        <v>0</v>
      </c>
      <c r="W19" s="103">
        <v>0</v>
      </c>
      <c r="X19" s="115">
        <v>0</v>
      </c>
      <c r="Y19" s="76"/>
      <c r="Z19" s="115">
        <v>0</v>
      </c>
      <c r="AA19" s="76">
        <v>0</v>
      </c>
      <c r="AB19" s="76">
        <v>0</v>
      </c>
      <c r="AC19" s="115">
        <v>0</v>
      </c>
      <c r="AD19" s="119">
        <v>0</v>
      </c>
      <c r="AE19" s="104">
        <v>2826</v>
      </c>
      <c r="AF19" s="112">
        <v>0</v>
      </c>
      <c r="AG19" s="476">
        <v>0</v>
      </c>
      <c r="AH19" s="104">
        <v>0</v>
      </c>
      <c r="AI19" s="476">
        <v>0</v>
      </c>
      <c r="AJ19" s="106">
        <v>0</v>
      </c>
      <c r="AK19" s="105">
        <v>0</v>
      </c>
      <c r="AL19" s="112">
        <v>0</v>
      </c>
      <c r="AM19" s="107">
        <v>0</v>
      </c>
      <c r="AN19" s="112">
        <v>0</v>
      </c>
      <c r="AO19" s="76"/>
      <c r="AP19" s="112">
        <v>0</v>
      </c>
      <c r="AQ19" s="106">
        <v>0</v>
      </c>
      <c r="AR19" s="106">
        <v>0</v>
      </c>
      <c r="AS19" s="112">
        <v>0</v>
      </c>
    </row>
    <row r="20" spans="1:45" ht="16.350000000000001" customHeight="1" x14ac:dyDescent="0.2">
      <c r="A20" s="74">
        <v>14</v>
      </c>
      <c r="B20" s="75" t="s">
        <v>20</v>
      </c>
      <c r="C20" s="476"/>
      <c r="D20" s="76">
        <v>4733.3518013636294</v>
      </c>
      <c r="E20" s="103">
        <v>0</v>
      </c>
      <c r="F20" s="512"/>
      <c r="G20" s="76">
        <v>622.92934304220819</v>
      </c>
      <c r="H20" s="103">
        <v>0</v>
      </c>
      <c r="I20" s="512"/>
      <c r="J20" s="76">
        <v>169.88982082969315</v>
      </c>
      <c r="K20" s="103">
        <v>0</v>
      </c>
      <c r="L20" s="512"/>
      <c r="M20" s="76">
        <v>4247.2455207423291</v>
      </c>
      <c r="N20" s="103">
        <v>0</v>
      </c>
      <c r="O20" s="512"/>
      <c r="P20" s="76">
        <v>1698.8982082969312</v>
      </c>
      <c r="Q20" s="103">
        <v>0</v>
      </c>
      <c r="R20" s="115">
        <v>0</v>
      </c>
      <c r="S20" s="76">
        <v>0</v>
      </c>
      <c r="T20" s="76">
        <v>0</v>
      </c>
      <c r="U20" s="77">
        <v>0</v>
      </c>
      <c r="V20" s="115">
        <v>0</v>
      </c>
      <c r="W20" s="103">
        <v>0</v>
      </c>
      <c r="X20" s="115">
        <v>0</v>
      </c>
      <c r="Y20" s="76"/>
      <c r="Z20" s="115">
        <v>0</v>
      </c>
      <c r="AA20" s="76">
        <v>0</v>
      </c>
      <c r="AB20" s="76">
        <v>0</v>
      </c>
      <c r="AC20" s="115">
        <v>0</v>
      </c>
      <c r="AD20" s="119">
        <v>0</v>
      </c>
      <c r="AE20" s="104">
        <v>3635</v>
      </c>
      <c r="AF20" s="112">
        <v>0</v>
      </c>
      <c r="AG20" s="476">
        <v>0</v>
      </c>
      <c r="AH20" s="104">
        <v>0</v>
      </c>
      <c r="AI20" s="476">
        <v>0</v>
      </c>
      <c r="AJ20" s="106">
        <v>0</v>
      </c>
      <c r="AK20" s="105">
        <v>0</v>
      </c>
      <c r="AL20" s="112">
        <v>0</v>
      </c>
      <c r="AM20" s="107">
        <v>0</v>
      </c>
      <c r="AN20" s="112">
        <v>0</v>
      </c>
      <c r="AO20" s="76"/>
      <c r="AP20" s="112">
        <v>0</v>
      </c>
      <c r="AQ20" s="106">
        <v>0</v>
      </c>
      <c r="AR20" s="106">
        <v>0</v>
      </c>
      <c r="AS20" s="112">
        <v>0</v>
      </c>
    </row>
    <row r="21" spans="1:45" ht="16.350000000000001" customHeight="1" x14ac:dyDescent="0.2">
      <c r="A21" s="69">
        <v>15</v>
      </c>
      <c r="B21" s="70" t="s">
        <v>21</v>
      </c>
      <c r="C21" s="477"/>
      <c r="D21" s="71">
        <v>5033.7224736951712</v>
      </c>
      <c r="E21" s="108">
        <v>0</v>
      </c>
      <c r="F21" s="513"/>
      <c r="G21" s="71">
        <v>700.90294421293754</v>
      </c>
      <c r="H21" s="108">
        <v>0</v>
      </c>
      <c r="I21" s="513"/>
      <c r="J21" s="71">
        <v>191.15534842171024</v>
      </c>
      <c r="K21" s="108">
        <v>0</v>
      </c>
      <c r="L21" s="513"/>
      <c r="M21" s="71">
        <v>4778.8837105427565</v>
      </c>
      <c r="N21" s="108">
        <v>0</v>
      </c>
      <c r="O21" s="513"/>
      <c r="P21" s="71">
        <v>1911.5534842171023</v>
      </c>
      <c r="Q21" s="108">
        <v>0</v>
      </c>
      <c r="R21" s="116">
        <v>0</v>
      </c>
      <c r="S21" s="71">
        <v>0</v>
      </c>
      <c r="T21" s="71">
        <v>0</v>
      </c>
      <c r="U21" s="72">
        <v>0</v>
      </c>
      <c r="V21" s="116">
        <v>0</v>
      </c>
      <c r="W21" s="108">
        <v>0</v>
      </c>
      <c r="X21" s="116">
        <v>0</v>
      </c>
      <c r="Y21" s="71"/>
      <c r="Z21" s="116">
        <v>0</v>
      </c>
      <c r="AA21" s="73">
        <v>0</v>
      </c>
      <c r="AB21" s="71">
        <v>0</v>
      </c>
      <c r="AC21" s="117">
        <v>0</v>
      </c>
      <c r="AD21" s="117">
        <v>0</v>
      </c>
      <c r="AE21" s="100">
        <v>2960</v>
      </c>
      <c r="AF21" s="113">
        <v>0</v>
      </c>
      <c r="AG21" s="477">
        <v>0</v>
      </c>
      <c r="AH21" s="100">
        <v>0</v>
      </c>
      <c r="AI21" s="477">
        <v>0</v>
      </c>
      <c r="AJ21" s="101">
        <v>0</v>
      </c>
      <c r="AK21" s="102">
        <v>0</v>
      </c>
      <c r="AL21" s="113">
        <v>0</v>
      </c>
      <c r="AM21" s="109">
        <v>0</v>
      </c>
      <c r="AN21" s="113">
        <v>0</v>
      </c>
      <c r="AO21" s="71"/>
      <c r="AP21" s="113">
        <v>0</v>
      </c>
      <c r="AQ21" s="101">
        <v>0</v>
      </c>
      <c r="AR21" s="101">
        <v>0</v>
      </c>
      <c r="AS21" s="113">
        <v>0</v>
      </c>
    </row>
    <row r="22" spans="1:45" ht="16.350000000000001" customHeight="1" x14ac:dyDescent="0.2">
      <c r="A22" s="78">
        <v>16</v>
      </c>
      <c r="B22" s="79" t="s">
        <v>22</v>
      </c>
      <c r="C22" s="475"/>
      <c r="D22" s="80">
        <v>2349.8930223534126</v>
      </c>
      <c r="E22" s="95">
        <v>0</v>
      </c>
      <c r="F22" s="511"/>
      <c r="G22" s="80">
        <v>328.74335379765381</v>
      </c>
      <c r="H22" s="95">
        <v>0</v>
      </c>
      <c r="I22" s="511"/>
      <c r="J22" s="80">
        <v>89.657278308451026</v>
      </c>
      <c r="K22" s="95">
        <v>0</v>
      </c>
      <c r="L22" s="511"/>
      <c r="M22" s="80">
        <v>2241.431957711276</v>
      </c>
      <c r="N22" s="95">
        <v>0</v>
      </c>
      <c r="O22" s="511"/>
      <c r="P22" s="80">
        <v>896.57278308451032</v>
      </c>
      <c r="Q22" s="95">
        <v>0</v>
      </c>
      <c r="R22" s="114">
        <v>0</v>
      </c>
      <c r="S22" s="80">
        <v>0</v>
      </c>
      <c r="T22" s="80">
        <v>0</v>
      </c>
      <c r="U22" s="81">
        <v>0</v>
      </c>
      <c r="V22" s="114">
        <v>0</v>
      </c>
      <c r="W22" s="95">
        <v>0</v>
      </c>
      <c r="X22" s="114">
        <v>0</v>
      </c>
      <c r="Y22" s="80"/>
      <c r="Z22" s="114">
        <v>0</v>
      </c>
      <c r="AA22" s="80">
        <v>0</v>
      </c>
      <c r="AB22" s="80">
        <v>0</v>
      </c>
      <c r="AC22" s="114">
        <v>0</v>
      </c>
      <c r="AD22" s="118">
        <v>0</v>
      </c>
      <c r="AE22" s="96">
        <v>11789</v>
      </c>
      <c r="AF22" s="111">
        <v>0</v>
      </c>
      <c r="AG22" s="475">
        <v>0</v>
      </c>
      <c r="AH22" s="96">
        <v>0</v>
      </c>
      <c r="AI22" s="475">
        <v>0</v>
      </c>
      <c r="AJ22" s="98">
        <v>0</v>
      </c>
      <c r="AK22" s="97">
        <v>0</v>
      </c>
      <c r="AL22" s="111">
        <v>0</v>
      </c>
      <c r="AM22" s="99">
        <v>0</v>
      </c>
      <c r="AN22" s="111">
        <v>0</v>
      </c>
      <c r="AO22" s="80"/>
      <c r="AP22" s="111">
        <v>0</v>
      </c>
      <c r="AQ22" s="98">
        <v>0</v>
      </c>
      <c r="AR22" s="98">
        <v>0</v>
      </c>
      <c r="AS22" s="111">
        <v>0</v>
      </c>
    </row>
    <row r="23" spans="1:45" ht="16.350000000000001" customHeight="1" x14ac:dyDescent="0.2">
      <c r="A23" s="74">
        <v>17</v>
      </c>
      <c r="B23" s="75" t="s">
        <v>23</v>
      </c>
      <c r="C23" s="476">
        <v>248</v>
      </c>
      <c r="D23" s="76">
        <v>3393.9093565801013</v>
      </c>
      <c r="E23" s="103">
        <v>841689.52043186512</v>
      </c>
      <c r="F23" s="512">
        <v>241</v>
      </c>
      <c r="G23" s="76">
        <v>428.28380395142239</v>
      </c>
      <c r="H23" s="103">
        <v>103216.3967522928</v>
      </c>
      <c r="I23" s="512">
        <v>0</v>
      </c>
      <c r="J23" s="76">
        <v>116.80467380493337</v>
      </c>
      <c r="K23" s="103">
        <v>0</v>
      </c>
      <c r="L23" s="512">
        <v>17</v>
      </c>
      <c r="M23" s="76">
        <v>2920.1168451233348</v>
      </c>
      <c r="N23" s="103">
        <v>49641.986367096688</v>
      </c>
      <c r="O23" s="512">
        <v>0</v>
      </c>
      <c r="P23" s="76">
        <v>1168.046738049334</v>
      </c>
      <c r="Q23" s="103">
        <v>0</v>
      </c>
      <c r="R23" s="115">
        <v>994548</v>
      </c>
      <c r="S23" s="76">
        <v>235059</v>
      </c>
      <c r="T23" s="76">
        <v>9338</v>
      </c>
      <c r="U23" s="77">
        <v>244397</v>
      </c>
      <c r="V23" s="115">
        <v>1238945</v>
      </c>
      <c r="W23" s="103">
        <v>-3097</v>
      </c>
      <c r="X23" s="115">
        <v>1235848</v>
      </c>
      <c r="Y23" s="76"/>
      <c r="Z23" s="115">
        <v>1235848</v>
      </c>
      <c r="AA23" s="76">
        <v>661376</v>
      </c>
      <c r="AB23" s="76">
        <v>574472</v>
      </c>
      <c r="AC23" s="115">
        <v>143618</v>
      </c>
      <c r="AD23" s="119">
        <v>1235848</v>
      </c>
      <c r="AE23" s="104">
        <v>7791</v>
      </c>
      <c r="AF23" s="112">
        <v>1932168</v>
      </c>
      <c r="AG23" s="476">
        <v>27</v>
      </c>
      <c r="AH23" s="104">
        <v>210357</v>
      </c>
      <c r="AI23" s="476">
        <v>-8</v>
      </c>
      <c r="AJ23" s="106">
        <v>-31164</v>
      </c>
      <c r="AK23" s="105">
        <v>179193</v>
      </c>
      <c r="AL23" s="112">
        <v>2111361</v>
      </c>
      <c r="AM23" s="107">
        <v>-5278</v>
      </c>
      <c r="AN23" s="112">
        <v>2106083</v>
      </c>
      <c r="AO23" s="76"/>
      <c r="AP23" s="112">
        <v>2106083</v>
      </c>
      <c r="AQ23" s="106">
        <v>1246464</v>
      </c>
      <c r="AR23" s="106">
        <v>859619</v>
      </c>
      <c r="AS23" s="112">
        <v>214905</v>
      </c>
    </row>
    <row r="24" spans="1:45" ht="16.350000000000001" customHeight="1" x14ac:dyDescent="0.2">
      <c r="A24" s="74">
        <v>18</v>
      </c>
      <c r="B24" s="75" t="s">
        <v>24</v>
      </c>
      <c r="C24" s="476"/>
      <c r="D24" s="76">
        <v>5140.600792597048</v>
      </c>
      <c r="E24" s="103">
        <v>0</v>
      </c>
      <c r="F24" s="512"/>
      <c r="G24" s="76">
        <v>679.75056392958356</v>
      </c>
      <c r="H24" s="103">
        <v>0</v>
      </c>
      <c r="I24" s="512"/>
      <c r="J24" s="76">
        <v>185.38651743534101</v>
      </c>
      <c r="K24" s="103">
        <v>0</v>
      </c>
      <c r="L24" s="512"/>
      <c r="M24" s="76">
        <v>4634.6629358835253</v>
      </c>
      <c r="N24" s="103">
        <v>0</v>
      </c>
      <c r="O24" s="512"/>
      <c r="P24" s="76">
        <v>1853.8651743534099</v>
      </c>
      <c r="Q24" s="103">
        <v>0</v>
      </c>
      <c r="R24" s="115">
        <v>0</v>
      </c>
      <c r="S24" s="76">
        <v>0</v>
      </c>
      <c r="T24" s="76">
        <v>0</v>
      </c>
      <c r="U24" s="77">
        <v>0</v>
      </c>
      <c r="V24" s="115">
        <v>0</v>
      </c>
      <c r="W24" s="103">
        <v>0</v>
      </c>
      <c r="X24" s="115">
        <v>0</v>
      </c>
      <c r="Y24" s="76"/>
      <c r="Z24" s="115">
        <v>0</v>
      </c>
      <c r="AA24" s="76">
        <v>0</v>
      </c>
      <c r="AB24" s="76">
        <v>0</v>
      </c>
      <c r="AC24" s="115">
        <v>0</v>
      </c>
      <c r="AD24" s="119">
        <v>0</v>
      </c>
      <c r="AE24" s="104">
        <v>2670</v>
      </c>
      <c r="AF24" s="112">
        <v>0</v>
      </c>
      <c r="AG24" s="476">
        <v>0</v>
      </c>
      <c r="AH24" s="104">
        <v>0</v>
      </c>
      <c r="AI24" s="476">
        <v>0</v>
      </c>
      <c r="AJ24" s="106">
        <v>0</v>
      </c>
      <c r="AK24" s="105">
        <v>0</v>
      </c>
      <c r="AL24" s="112">
        <v>0</v>
      </c>
      <c r="AM24" s="107">
        <v>0</v>
      </c>
      <c r="AN24" s="112">
        <v>0</v>
      </c>
      <c r="AO24" s="76"/>
      <c r="AP24" s="112">
        <v>0</v>
      </c>
      <c r="AQ24" s="106">
        <v>0</v>
      </c>
      <c r="AR24" s="106">
        <v>0</v>
      </c>
      <c r="AS24" s="112">
        <v>0</v>
      </c>
    </row>
    <row r="25" spans="1:45" ht="16.350000000000001" customHeight="1" x14ac:dyDescent="0.2">
      <c r="A25" s="74">
        <v>19</v>
      </c>
      <c r="B25" s="75" t="s">
        <v>25</v>
      </c>
      <c r="C25" s="476"/>
      <c r="D25" s="76">
        <v>4443.8355730398216</v>
      </c>
      <c r="E25" s="103">
        <v>0</v>
      </c>
      <c r="F25" s="512"/>
      <c r="G25" s="76">
        <v>605.33669792137073</v>
      </c>
      <c r="H25" s="103">
        <v>0</v>
      </c>
      <c r="I25" s="512"/>
      <c r="J25" s="76">
        <v>165.0918267058284</v>
      </c>
      <c r="K25" s="103">
        <v>0</v>
      </c>
      <c r="L25" s="512"/>
      <c r="M25" s="76">
        <v>4127.2956676457097</v>
      </c>
      <c r="N25" s="103">
        <v>0</v>
      </c>
      <c r="O25" s="512"/>
      <c r="P25" s="76">
        <v>1650.9182670582838</v>
      </c>
      <c r="Q25" s="103">
        <v>0</v>
      </c>
      <c r="R25" s="115">
        <v>0</v>
      </c>
      <c r="S25" s="76">
        <v>0</v>
      </c>
      <c r="T25" s="76">
        <v>0</v>
      </c>
      <c r="U25" s="77">
        <v>0</v>
      </c>
      <c r="V25" s="115">
        <v>0</v>
      </c>
      <c r="W25" s="103">
        <v>0</v>
      </c>
      <c r="X25" s="115">
        <v>0</v>
      </c>
      <c r="Y25" s="76"/>
      <c r="Z25" s="115">
        <v>0</v>
      </c>
      <c r="AA25" s="76">
        <v>0</v>
      </c>
      <c r="AB25" s="76">
        <v>0</v>
      </c>
      <c r="AC25" s="115">
        <v>0</v>
      </c>
      <c r="AD25" s="119">
        <v>0</v>
      </c>
      <c r="AE25" s="104">
        <v>3329</v>
      </c>
      <c r="AF25" s="112">
        <v>0</v>
      </c>
      <c r="AG25" s="476">
        <v>0</v>
      </c>
      <c r="AH25" s="104">
        <v>0</v>
      </c>
      <c r="AI25" s="476">
        <v>0</v>
      </c>
      <c r="AJ25" s="106">
        <v>0</v>
      </c>
      <c r="AK25" s="105">
        <v>0</v>
      </c>
      <c r="AL25" s="112">
        <v>0</v>
      </c>
      <c r="AM25" s="107">
        <v>0</v>
      </c>
      <c r="AN25" s="112">
        <v>0</v>
      </c>
      <c r="AO25" s="76"/>
      <c r="AP25" s="112">
        <v>0</v>
      </c>
      <c r="AQ25" s="106">
        <v>0</v>
      </c>
      <c r="AR25" s="106">
        <v>0</v>
      </c>
      <c r="AS25" s="112">
        <v>0</v>
      </c>
    </row>
    <row r="26" spans="1:45" ht="16.350000000000001" customHeight="1" x14ac:dyDescent="0.2">
      <c r="A26" s="69">
        <v>20</v>
      </c>
      <c r="B26" s="70" t="s">
        <v>26</v>
      </c>
      <c r="C26" s="477"/>
      <c r="D26" s="71">
        <v>4685.3030283912885</v>
      </c>
      <c r="E26" s="108">
        <v>0</v>
      </c>
      <c r="F26" s="513"/>
      <c r="G26" s="71">
        <v>693.90926624608369</v>
      </c>
      <c r="H26" s="108">
        <v>0</v>
      </c>
      <c r="I26" s="513"/>
      <c r="J26" s="71">
        <v>189.24798170347736</v>
      </c>
      <c r="K26" s="108">
        <v>0</v>
      </c>
      <c r="L26" s="513"/>
      <c r="M26" s="71">
        <v>4731.1995425869345</v>
      </c>
      <c r="N26" s="108">
        <v>0</v>
      </c>
      <c r="O26" s="513"/>
      <c r="P26" s="71">
        <v>1892.4798170347733</v>
      </c>
      <c r="Q26" s="108">
        <v>0</v>
      </c>
      <c r="R26" s="116">
        <v>0</v>
      </c>
      <c r="S26" s="71">
        <v>0</v>
      </c>
      <c r="T26" s="71">
        <v>0</v>
      </c>
      <c r="U26" s="72">
        <v>0</v>
      </c>
      <c r="V26" s="116">
        <v>0</v>
      </c>
      <c r="W26" s="108">
        <v>0</v>
      </c>
      <c r="X26" s="116">
        <v>0</v>
      </c>
      <c r="Y26" s="71"/>
      <c r="Z26" s="116">
        <v>0</v>
      </c>
      <c r="AA26" s="73">
        <v>0</v>
      </c>
      <c r="AB26" s="71">
        <v>0</v>
      </c>
      <c r="AC26" s="117">
        <v>0</v>
      </c>
      <c r="AD26" s="117">
        <v>0</v>
      </c>
      <c r="AE26" s="100">
        <v>2577</v>
      </c>
      <c r="AF26" s="113">
        <v>0</v>
      </c>
      <c r="AG26" s="477">
        <v>0</v>
      </c>
      <c r="AH26" s="100">
        <v>0</v>
      </c>
      <c r="AI26" s="477">
        <v>0</v>
      </c>
      <c r="AJ26" s="101">
        <v>0</v>
      </c>
      <c r="AK26" s="102">
        <v>0</v>
      </c>
      <c r="AL26" s="113">
        <v>0</v>
      </c>
      <c r="AM26" s="109">
        <v>0</v>
      </c>
      <c r="AN26" s="113">
        <v>0</v>
      </c>
      <c r="AO26" s="71"/>
      <c r="AP26" s="113">
        <v>0</v>
      </c>
      <c r="AQ26" s="101">
        <v>0</v>
      </c>
      <c r="AR26" s="101">
        <v>0</v>
      </c>
      <c r="AS26" s="113">
        <v>0</v>
      </c>
    </row>
    <row r="27" spans="1:45" ht="16.350000000000001" customHeight="1" x14ac:dyDescent="0.2">
      <c r="A27" s="78">
        <v>21</v>
      </c>
      <c r="B27" s="79" t="s">
        <v>27</v>
      </c>
      <c r="C27" s="475"/>
      <c r="D27" s="80">
        <v>4919.2457135694622</v>
      </c>
      <c r="E27" s="95">
        <v>0</v>
      </c>
      <c r="F27" s="511"/>
      <c r="G27" s="80">
        <v>715.00455698528151</v>
      </c>
      <c r="H27" s="95">
        <v>0</v>
      </c>
      <c r="I27" s="511"/>
      <c r="J27" s="80">
        <v>195.00124281416768</v>
      </c>
      <c r="K27" s="95">
        <v>0</v>
      </c>
      <c r="L27" s="511"/>
      <c r="M27" s="80">
        <v>4875.0310703541918</v>
      </c>
      <c r="N27" s="95">
        <v>0</v>
      </c>
      <c r="O27" s="511"/>
      <c r="P27" s="80">
        <v>1950.0124281416765</v>
      </c>
      <c r="Q27" s="95">
        <v>0</v>
      </c>
      <c r="R27" s="114">
        <v>0</v>
      </c>
      <c r="S27" s="80">
        <v>0</v>
      </c>
      <c r="T27" s="80">
        <v>0</v>
      </c>
      <c r="U27" s="81">
        <v>0</v>
      </c>
      <c r="V27" s="114">
        <v>0</v>
      </c>
      <c r="W27" s="95">
        <v>0</v>
      </c>
      <c r="X27" s="114">
        <v>0</v>
      </c>
      <c r="Y27" s="80"/>
      <c r="Z27" s="114">
        <v>0</v>
      </c>
      <c r="AA27" s="80">
        <v>0</v>
      </c>
      <c r="AB27" s="80">
        <v>0</v>
      </c>
      <c r="AC27" s="114">
        <v>0</v>
      </c>
      <c r="AD27" s="118">
        <v>0</v>
      </c>
      <c r="AE27" s="96">
        <v>2603</v>
      </c>
      <c r="AF27" s="111">
        <v>0</v>
      </c>
      <c r="AG27" s="475">
        <v>0</v>
      </c>
      <c r="AH27" s="96">
        <v>0</v>
      </c>
      <c r="AI27" s="475">
        <v>0</v>
      </c>
      <c r="AJ27" s="98">
        <v>0</v>
      </c>
      <c r="AK27" s="97">
        <v>0</v>
      </c>
      <c r="AL27" s="111">
        <v>0</v>
      </c>
      <c r="AM27" s="99">
        <v>0</v>
      </c>
      <c r="AN27" s="111">
        <v>0</v>
      </c>
      <c r="AO27" s="80"/>
      <c r="AP27" s="111">
        <v>0</v>
      </c>
      <c r="AQ27" s="98">
        <v>0</v>
      </c>
      <c r="AR27" s="98">
        <v>0</v>
      </c>
      <c r="AS27" s="111">
        <v>0</v>
      </c>
    </row>
    <row r="28" spans="1:45" ht="16.350000000000001" customHeight="1" x14ac:dyDescent="0.2">
      <c r="A28" s="74">
        <v>22</v>
      </c>
      <c r="B28" s="75" t="s">
        <v>28</v>
      </c>
      <c r="C28" s="476"/>
      <c r="D28" s="76">
        <v>5278.0466178199194</v>
      </c>
      <c r="E28" s="103">
        <v>0</v>
      </c>
      <c r="F28" s="512"/>
      <c r="G28" s="76">
        <v>767.09852837447238</v>
      </c>
      <c r="H28" s="103">
        <v>0</v>
      </c>
      <c r="I28" s="512"/>
      <c r="J28" s="76">
        <v>209.20868955667427</v>
      </c>
      <c r="K28" s="103">
        <v>0</v>
      </c>
      <c r="L28" s="512"/>
      <c r="M28" s="76">
        <v>5230.2172389168572</v>
      </c>
      <c r="N28" s="103">
        <v>0</v>
      </c>
      <c r="O28" s="512"/>
      <c r="P28" s="76">
        <v>2092.0868955667429</v>
      </c>
      <c r="Q28" s="103">
        <v>0</v>
      </c>
      <c r="R28" s="115">
        <v>0</v>
      </c>
      <c r="S28" s="76">
        <v>0</v>
      </c>
      <c r="T28" s="76">
        <v>0</v>
      </c>
      <c r="U28" s="77">
        <v>0</v>
      </c>
      <c r="V28" s="115">
        <v>0</v>
      </c>
      <c r="W28" s="103">
        <v>0</v>
      </c>
      <c r="X28" s="115">
        <v>0</v>
      </c>
      <c r="Y28" s="76"/>
      <c r="Z28" s="115">
        <v>0</v>
      </c>
      <c r="AA28" s="76">
        <v>0</v>
      </c>
      <c r="AB28" s="76">
        <v>0</v>
      </c>
      <c r="AC28" s="115">
        <v>0</v>
      </c>
      <c r="AD28" s="119">
        <v>0</v>
      </c>
      <c r="AE28" s="104">
        <v>1930</v>
      </c>
      <c r="AF28" s="112">
        <v>0</v>
      </c>
      <c r="AG28" s="476">
        <v>0</v>
      </c>
      <c r="AH28" s="104">
        <v>0</v>
      </c>
      <c r="AI28" s="476">
        <v>0</v>
      </c>
      <c r="AJ28" s="106">
        <v>0</v>
      </c>
      <c r="AK28" s="105">
        <v>0</v>
      </c>
      <c r="AL28" s="112">
        <v>0</v>
      </c>
      <c r="AM28" s="107">
        <v>0</v>
      </c>
      <c r="AN28" s="112">
        <v>0</v>
      </c>
      <c r="AO28" s="76"/>
      <c r="AP28" s="112">
        <v>0</v>
      </c>
      <c r="AQ28" s="106">
        <v>0</v>
      </c>
      <c r="AR28" s="106">
        <v>0</v>
      </c>
      <c r="AS28" s="112">
        <v>0</v>
      </c>
    </row>
    <row r="29" spans="1:45" ht="16.350000000000001" customHeight="1" x14ac:dyDescent="0.2">
      <c r="A29" s="74">
        <v>23</v>
      </c>
      <c r="B29" s="75" t="s">
        <v>29</v>
      </c>
      <c r="C29" s="476"/>
      <c r="D29" s="76">
        <v>4707.4722953709352</v>
      </c>
      <c r="E29" s="103">
        <v>0</v>
      </c>
      <c r="F29" s="512"/>
      <c r="G29" s="76">
        <v>629.6438092156319</v>
      </c>
      <c r="H29" s="103">
        <v>0</v>
      </c>
      <c r="I29" s="512"/>
      <c r="J29" s="76">
        <v>171.72103887699049</v>
      </c>
      <c r="K29" s="103">
        <v>0</v>
      </c>
      <c r="L29" s="512"/>
      <c r="M29" s="76">
        <v>4293.0259719247633</v>
      </c>
      <c r="N29" s="103">
        <v>0</v>
      </c>
      <c r="O29" s="512"/>
      <c r="P29" s="76">
        <v>1717.210388769905</v>
      </c>
      <c r="Q29" s="103">
        <v>0</v>
      </c>
      <c r="R29" s="115">
        <v>0</v>
      </c>
      <c r="S29" s="76">
        <v>0</v>
      </c>
      <c r="T29" s="76">
        <v>0</v>
      </c>
      <c r="U29" s="77">
        <v>0</v>
      </c>
      <c r="V29" s="115">
        <v>0</v>
      </c>
      <c r="W29" s="103">
        <v>0</v>
      </c>
      <c r="X29" s="115">
        <v>0</v>
      </c>
      <c r="Y29" s="76"/>
      <c r="Z29" s="115">
        <v>0</v>
      </c>
      <c r="AA29" s="76">
        <v>0</v>
      </c>
      <c r="AB29" s="76">
        <v>0</v>
      </c>
      <c r="AC29" s="115">
        <v>0</v>
      </c>
      <c r="AD29" s="119">
        <v>0</v>
      </c>
      <c r="AE29" s="104">
        <v>3356</v>
      </c>
      <c r="AF29" s="112">
        <v>0</v>
      </c>
      <c r="AG29" s="476">
        <v>0</v>
      </c>
      <c r="AH29" s="104">
        <v>0</v>
      </c>
      <c r="AI29" s="476">
        <v>0</v>
      </c>
      <c r="AJ29" s="106">
        <v>0</v>
      </c>
      <c r="AK29" s="105">
        <v>0</v>
      </c>
      <c r="AL29" s="112">
        <v>0</v>
      </c>
      <c r="AM29" s="107">
        <v>0</v>
      </c>
      <c r="AN29" s="112">
        <v>0</v>
      </c>
      <c r="AO29" s="76"/>
      <c r="AP29" s="112">
        <v>0</v>
      </c>
      <c r="AQ29" s="106">
        <v>0</v>
      </c>
      <c r="AR29" s="106">
        <v>0</v>
      </c>
      <c r="AS29" s="112">
        <v>0</v>
      </c>
    </row>
    <row r="30" spans="1:45" ht="16.350000000000001" customHeight="1" x14ac:dyDescent="0.2">
      <c r="A30" s="74">
        <v>24</v>
      </c>
      <c r="B30" s="75" t="s">
        <v>30</v>
      </c>
      <c r="C30" s="476"/>
      <c r="D30" s="76">
        <v>2565.5827804253522</v>
      </c>
      <c r="E30" s="103">
        <v>0</v>
      </c>
      <c r="F30" s="512"/>
      <c r="G30" s="76">
        <v>278.69860832068554</v>
      </c>
      <c r="H30" s="103">
        <v>0</v>
      </c>
      <c r="I30" s="512"/>
      <c r="J30" s="76">
        <v>76.008711360186965</v>
      </c>
      <c r="K30" s="103">
        <v>0</v>
      </c>
      <c r="L30" s="512"/>
      <c r="M30" s="76">
        <v>1900.2177840046741</v>
      </c>
      <c r="N30" s="103">
        <v>0</v>
      </c>
      <c r="O30" s="512"/>
      <c r="P30" s="76">
        <v>760.08711360186965</v>
      </c>
      <c r="Q30" s="103">
        <v>0</v>
      </c>
      <c r="R30" s="115">
        <v>0</v>
      </c>
      <c r="S30" s="76">
        <v>0</v>
      </c>
      <c r="T30" s="76">
        <v>0</v>
      </c>
      <c r="U30" s="77">
        <v>0</v>
      </c>
      <c r="V30" s="115">
        <v>0</v>
      </c>
      <c r="W30" s="103">
        <v>0</v>
      </c>
      <c r="X30" s="115">
        <v>0</v>
      </c>
      <c r="Y30" s="76"/>
      <c r="Z30" s="115">
        <v>0</v>
      </c>
      <c r="AA30" s="76">
        <v>0</v>
      </c>
      <c r="AB30" s="76">
        <v>0</v>
      </c>
      <c r="AC30" s="115">
        <v>0</v>
      </c>
      <c r="AD30" s="119">
        <v>0</v>
      </c>
      <c r="AE30" s="104">
        <v>13593</v>
      </c>
      <c r="AF30" s="112">
        <v>0</v>
      </c>
      <c r="AG30" s="476">
        <v>0</v>
      </c>
      <c r="AH30" s="104">
        <v>0</v>
      </c>
      <c r="AI30" s="476">
        <v>0</v>
      </c>
      <c r="AJ30" s="106">
        <v>0</v>
      </c>
      <c r="AK30" s="105">
        <v>0</v>
      </c>
      <c r="AL30" s="112">
        <v>0</v>
      </c>
      <c r="AM30" s="107">
        <v>0</v>
      </c>
      <c r="AN30" s="112">
        <v>0</v>
      </c>
      <c r="AO30" s="76"/>
      <c r="AP30" s="112">
        <v>0</v>
      </c>
      <c r="AQ30" s="106">
        <v>0</v>
      </c>
      <c r="AR30" s="106">
        <v>0</v>
      </c>
      <c r="AS30" s="112">
        <v>0</v>
      </c>
    </row>
    <row r="31" spans="1:45" ht="16.350000000000001" customHeight="1" x14ac:dyDescent="0.2">
      <c r="A31" s="69">
        <v>25</v>
      </c>
      <c r="B31" s="70" t="s">
        <v>31</v>
      </c>
      <c r="C31" s="477"/>
      <c r="D31" s="71">
        <v>3817.8328441616682</v>
      </c>
      <c r="E31" s="108">
        <v>0</v>
      </c>
      <c r="F31" s="513"/>
      <c r="G31" s="71">
        <v>521.23013835924507</v>
      </c>
      <c r="H31" s="108">
        <v>0</v>
      </c>
      <c r="I31" s="513"/>
      <c r="J31" s="71">
        <v>142.15367409797594</v>
      </c>
      <c r="K31" s="108">
        <v>0</v>
      </c>
      <c r="L31" s="513"/>
      <c r="M31" s="71">
        <v>3553.8418524493986</v>
      </c>
      <c r="N31" s="108">
        <v>0</v>
      </c>
      <c r="O31" s="513"/>
      <c r="P31" s="71">
        <v>1421.5367409797593</v>
      </c>
      <c r="Q31" s="108">
        <v>0</v>
      </c>
      <c r="R31" s="116">
        <v>0</v>
      </c>
      <c r="S31" s="71">
        <v>0</v>
      </c>
      <c r="T31" s="71">
        <v>0</v>
      </c>
      <c r="U31" s="72">
        <v>0</v>
      </c>
      <c r="V31" s="116">
        <v>0</v>
      </c>
      <c r="W31" s="108">
        <v>0</v>
      </c>
      <c r="X31" s="116">
        <v>0</v>
      </c>
      <c r="Y31" s="71"/>
      <c r="Z31" s="116">
        <v>0</v>
      </c>
      <c r="AA31" s="73">
        <v>0</v>
      </c>
      <c r="AB31" s="71">
        <v>0</v>
      </c>
      <c r="AC31" s="117">
        <v>0</v>
      </c>
      <c r="AD31" s="117">
        <v>0</v>
      </c>
      <c r="AE31" s="100">
        <v>5260</v>
      </c>
      <c r="AF31" s="113">
        <v>0</v>
      </c>
      <c r="AG31" s="477">
        <v>0</v>
      </c>
      <c r="AH31" s="100">
        <v>0</v>
      </c>
      <c r="AI31" s="477">
        <v>0</v>
      </c>
      <c r="AJ31" s="101">
        <v>0</v>
      </c>
      <c r="AK31" s="102">
        <v>0</v>
      </c>
      <c r="AL31" s="113">
        <v>0</v>
      </c>
      <c r="AM31" s="109">
        <v>0</v>
      </c>
      <c r="AN31" s="113">
        <v>0</v>
      </c>
      <c r="AO31" s="71"/>
      <c r="AP31" s="113">
        <v>0</v>
      </c>
      <c r="AQ31" s="101">
        <v>0</v>
      </c>
      <c r="AR31" s="101">
        <v>0</v>
      </c>
      <c r="AS31" s="113">
        <v>0</v>
      </c>
    </row>
    <row r="32" spans="1:45" ht="16.350000000000001" customHeight="1" x14ac:dyDescent="0.2">
      <c r="A32" s="78">
        <v>26</v>
      </c>
      <c r="B32" s="79" t="s">
        <v>32</v>
      </c>
      <c r="C32" s="475"/>
      <c r="D32" s="80">
        <v>3731.8460988028037</v>
      </c>
      <c r="E32" s="95">
        <v>0</v>
      </c>
      <c r="F32" s="511"/>
      <c r="G32" s="80">
        <v>465.11914076262406</v>
      </c>
      <c r="H32" s="95">
        <v>0</v>
      </c>
      <c r="I32" s="511"/>
      <c r="J32" s="80">
        <v>126.85067475344293</v>
      </c>
      <c r="K32" s="95">
        <v>0</v>
      </c>
      <c r="L32" s="511"/>
      <c r="M32" s="80">
        <v>3171.2668688360727</v>
      </c>
      <c r="N32" s="95">
        <v>0</v>
      </c>
      <c r="O32" s="511"/>
      <c r="P32" s="80">
        <v>1268.5067475344292</v>
      </c>
      <c r="Q32" s="95">
        <v>0</v>
      </c>
      <c r="R32" s="114">
        <v>0</v>
      </c>
      <c r="S32" s="80">
        <v>0</v>
      </c>
      <c r="T32" s="80">
        <v>0</v>
      </c>
      <c r="U32" s="81">
        <v>0</v>
      </c>
      <c r="V32" s="114">
        <v>0</v>
      </c>
      <c r="W32" s="95">
        <v>0</v>
      </c>
      <c r="X32" s="114">
        <v>0</v>
      </c>
      <c r="Y32" s="80"/>
      <c r="Z32" s="114">
        <v>0</v>
      </c>
      <c r="AA32" s="80">
        <v>0</v>
      </c>
      <c r="AB32" s="80">
        <v>0</v>
      </c>
      <c r="AC32" s="114">
        <v>0</v>
      </c>
      <c r="AD32" s="118">
        <v>0</v>
      </c>
      <c r="AE32" s="96">
        <v>5210</v>
      </c>
      <c r="AF32" s="111">
        <v>0</v>
      </c>
      <c r="AG32" s="475">
        <v>0</v>
      </c>
      <c r="AH32" s="96">
        <v>0</v>
      </c>
      <c r="AI32" s="475">
        <v>0</v>
      </c>
      <c r="AJ32" s="98">
        <v>0</v>
      </c>
      <c r="AK32" s="97">
        <v>0</v>
      </c>
      <c r="AL32" s="111">
        <v>0</v>
      </c>
      <c r="AM32" s="99">
        <v>0</v>
      </c>
      <c r="AN32" s="111">
        <v>0</v>
      </c>
      <c r="AO32" s="80"/>
      <c r="AP32" s="111">
        <v>0</v>
      </c>
      <c r="AQ32" s="98">
        <v>0</v>
      </c>
      <c r="AR32" s="98">
        <v>0</v>
      </c>
      <c r="AS32" s="111">
        <v>0</v>
      </c>
    </row>
    <row r="33" spans="1:45" ht="16.350000000000001" customHeight="1" x14ac:dyDescent="0.2">
      <c r="A33" s="74">
        <v>27</v>
      </c>
      <c r="B33" s="75" t="s">
        <v>33</v>
      </c>
      <c r="C33" s="476"/>
      <c r="D33" s="76">
        <v>5201.0460137636182</v>
      </c>
      <c r="E33" s="103">
        <v>0</v>
      </c>
      <c r="F33" s="512"/>
      <c r="G33" s="76">
        <v>685.32440348286468</v>
      </c>
      <c r="H33" s="103">
        <v>0</v>
      </c>
      <c r="I33" s="512"/>
      <c r="J33" s="76">
        <v>186.9066554953267</v>
      </c>
      <c r="K33" s="103">
        <v>0</v>
      </c>
      <c r="L33" s="512"/>
      <c r="M33" s="76">
        <v>4672.6663873831676</v>
      </c>
      <c r="N33" s="103">
        <v>0</v>
      </c>
      <c r="O33" s="512"/>
      <c r="P33" s="76">
        <v>1869.0665549532673</v>
      </c>
      <c r="Q33" s="103">
        <v>0</v>
      </c>
      <c r="R33" s="115">
        <v>0</v>
      </c>
      <c r="S33" s="76">
        <v>0</v>
      </c>
      <c r="T33" s="76">
        <v>0</v>
      </c>
      <c r="U33" s="77">
        <v>0</v>
      </c>
      <c r="V33" s="115">
        <v>0</v>
      </c>
      <c r="W33" s="103">
        <v>0</v>
      </c>
      <c r="X33" s="115">
        <v>0</v>
      </c>
      <c r="Y33" s="76"/>
      <c r="Z33" s="115">
        <v>0</v>
      </c>
      <c r="AA33" s="76">
        <v>0</v>
      </c>
      <c r="AB33" s="76">
        <v>0</v>
      </c>
      <c r="AC33" s="115">
        <v>0</v>
      </c>
      <c r="AD33" s="119">
        <v>0</v>
      </c>
      <c r="AE33" s="104">
        <v>3317</v>
      </c>
      <c r="AF33" s="112">
        <v>0</v>
      </c>
      <c r="AG33" s="476">
        <v>0</v>
      </c>
      <c r="AH33" s="104">
        <v>0</v>
      </c>
      <c r="AI33" s="476">
        <v>0</v>
      </c>
      <c r="AJ33" s="106">
        <v>0</v>
      </c>
      <c r="AK33" s="105">
        <v>0</v>
      </c>
      <c r="AL33" s="112">
        <v>0</v>
      </c>
      <c r="AM33" s="107">
        <v>0</v>
      </c>
      <c r="AN33" s="112">
        <v>0</v>
      </c>
      <c r="AO33" s="76"/>
      <c r="AP33" s="112">
        <v>0</v>
      </c>
      <c r="AQ33" s="106">
        <v>0</v>
      </c>
      <c r="AR33" s="106">
        <v>0</v>
      </c>
      <c r="AS33" s="112">
        <v>0</v>
      </c>
    </row>
    <row r="34" spans="1:45" ht="16.350000000000001" customHeight="1" x14ac:dyDescent="0.2">
      <c r="A34" s="74">
        <v>28</v>
      </c>
      <c r="B34" s="75" t="s">
        <v>34</v>
      </c>
      <c r="C34" s="476"/>
      <c r="D34" s="76">
        <v>3445.3513881018216</v>
      </c>
      <c r="E34" s="103">
        <v>0</v>
      </c>
      <c r="F34" s="512"/>
      <c r="G34" s="76">
        <v>470.96667859436434</v>
      </c>
      <c r="H34" s="103">
        <v>0</v>
      </c>
      <c r="I34" s="512"/>
      <c r="J34" s="76">
        <v>128.445457798463</v>
      </c>
      <c r="K34" s="103">
        <v>0</v>
      </c>
      <c r="L34" s="512"/>
      <c r="M34" s="76">
        <v>3211.1364449615749</v>
      </c>
      <c r="N34" s="103">
        <v>0</v>
      </c>
      <c r="O34" s="512"/>
      <c r="P34" s="76">
        <v>1284.4545779846301</v>
      </c>
      <c r="Q34" s="103">
        <v>0</v>
      </c>
      <c r="R34" s="115">
        <v>0</v>
      </c>
      <c r="S34" s="76">
        <v>0</v>
      </c>
      <c r="T34" s="76">
        <v>0</v>
      </c>
      <c r="U34" s="77">
        <v>0</v>
      </c>
      <c r="V34" s="115">
        <v>0</v>
      </c>
      <c r="W34" s="103">
        <v>0</v>
      </c>
      <c r="X34" s="115">
        <v>0</v>
      </c>
      <c r="Y34" s="76"/>
      <c r="Z34" s="115">
        <v>0</v>
      </c>
      <c r="AA34" s="76">
        <v>0</v>
      </c>
      <c r="AB34" s="76">
        <v>0</v>
      </c>
      <c r="AC34" s="115">
        <v>0</v>
      </c>
      <c r="AD34" s="119">
        <v>0</v>
      </c>
      <c r="AE34" s="104">
        <v>5786</v>
      </c>
      <c r="AF34" s="112">
        <v>0</v>
      </c>
      <c r="AG34" s="476">
        <v>0</v>
      </c>
      <c r="AH34" s="104">
        <v>0</v>
      </c>
      <c r="AI34" s="476">
        <v>0</v>
      </c>
      <c r="AJ34" s="106">
        <v>0</v>
      </c>
      <c r="AK34" s="105">
        <v>0</v>
      </c>
      <c r="AL34" s="112">
        <v>0</v>
      </c>
      <c r="AM34" s="107">
        <v>0</v>
      </c>
      <c r="AN34" s="112">
        <v>0</v>
      </c>
      <c r="AO34" s="76"/>
      <c r="AP34" s="112">
        <v>0</v>
      </c>
      <c r="AQ34" s="106">
        <v>0</v>
      </c>
      <c r="AR34" s="106">
        <v>0</v>
      </c>
      <c r="AS34" s="112">
        <v>0</v>
      </c>
    </row>
    <row r="35" spans="1:45" ht="16.350000000000001" customHeight="1" x14ac:dyDescent="0.2">
      <c r="A35" s="74">
        <v>29</v>
      </c>
      <c r="B35" s="75" t="s">
        <v>35</v>
      </c>
      <c r="C35" s="476"/>
      <c r="D35" s="76">
        <v>3966.7155932773139</v>
      </c>
      <c r="E35" s="103">
        <v>0</v>
      </c>
      <c r="F35" s="512"/>
      <c r="G35" s="76">
        <v>537.21593444789767</v>
      </c>
      <c r="H35" s="103">
        <v>0</v>
      </c>
      <c r="I35" s="512"/>
      <c r="J35" s="76">
        <v>146.51343666760843</v>
      </c>
      <c r="K35" s="103">
        <v>0</v>
      </c>
      <c r="L35" s="512"/>
      <c r="M35" s="76">
        <v>3662.8359166902114</v>
      </c>
      <c r="N35" s="103">
        <v>0</v>
      </c>
      <c r="O35" s="512"/>
      <c r="P35" s="76">
        <v>1465.1343666760843</v>
      </c>
      <c r="Q35" s="103">
        <v>0</v>
      </c>
      <c r="R35" s="115">
        <v>0</v>
      </c>
      <c r="S35" s="76">
        <v>0</v>
      </c>
      <c r="T35" s="76">
        <v>0</v>
      </c>
      <c r="U35" s="77">
        <v>0</v>
      </c>
      <c r="V35" s="115">
        <v>0</v>
      </c>
      <c r="W35" s="103">
        <v>0</v>
      </c>
      <c r="X35" s="115">
        <v>0</v>
      </c>
      <c r="Y35" s="76"/>
      <c r="Z35" s="115">
        <v>0</v>
      </c>
      <c r="AA35" s="76">
        <v>0</v>
      </c>
      <c r="AB35" s="76">
        <v>0</v>
      </c>
      <c r="AC35" s="115">
        <v>0</v>
      </c>
      <c r="AD35" s="119">
        <v>0</v>
      </c>
      <c r="AE35" s="104">
        <v>5038</v>
      </c>
      <c r="AF35" s="112">
        <v>0</v>
      </c>
      <c r="AG35" s="476">
        <v>0</v>
      </c>
      <c r="AH35" s="104">
        <v>0</v>
      </c>
      <c r="AI35" s="476">
        <v>0</v>
      </c>
      <c r="AJ35" s="106">
        <v>0</v>
      </c>
      <c r="AK35" s="105">
        <v>0</v>
      </c>
      <c r="AL35" s="112">
        <v>0</v>
      </c>
      <c r="AM35" s="107">
        <v>0</v>
      </c>
      <c r="AN35" s="112">
        <v>0</v>
      </c>
      <c r="AO35" s="76"/>
      <c r="AP35" s="112">
        <v>0</v>
      </c>
      <c r="AQ35" s="106">
        <v>0</v>
      </c>
      <c r="AR35" s="106">
        <v>0</v>
      </c>
      <c r="AS35" s="112">
        <v>0</v>
      </c>
    </row>
    <row r="36" spans="1:45" ht="16.350000000000001" customHeight="1" x14ac:dyDescent="0.2">
      <c r="A36" s="69">
        <v>30</v>
      </c>
      <c r="B36" s="70" t="s">
        <v>36</v>
      </c>
      <c r="C36" s="477"/>
      <c r="D36" s="71">
        <v>5405.016036476216</v>
      </c>
      <c r="E36" s="108">
        <v>0</v>
      </c>
      <c r="F36" s="513"/>
      <c r="G36" s="71">
        <v>702.23365022008625</v>
      </c>
      <c r="H36" s="108">
        <v>0</v>
      </c>
      <c r="I36" s="513"/>
      <c r="J36" s="71">
        <v>191.5182682418417</v>
      </c>
      <c r="K36" s="108">
        <v>0</v>
      </c>
      <c r="L36" s="513"/>
      <c r="M36" s="71">
        <v>4787.9567060460422</v>
      </c>
      <c r="N36" s="108">
        <v>0</v>
      </c>
      <c r="O36" s="513"/>
      <c r="P36" s="71">
        <v>1915.182682418417</v>
      </c>
      <c r="Q36" s="108">
        <v>0</v>
      </c>
      <c r="R36" s="116">
        <v>0</v>
      </c>
      <c r="S36" s="71">
        <v>0</v>
      </c>
      <c r="T36" s="71">
        <v>0</v>
      </c>
      <c r="U36" s="72">
        <v>0</v>
      </c>
      <c r="V36" s="116">
        <v>0</v>
      </c>
      <c r="W36" s="108">
        <v>0</v>
      </c>
      <c r="X36" s="116">
        <v>0</v>
      </c>
      <c r="Y36" s="71"/>
      <c r="Z36" s="116">
        <v>0</v>
      </c>
      <c r="AA36" s="73">
        <v>0</v>
      </c>
      <c r="AB36" s="71">
        <v>0</v>
      </c>
      <c r="AC36" s="117">
        <v>0</v>
      </c>
      <c r="AD36" s="117">
        <v>0</v>
      </c>
      <c r="AE36" s="100">
        <v>3847</v>
      </c>
      <c r="AF36" s="113">
        <v>0</v>
      </c>
      <c r="AG36" s="477">
        <v>0</v>
      </c>
      <c r="AH36" s="100">
        <v>0</v>
      </c>
      <c r="AI36" s="477">
        <v>0</v>
      </c>
      <c r="AJ36" s="101">
        <v>0</v>
      </c>
      <c r="AK36" s="102">
        <v>0</v>
      </c>
      <c r="AL36" s="113">
        <v>0</v>
      </c>
      <c r="AM36" s="109">
        <v>0</v>
      </c>
      <c r="AN36" s="113">
        <v>0</v>
      </c>
      <c r="AO36" s="71"/>
      <c r="AP36" s="113">
        <v>0</v>
      </c>
      <c r="AQ36" s="101">
        <v>0</v>
      </c>
      <c r="AR36" s="101">
        <v>0</v>
      </c>
      <c r="AS36" s="113">
        <v>0</v>
      </c>
    </row>
    <row r="37" spans="1:45" ht="16.350000000000001" customHeight="1" x14ac:dyDescent="0.2">
      <c r="A37" s="78">
        <v>31</v>
      </c>
      <c r="B37" s="79" t="s">
        <v>37</v>
      </c>
      <c r="C37" s="475"/>
      <c r="D37" s="80">
        <v>3685.0137426161114</v>
      </c>
      <c r="E37" s="95">
        <v>0</v>
      </c>
      <c r="F37" s="511"/>
      <c r="G37" s="80">
        <v>512.00790593737077</v>
      </c>
      <c r="H37" s="95">
        <v>0</v>
      </c>
      <c r="I37" s="511"/>
      <c r="J37" s="80">
        <v>139.63851980110113</v>
      </c>
      <c r="K37" s="95">
        <v>0</v>
      </c>
      <c r="L37" s="511"/>
      <c r="M37" s="80">
        <v>3490.962995027528</v>
      </c>
      <c r="N37" s="95">
        <v>0</v>
      </c>
      <c r="O37" s="511"/>
      <c r="P37" s="80">
        <v>1396.3851980110112</v>
      </c>
      <c r="Q37" s="95">
        <v>0</v>
      </c>
      <c r="R37" s="114">
        <v>0</v>
      </c>
      <c r="S37" s="80">
        <v>0</v>
      </c>
      <c r="T37" s="80">
        <v>0</v>
      </c>
      <c r="U37" s="81">
        <v>0</v>
      </c>
      <c r="V37" s="114">
        <v>0</v>
      </c>
      <c r="W37" s="95">
        <v>0</v>
      </c>
      <c r="X37" s="114">
        <v>0</v>
      </c>
      <c r="Y37" s="80"/>
      <c r="Z37" s="114">
        <v>0</v>
      </c>
      <c r="AA37" s="80">
        <v>0</v>
      </c>
      <c r="AB37" s="80">
        <v>0</v>
      </c>
      <c r="AC37" s="114">
        <v>0</v>
      </c>
      <c r="AD37" s="118">
        <v>0</v>
      </c>
      <c r="AE37" s="96">
        <v>6130</v>
      </c>
      <c r="AF37" s="111">
        <v>0</v>
      </c>
      <c r="AG37" s="475">
        <v>0</v>
      </c>
      <c r="AH37" s="96">
        <v>0</v>
      </c>
      <c r="AI37" s="475">
        <v>0</v>
      </c>
      <c r="AJ37" s="98">
        <v>0</v>
      </c>
      <c r="AK37" s="97">
        <v>0</v>
      </c>
      <c r="AL37" s="111">
        <v>0</v>
      </c>
      <c r="AM37" s="99">
        <v>0</v>
      </c>
      <c r="AN37" s="111">
        <v>0</v>
      </c>
      <c r="AO37" s="80"/>
      <c r="AP37" s="111">
        <v>0</v>
      </c>
      <c r="AQ37" s="98">
        <v>0</v>
      </c>
      <c r="AR37" s="98">
        <v>0</v>
      </c>
      <c r="AS37" s="111">
        <v>0</v>
      </c>
    </row>
    <row r="38" spans="1:45" ht="16.350000000000001" customHeight="1" x14ac:dyDescent="0.2">
      <c r="A38" s="74">
        <v>32</v>
      </c>
      <c r="B38" s="75" t="s">
        <v>38</v>
      </c>
      <c r="C38" s="476"/>
      <c r="D38" s="76">
        <v>5180.6812609377903</v>
      </c>
      <c r="E38" s="103">
        <v>0</v>
      </c>
      <c r="F38" s="512"/>
      <c r="G38" s="76">
        <v>724.24797850671018</v>
      </c>
      <c r="H38" s="103">
        <v>0</v>
      </c>
      <c r="I38" s="512"/>
      <c r="J38" s="76">
        <v>197.52217595637546</v>
      </c>
      <c r="K38" s="103">
        <v>0</v>
      </c>
      <c r="L38" s="512"/>
      <c r="M38" s="76">
        <v>4938.0543989093867</v>
      </c>
      <c r="N38" s="103">
        <v>0</v>
      </c>
      <c r="O38" s="512"/>
      <c r="P38" s="76">
        <v>1975.2217595637549</v>
      </c>
      <c r="Q38" s="103">
        <v>0</v>
      </c>
      <c r="R38" s="115">
        <v>0</v>
      </c>
      <c r="S38" s="76">
        <v>0</v>
      </c>
      <c r="T38" s="76">
        <v>0</v>
      </c>
      <c r="U38" s="77">
        <v>0</v>
      </c>
      <c r="V38" s="115">
        <v>0</v>
      </c>
      <c r="W38" s="103">
        <v>0</v>
      </c>
      <c r="X38" s="115">
        <v>0</v>
      </c>
      <c r="Y38" s="76"/>
      <c r="Z38" s="115">
        <v>0</v>
      </c>
      <c r="AA38" s="76">
        <v>0</v>
      </c>
      <c r="AB38" s="76">
        <v>0</v>
      </c>
      <c r="AC38" s="115">
        <v>0</v>
      </c>
      <c r="AD38" s="119">
        <v>0</v>
      </c>
      <c r="AE38" s="104">
        <v>2970</v>
      </c>
      <c r="AF38" s="112">
        <v>0</v>
      </c>
      <c r="AG38" s="476">
        <v>0</v>
      </c>
      <c r="AH38" s="104">
        <v>0</v>
      </c>
      <c r="AI38" s="476">
        <v>0</v>
      </c>
      <c r="AJ38" s="106">
        <v>0</v>
      </c>
      <c r="AK38" s="105">
        <v>0</v>
      </c>
      <c r="AL38" s="112">
        <v>0</v>
      </c>
      <c r="AM38" s="107">
        <v>0</v>
      </c>
      <c r="AN38" s="112">
        <v>0</v>
      </c>
      <c r="AO38" s="76"/>
      <c r="AP38" s="112">
        <v>0</v>
      </c>
      <c r="AQ38" s="106">
        <v>0</v>
      </c>
      <c r="AR38" s="106">
        <v>0</v>
      </c>
      <c r="AS38" s="112">
        <v>0</v>
      </c>
    </row>
    <row r="39" spans="1:45" ht="16.350000000000001" customHeight="1" x14ac:dyDescent="0.2">
      <c r="A39" s="74">
        <v>33</v>
      </c>
      <c r="B39" s="75" t="s">
        <v>39</v>
      </c>
      <c r="C39" s="476"/>
      <c r="D39" s="76">
        <v>4613.5419804611538</v>
      </c>
      <c r="E39" s="103">
        <v>0</v>
      </c>
      <c r="F39" s="512"/>
      <c r="G39" s="76">
        <v>622.67855264538491</v>
      </c>
      <c r="H39" s="103">
        <v>0</v>
      </c>
      <c r="I39" s="512"/>
      <c r="J39" s="76">
        <v>169.82142344874134</v>
      </c>
      <c r="K39" s="103">
        <v>0</v>
      </c>
      <c r="L39" s="512"/>
      <c r="M39" s="76">
        <v>4245.5355862185334</v>
      </c>
      <c r="N39" s="103">
        <v>0</v>
      </c>
      <c r="O39" s="512"/>
      <c r="P39" s="76">
        <v>1698.2142344874135</v>
      </c>
      <c r="Q39" s="103">
        <v>0</v>
      </c>
      <c r="R39" s="115">
        <v>0</v>
      </c>
      <c r="S39" s="76">
        <v>0</v>
      </c>
      <c r="T39" s="76">
        <v>0</v>
      </c>
      <c r="U39" s="77">
        <v>0</v>
      </c>
      <c r="V39" s="115">
        <v>0</v>
      </c>
      <c r="W39" s="103">
        <v>0</v>
      </c>
      <c r="X39" s="115">
        <v>0</v>
      </c>
      <c r="Y39" s="76"/>
      <c r="Z39" s="115">
        <v>0</v>
      </c>
      <c r="AA39" s="76">
        <v>0</v>
      </c>
      <c r="AB39" s="76">
        <v>0</v>
      </c>
      <c r="AC39" s="115">
        <v>0</v>
      </c>
      <c r="AD39" s="119">
        <v>0</v>
      </c>
      <c r="AE39" s="104">
        <v>3702</v>
      </c>
      <c r="AF39" s="112">
        <v>0</v>
      </c>
      <c r="AG39" s="476">
        <v>0</v>
      </c>
      <c r="AH39" s="104">
        <v>0</v>
      </c>
      <c r="AI39" s="476">
        <v>0</v>
      </c>
      <c r="AJ39" s="106">
        <v>0</v>
      </c>
      <c r="AK39" s="105">
        <v>0</v>
      </c>
      <c r="AL39" s="112">
        <v>0</v>
      </c>
      <c r="AM39" s="107">
        <v>0</v>
      </c>
      <c r="AN39" s="112">
        <v>0</v>
      </c>
      <c r="AO39" s="76"/>
      <c r="AP39" s="112">
        <v>0</v>
      </c>
      <c r="AQ39" s="106">
        <v>0</v>
      </c>
      <c r="AR39" s="106">
        <v>0</v>
      </c>
      <c r="AS39" s="112">
        <v>0</v>
      </c>
    </row>
    <row r="40" spans="1:45" ht="16.350000000000001" customHeight="1" x14ac:dyDescent="0.2">
      <c r="A40" s="74">
        <v>34</v>
      </c>
      <c r="B40" s="75" t="s">
        <v>40</v>
      </c>
      <c r="C40" s="476"/>
      <c r="D40" s="76">
        <v>5169.2525039312113</v>
      </c>
      <c r="E40" s="103">
        <v>0</v>
      </c>
      <c r="F40" s="512"/>
      <c r="G40" s="76">
        <v>699.87887150534686</v>
      </c>
      <c r="H40" s="103">
        <v>0</v>
      </c>
      <c r="I40" s="512"/>
      <c r="J40" s="76">
        <v>190.87605586509457</v>
      </c>
      <c r="K40" s="103">
        <v>0</v>
      </c>
      <c r="L40" s="512"/>
      <c r="M40" s="76">
        <v>4771.9013966273642</v>
      </c>
      <c r="N40" s="103">
        <v>0</v>
      </c>
      <c r="O40" s="512"/>
      <c r="P40" s="76">
        <v>1908.7605586509458</v>
      </c>
      <c r="Q40" s="103">
        <v>0</v>
      </c>
      <c r="R40" s="115">
        <v>0</v>
      </c>
      <c r="S40" s="76">
        <v>0</v>
      </c>
      <c r="T40" s="76">
        <v>0</v>
      </c>
      <c r="U40" s="77">
        <v>0</v>
      </c>
      <c r="V40" s="115">
        <v>0</v>
      </c>
      <c r="W40" s="103">
        <v>0</v>
      </c>
      <c r="X40" s="115">
        <v>0</v>
      </c>
      <c r="Y40" s="76"/>
      <c r="Z40" s="115">
        <v>0</v>
      </c>
      <c r="AA40" s="76">
        <v>0</v>
      </c>
      <c r="AB40" s="76">
        <v>0</v>
      </c>
      <c r="AC40" s="115">
        <v>0</v>
      </c>
      <c r="AD40" s="119">
        <v>0</v>
      </c>
      <c r="AE40" s="104">
        <v>3159</v>
      </c>
      <c r="AF40" s="112">
        <v>0</v>
      </c>
      <c r="AG40" s="476">
        <v>0</v>
      </c>
      <c r="AH40" s="104">
        <v>0</v>
      </c>
      <c r="AI40" s="476">
        <v>0</v>
      </c>
      <c r="AJ40" s="106">
        <v>0</v>
      </c>
      <c r="AK40" s="105">
        <v>0</v>
      </c>
      <c r="AL40" s="112">
        <v>0</v>
      </c>
      <c r="AM40" s="107">
        <v>0</v>
      </c>
      <c r="AN40" s="112">
        <v>0</v>
      </c>
      <c r="AO40" s="76"/>
      <c r="AP40" s="112">
        <v>0</v>
      </c>
      <c r="AQ40" s="106">
        <v>0</v>
      </c>
      <c r="AR40" s="106">
        <v>0</v>
      </c>
      <c r="AS40" s="112">
        <v>0</v>
      </c>
    </row>
    <row r="41" spans="1:45" ht="16.350000000000001" customHeight="1" x14ac:dyDescent="0.2">
      <c r="A41" s="69">
        <v>35</v>
      </c>
      <c r="B41" s="70" t="s">
        <v>41</v>
      </c>
      <c r="C41" s="477"/>
      <c r="D41" s="71">
        <v>4342.9914607821902</v>
      </c>
      <c r="E41" s="108">
        <v>0</v>
      </c>
      <c r="F41" s="513"/>
      <c r="G41" s="71">
        <v>604.59443500168697</v>
      </c>
      <c r="H41" s="108">
        <v>0</v>
      </c>
      <c r="I41" s="513"/>
      <c r="J41" s="71">
        <v>164.88939136409644</v>
      </c>
      <c r="K41" s="108">
        <v>0</v>
      </c>
      <c r="L41" s="513"/>
      <c r="M41" s="71">
        <v>4122.2347841024102</v>
      </c>
      <c r="N41" s="108">
        <v>0</v>
      </c>
      <c r="O41" s="513"/>
      <c r="P41" s="71">
        <v>1648.8939136409647</v>
      </c>
      <c r="Q41" s="108">
        <v>0</v>
      </c>
      <c r="R41" s="116">
        <v>0</v>
      </c>
      <c r="S41" s="71">
        <v>0</v>
      </c>
      <c r="T41" s="71">
        <v>0</v>
      </c>
      <c r="U41" s="72">
        <v>0</v>
      </c>
      <c r="V41" s="116">
        <v>0</v>
      </c>
      <c r="W41" s="108">
        <v>0</v>
      </c>
      <c r="X41" s="116">
        <v>0</v>
      </c>
      <c r="Y41" s="71"/>
      <c r="Z41" s="116">
        <v>0</v>
      </c>
      <c r="AA41" s="73">
        <v>0</v>
      </c>
      <c r="AB41" s="71">
        <v>0</v>
      </c>
      <c r="AC41" s="117">
        <v>0</v>
      </c>
      <c r="AD41" s="117">
        <v>0</v>
      </c>
      <c r="AE41" s="100">
        <v>3464</v>
      </c>
      <c r="AF41" s="113">
        <v>0</v>
      </c>
      <c r="AG41" s="477">
        <v>0</v>
      </c>
      <c r="AH41" s="100">
        <v>0</v>
      </c>
      <c r="AI41" s="477">
        <v>0</v>
      </c>
      <c r="AJ41" s="101">
        <v>0</v>
      </c>
      <c r="AK41" s="102">
        <v>0</v>
      </c>
      <c r="AL41" s="113">
        <v>0</v>
      </c>
      <c r="AM41" s="109">
        <v>0</v>
      </c>
      <c r="AN41" s="113">
        <v>0</v>
      </c>
      <c r="AO41" s="71"/>
      <c r="AP41" s="113">
        <v>0</v>
      </c>
      <c r="AQ41" s="101">
        <v>0</v>
      </c>
      <c r="AR41" s="101">
        <v>0</v>
      </c>
      <c r="AS41" s="113">
        <v>0</v>
      </c>
    </row>
    <row r="42" spans="1:45" ht="16.350000000000001" customHeight="1" x14ac:dyDescent="0.2">
      <c r="A42" s="78">
        <v>36</v>
      </c>
      <c r="B42" s="79" t="s">
        <v>42</v>
      </c>
      <c r="C42" s="475"/>
      <c r="D42" s="80">
        <v>3378.174621153446</v>
      </c>
      <c r="E42" s="95">
        <v>0</v>
      </c>
      <c r="F42" s="511"/>
      <c r="G42" s="80">
        <v>460.95853066984711</v>
      </c>
      <c r="H42" s="95">
        <v>0</v>
      </c>
      <c r="I42" s="511"/>
      <c r="J42" s="80">
        <v>125.71596290995829</v>
      </c>
      <c r="K42" s="95">
        <v>0</v>
      </c>
      <c r="L42" s="511"/>
      <c r="M42" s="80">
        <v>3142.8990727489572</v>
      </c>
      <c r="N42" s="95">
        <v>0</v>
      </c>
      <c r="O42" s="511"/>
      <c r="P42" s="80">
        <v>1257.1596290995828</v>
      </c>
      <c r="Q42" s="95">
        <v>0</v>
      </c>
      <c r="R42" s="114">
        <v>0</v>
      </c>
      <c r="S42" s="80">
        <v>0</v>
      </c>
      <c r="T42" s="80">
        <v>0</v>
      </c>
      <c r="U42" s="81">
        <v>0</v>
      </c>
      <c r="V42" s="114">
        <v>0</v>
      </c>
      <c r="W42" s="95">
        <v>0</v>
      </c>
      <c r="X42" s="114">
        <v>0</v>
      </c>
      <c r="Y42" s="80"/>
      <c r="Z42" s="114">
        <v>0</v>
      </c>
      <c r="AA42" s="80">
        <v>0</v>
      </c>
      <c r="AB42" s="80">
        <v>0</v>
      </c>
      <c r="AC42" s="114">
        <v>0</v>
      </c>
      <c r="AD42" s="118">
        <v>0</v>
      </c>
      <c r="AE42" s="96">
        <v>6155</v>
      </c>
      <c r="AF42" s="111">
        <v>0</v>
      </c>
      <c r="AG42" s="475">
        <v>0</v>
      </c>
      <c r="AH42" s="96">
        <v>0</v>
      </c>
      <c r="AI42" s="475">
        <v>0</v>
      </c>
      <c r="AJ42" s="98">
        <v>0</v>
      </c>
      <c r="AK42" s="97">
        <v>0</v>
      </c>
      <c r="AL42" s="111">
        <v>0</v>
      </c>
      <c r="AM42" s="99">
        <v>0</v>
      </c>
      <c r="AN42" s="111">
        <v>0</v>
      </c>
      <c r="AO42" s="80"/>
      <c r="AP42" s="111">
        <v>0</v>
      </c>
      <c r="AQ42" s="98">
        <v>0</v>
      </c>
      <c r="AR42" s="98">
        <v>0</v>
      </c>
      <c r="AS42" s="111">
        <v>0</v>
      </c>
    </row>
    <row r="43" spans="1:45" ht="16.350000000000001" customHeight="1" x14ac:dyDescent="0.2">
      <c r="A43" s="74">
        <v>37</v>
      </c>
      <c r="B43" s="75" t="s">
        <v>43</v>
      </c>
      <c r="C43" s="476"/>
      <c r="D43" s="76">
        <v>5074.646247510922</v>
      </c>
      <c r="E43" s="103">
        <v>0</v>
      </c>
      <c r="F43" s="512"/>
      <c r="G43" s="76">
        <v>680.49546870767756</v>
      </c>
      <c r="H43" s="103">
        <v>0</v>
      </c>
      <c r="I43" s="512"/>
      <c r="J43" s="76">
        <v>185.58967328391205</v>
      </c>
      <c r="K43" s="103">
        <v>0</v>
      </c>
      <c r="L43" s="512"/>
      <c r="M43" s="76">
        <v>4639.7418320978013</v>
      </c>
      <c r="N43" s="103">
        <v>0</v>
      </c>
      <c r="O43" s="512"/>
      <c r="P43" s="76">
        <v>1855.8967328391207</v>
      </c>
      <c r="Q43" s="103">
        <v>0</v>
      </c>
      <c r="R43" s="115">
        <v>0</v>
      </c>
      <c r="S43" s="76">
        <v>0</v>
      </c>
      <c r="T43" s="76">
        <v>0</v>
      </c>
      <c r="U43" s="77">
        <v>0</v>
      </c>
      <c r="V43" s="115">
        <v>0</v>
      </c>
      <c r="W43" s="103">
        <v>0</v>
      </c>
      <c r="X43" s="115">
        <v>0</v>
      </c>
      <c r="Y43" s="76"/>
      <c r="Z43" s="115">
        <v>0</v>
      </c>
      <c r="AA43" s="76">
        <v>0</v>
      </c>
      <c r="AB43" s="76">
        <v>0</v>
      </c>
      <c r="AC43" s="115">
        <v>0</v>
      </c>
      <c r="AD43" s="119">
        <v>0</v>
      </c>
      <c r="AE43" s="104">
        <v>3863</v>
      </c>
      <c r="AF43" s="112">
        <v>0</v>
      </c>
      <c r="AG43" s="476">
        <v>0</v>
      </c>
      <c r="AH43" s="104">
        <v>0</v>
      </c>
      <c r="AI43" s="476">
        <v>0</v>
      </c>
      <c r="AJ43" s="106">
        <v>0</v>
      </c>
      <c r="AK43" s="105">
        <v>0</v>
      </c>
      <c r="AL43" s="112">
        <v>0</v>
      </c>
      <c r="AM43" s="107">
        <v>0</v>
      </c>
      <c r="AN43" s="112">
        <v>0</v>
      </c>
      <c r="AO43" s="76"/>
      <c r="AP43" s="112">
        <v>0</v>
      </c>
      <c r="AQ43" s="106">
        <v>0</v>
      </c>
      <c r="AR43" s="106">
        <v>0</v>
      </c>
      <c r="AS43" s="112">
        <v>0</v>
      </c>
    </row>
    <row r="44" spans="1:45" ht="16.350000000000001" customHeight="1" x14ac:dyDescent="0.2">
      <c r="A44" s="74">
        <v>38</v>
      </c>
      <c r="B44" s="75" t="s">
        <v>44</v>
      </c>
      <c r="C44" s="476"/>
      <c r="D44" s="76">
        <v>2242.4923240240646</v>
      </c>
      <c r="E44" s="103">
        <v>0</v>
      </c>
      <c r="F44" s="512"/>
      <c r="G44" s="76">
        <v>217.85500172854296</v>
      </c>
      <c r="H44" s="103">
        <v>0</v>
      </c>
      <c r="I44" s="512"/>
      <c r="J44" s="76">
        <v>59.415000471420811</v>
      </c>
      <c r="K44" s="103">
        <v>0</v>
      </c>
      <c r="L44" s="512"/>
      <c r="M44" s="76">
        <v>1485.3750117855204</v>
      </c>
      <c r="N44" s="103">
        <v>0</v>
      </c>
      <c r="O44" s="512"/>
      <c r="P44" s="76">
        <v>594.15000471420819</v>
      </c>
      <c r="Q44" s="103">
        <v>0</v>
      </c>
      <c r="R44" s="115">
        <v>0</v>
      </c>
      <c r="S44" s="76">
        <v>0</v>
      </c>
      <c r="T44" s="76">
        <v>0</v>
      </c>
      <c r="U44" s="77">
        <v>0</v>
      </c>
      <c r="V44" s="115">
        <v>0</v>
      </c>
      <c r="W44" s="103">
        <v>0</v>
      </c>
      <c r="X44" s="115">
        <v>0</v>
      </c>
      <c r="Y44" s="76"/>
      <c r="Z44" s="115">
        <v>0</v>
      </c>
      <c r="AA44" s="76">
        <v>0</v>
      </c>
      <c r="AB44" s="76">
        <v>0</v>
      </c>
      <c r="AC44" s="115">
        <v>0</v>
      </c>
      <c r="AD44" s="119">
        <v>0</v>
      </c>
      <c r="AE44" s="104">
        <v>10997</v>
      </c>
      <c r="AF44" s="112">
        <v>0</v>
      </c>
      <c r="AG44" s="476">
        <v>0</v>
      </c>
      <c r="AH44" s="104">
        <v>0</v>
      </c>
      <c r="AI44" s="476">
        <v>0</v>
      </c>
      <c r="AJ44" s="106">
        <v>0</v>
      </c>
      <c r="AK44" s="105">
        <v>0</v>
      </c>
      <c r="AL44" s="112">
        <v>0</v>
      </c>
      <c r="AM44" s="107">
        <v>0</v>
      </c>
      <c r="AN44" s="112">
        <v>0</v>
      </c>
      <c r="AO44" s="76"/>
      <c r="AP44" s="112">
        <v>0</v>
      </c>
      <c r="AQ44" s="106">
        <v>0</v>
      </c>
      <c r="AR44" s="106">
        <v>0</v>
      </c>
      <c r="AS44" s="112">
        <v>0</v>
      </c>
    </row>
    <row r="45" spans="1:45" ht="16.350000000000001" customHeight="1" x14ac:dyDescent="0.2">
      <c r="A45" s="74">
        <v>39</v>
      </c>
      <c r="B45" s="75" t="s">
        <v>45</v>
      </c>
      <c r="C45" s="476"/>
      <c r="D45" s="76">
        <v>3092.086829265771</v>
      </c>
      <c r="E45" s="103">
        <v>0</v>
      </c>
      <c r="F45" s="512"/>
      <c r="G45" s="76">
        <v>410.18277539023251</v>
      </c>
      <c r="H45" s="103">
        <v>0</v>
      </c>
      <c r="I45" s="512"/>
      <c r="J45" s="76">
        <v>111.86802965188157</v>
      </c>
      <c r="K45" s="103">
        <v>0</v>
      </c>
      <c r="L45" s="512"/>
      <c r="M45" s="76">
        <v>2796.7007412970393</v>
      </c>
      <c r="N45" s="103">
        <v>0</v>
      </c>
      <c r="O45" s="512"/>
      <c r="P45" s="76">
        <v>1118.6802965188158</v>
      </c>
      <c r="Q45" s="103">
        <v>0</v>
      </c>
      <c r="R45" s="115">
        <v>0</v>
      </c>
      <c r="S45" s="76">
        <v>0</v>
      </c>
      <c r="T45" s="76">
        <v>0</v>
      </c>
      <c r="U45" s="77">
        <v>0</v>
      </c>
      <c r="V45" s="115">
        <v>0</v>
      </c>
      <c r="W45" s="103">
        <v>0</v>
      </c>
      <c r="X45" s="115">
        <v>0</v>
      </c>
      <c r="Y45" s="76"/>
      <c r="Z45" s="115">
        <v>0</v>
      </c>
      <c r="AA45" s="76">
        <v>0</v>
      </c>
      <c r="AB45" s="76">
        <v>0</v>
      </c>
      <c r="AC45" s="115">
        <v>0</v>
      </c>
      <c r="AD45" s="119">
        <v>0</v>
      </c>
      <c r="AE45" s="104">
        <v>5397</v>
      </c>
      <c r="AF45" s="112">
        <v>0</v>
      </c>
      <c r="AG45" s="476">
        <v>0</v>
      </c>
      <c r="AH45" s="104">
        <v>0</v>
      </c>
      <c r="AI45" s="476">
        <v>0</v>
      </c>
      <c r="AJ45" s="106">
        <v>0</v>
      </c>
      <c r="AK45" s="105">
        <v>0</v>
      </c>
      <c r="AL45" s="112">
        <v>0</v>
      </c>
      <c r="AM45" s="107">
        <v>0</v>
      </c>
      <c r="AN45" s="112">
        <v>0</v>
      </c>
      <c r="AO45" s="76"/>
      <c r="AP45" s="112">
        <v>0</v>
      </c>
      <c r="AQ45" s="106">
        <v>0</v>
      </c>
      <c r="AR45" s="106">
        <v>0</v>
      </c>
      <c r="AS45" s="112">
        <v>0</v>
      </c>
    </row>
    <row r="46" spans="1:45" ht="16.350000000000001" customHeight="1" x14ac:dyDescent="0.2">
      <c r="A46" s="69">
        <v>40</v>
      </c>
      <c r="B46" s="70" t="s">
        <v>46</v>
      </c>
      <c r="C46" s="477"/>
      <c r="D46" s="71">
        <v>4830.9793962063977</v>
      </c>
      <c r="E46" s="108">
        <v>0</v>
      </c>
      <c r="F46" s="513"/>
      <c r="G46" s="71">
        <v>644.12356470411692</v>
      </c>
      <c r="H46" s="108">
        <v>0</v>
      </c>
      <c r="I46" s="513"/>
      <c r="J46" s="71">
        <v>175.67006310112279</v>
      </c>
      <c r="K46" s="108">
        <v>0</v>
      </c>
      <c r="L46" s="513"/>
      <c r="M46" s="71">
        <v>4391.751577528069</v>
      </c>
      <c r="N46" s="108">
        <v>0</v>
      </c>
      <c r="O46" s="513"/>
      <c r="P46" s="71">
        <v>1756.7006310112276</v>
      </c>
      <c r="Q46" s="108">
        <v>0</v>
      </c>
      <c r="R46" s="116">
        <v>0</v>
      </c>
      <c r="S46" s="71">
        <v>0</v>
      </c>
      <c r="T46" s="71">
        <v>0</v>
      </c>
      <c r="U46" s="72">
        <v>0</v>
      </c>
      <c r="V46" s="116">
        <v>0</v>
      </c>
      <c r="W46" s="108">
        <v>0</v>
      </c>
      <c r="X46" s="116">
        <v>0</v>
      </c>
      <c r="Y46" s="71"/>
      <c r="Z46" s="116">
        <v>0</v>
      </c>
      <c r="AA46" s="73">
        <v>0</v>
      </c>
      <c r="AB46" s="71">
        <v>0</v>
      </c>
      <c r="AC46" s="117">
        <v>0</v>
      </c>
      <c r="AD46" s="117">
        <v>0</v>
      </c>
      <c r="AE46" s="100">
        <v>4018</v>
      </c>
      <c r="AF46" s="113">
        <v>0</v>
      </c>
      <c r="AG46" s="477">
        <v>0</v>
      </c>
      <c r="AH46" s="100">
        <v>0</v>
      </c>
      <c r="AI46" s="477">
        <v>0</v>
      </c>
      <c r="AJ46" s="101">
        <v>0</v>
      </c>
      <c r="AK46" s="102">
        <v>0</v>
      </c>
      <c r="AL46" s="113">
        <v>0</v>
      </c>
      <c r="AM46" s="109">
        <v>0</v>
      </c>
      <c r="AN46" s="113">
        <v>0</v>
      </c>
      <c r="AO46" s="71"/>
      <c r="AP46" s="113">
        <v>0</v>
      </c>
      <c r="AQ46" s="101">
        <v>0</v>
      </c>
      <c r="AR46" s="101">
        <v>0</v>
      </c>
      <c r="AS46" s="113">
        <v>0</v>
      </c>
    </row>
    <row r="47" spans="1:45" ht="16.350000000000001" customHeight="1" x14ac:dyDescent="0.2">
      <c r="A47" s="78">
        <v>41</v>
      </c>
      <c r="B47" s="79" t="s">
        <v>47</v>
      </c>
      <c r="C47" s="475"/>
      <c r="D47" s="80">
        <v>2684.807086374155</v>
      </c>
      <c r="E47" s="95">
        <v>0</v>
      </c>
      <c r="F47" s="511"/>
      <c r="G47" s="80">
        <v>358.5366779026578</v>
      </c>
      <c r="H47" s="95">
        <v>0</v>
      </c>
      <c r="I47" s="511"/>
      <c r="J47" s="80">
        <v>97.782730337088481</v>
      </c>
      <c r="K47" s="95">
        <v>0</v>
      </c>
      <c r="L47" s="511"/>
      <c r="M47" s="80">
        <v>2444.5682584272122</v>
      </c>
      <c r="N47" s="95">
        <v>0</v>
      </c>
      <c r="O47" s="511"/>
      <c r="P47" s="80">
        <v>977.82730337088469</v>
      </c>
      <c r="Q47" s="95">
        <v>0</v>
      </c>
      <c r="R47" s="114">
        <v>0</v>
      </c>
      <c r="S47" s="80">
        <v>0</v>
      </c>
      <c r="T47" s="80">
        <v>0</v>
      </c>
      <c r="U47" s="81">
        <v>0</v>
      </c>
      <c r="V47" s="114">
        <v>0</v>
      </c>
      <c r="W47" s="95">
        <v>0</v>
      </c>
      <c r="X47" s="114">
        <v>0</v>
      </c>
      <c r="Y47" s="80"/>
      <c r="Z47" s="114">
        <v>0</v>
      </c>
      <c r="AA47" s="80">
        <v>0</v>
      </c>
      <c r="AB47" s="80">
        <v>0</v>
      </c>
      <c r="AC47" s="114">
        <v>0</v>
      </c>
      <c r="AD47" s="118">
        <v>0</v>
      </c>
      <c r="AE47" s="96">
        <v>10035</v>
      </c>
      <c r="AF47" s="111">
        <v>0</v>
      </c>
      <c r="AG47" s="475">
        <v>0</v>
      </c>
      <c r="AH47" s="96">
        <v>0</v>
      </c>
      <c r="AI47" s="475">
        <v>0</v>
      </c>
      <c r="AJ47" s="98">
        <v>0</v>
      </c>
      <c r="AK47" s="97">
        <v>0</v>
      </c>
      <c r="AL47" s="111">
        <v>0</v>
      </c>
      <c r="AM47" s="99">
        <v>0</v>
      </c>
      <c r="AN47" s="111">
        <v>0</v>
      </c>
      <c r="AO47" s="80"/>
      <c r="AP47" s="111">
        <v>0</v>
      </c>
      <c r="AQ47" s="98">
        <v>0</v>
      </c>
      <c r="AR47" s="98">
        <v>0</v>
      </c>
      <c r="AS47" s="111">
        <v>0</v>
      </c>
    </row>
    <row r="48" spans="1:45" ht="16.350000000000001" customHeight="1" x14ac:dyDescent="0.2">
      <c r="A48" s="74">
        <v>42</v>
      </c>
      <c r="B48" s="75" t="s">
        <v>48</v>
      </c>
      <c r="C48" s="476"/>
      <c r="D48" s="76">
        <v>4297.8555319800644</v>
      </c>
      <c r="E48" s="103">
        <v>0</v>
      </c>
      <c r="F48" s="512"/>
      <c r="G48" s="76">
        <v>589.53408911683243</v>
      </c>
      <c r="H48" s="103">
        <v>0</v>
      </c>
      <c r="I48" s="512"/>
      <c r="J48" s="76">
        <v>160.78202430459066</v>
      </c>
      <c r="K48" s="103">
        <v>0</v>
      </c>
      <c r="L48" s="512"/>
      <c r="M48" s="76">
        <v>4019.5506076147672</v>
      </c>
      <c r="N48" s="103">
        <v>0</v>
      </c>
      <c r="O48" s="512"/>
      <c r="P48" s="76">
        <v>1607.8202430459064</v>
      </c>
      <c r="Q48" s="103">
        <v>0</v>
      </c>
      <c r="R48" s="115">
        <v>0</v>
      </c>
      <c r="S48" s="76">
        <v>0</v>
      </c>
      <c r="T48" s="76">
        <v>0</v>
      </c>
      <c r="U48" s="77">
        <v>0</v>
      </c>
      <c r="V48" s="115">
        <v>0</v>
      </c>
      <c r="W48" s="103">
        <v>0</v>
      </c>
      <c r="X48" s="115">
        <v>0</v>
      </c>
      <c r="Y48" s="76"/>
      <c r="Z48" s="115">
        <v>0</v>
      </c>
      <c r="AA48" s="76">
        <v>0</v>
      </c>
      <c r="AB48" s="76">
        <v>0</v>
      </c>
      <c r="AC48" s="115">
        <v>0</v>
      </c>
      <c r="AD48" s="119">
        <v>0</v>
      </c>
      <c r="AE48" s="104">
        <v>4312</v>
      </c>
      <c r="AF48" s="112">
        <v>0</v>
      </c>
      <c r="AG48" s="476">
        <v>0</v>
      </c>
      <c r="AH48" s="104">
        <v>0</v>
      </c>
      <c r="AI48" s="476">
        <v>0</v>
      </c>
      <c r="AJ48" s="106">
        <v>0</v>
      </c>
      <c r="AK48" s="105">
        <v>0</v>
      </c>
      <c r="AL48" s="112">
        <v>0</v>
      </c>
      <c r="AM48" s="107">
        <v>0</v>
      </c>
      <c r="AN48" s="112">
        <v>0</v>
      </c>
      <c r="AO48" s="76"/>
      <c r="AP48" s="112">
        <v>0</v>
      </c>
      <c r="AQ48" s="106">
        <v>0</v>
      </c>
      <c r="AR48" s="106">
        <v>0</v>
      </c>
      <c r="AS48" s="112">
        <v>0</v>
      </c>
    </row>
    <row r="49" spans="1:45" ht="16.350000000000001" customHeight="1" x14ac:dyDescent="0.2">
      <c r="A49" s="74">
        <v>43</v>
      </c>
      <c r="B49" s="75" t="s">
        <v>49</v>
      </c>
      <c r="C49" s="476"/>
      <c r="D49" s="76">
        <v>5043.7125549471557</v>
      </c>
      <c r="E49" s="103">
        <v>0</v>
      </c>
      <c r="F49" s="512"/>
      <c r="G49" s="76">
        <v>675.23004866719316</v>
      </c>
      <c r="H49" s="103">
        <v>0</v>
      </c>
      <c r="I49" s="512"/>
      <c r="J49" s="76">
        <v>184.1536496365072</v>
      </c>
      <c r="K49" s="103">
        <v>0</v>
      </c>
      <c r="L49" s="512"/>
      <c r="M49" s="76">
        <v>4603.8412409126804</v>
      </c>
      <c r="N49" s="103">
        <v>0</v>
      </c>
      <c r="O49" s="512"/>
      <c r="P49" s="76">
        <v>1841.5364963650723</v>
      </c>
      <c r="Q49" s="103">
        <v>0</v>
      </c>
      <c r="R49" s="115">
        <v>0</v>
      </c>
      <c r="S49" s="76">
        <v>0</v>
      </c>
      <c r="T49" s="76">
        <v>0</v>
      </c>
      <c r="U49" s="77">
        <v>0</v>
      </c>
      <c r="V49" s="115">
        <v>0</v>
      </c>
      <c r="W49" s="103">
        <v>0</v>
      </c>
      <c r="X49" s="115">
        <v>0</v>
      </c>
      <c r="Y49" s="76"/>
      <c r="Z49" s="115">
        <v>0</v>
      </c>
      <c r="AA49" s="76">
        <v>0</v>
      </c>
      <c r="AB49" s="76">
        <v>0</v>
      </c>
      <c r="AC49" s="115">
        <v>0</v>
      </c>
      <c r="AD49" s="119">
        <v>0</v>
      </c>
      <c r="AE49" s="104">
        <v>3423</v>
      </c>
      <c r="AF49" s="112">
        <v>0</v>
      </c>
      <c r="AG49" s="476">
        <v>0</v>
      </c>
      <c r="AH49" s="104">
        <v>0</v>
      </c>
      <c r="AI49" s="476">
        <v>0</v>
      </c>
      <c r="AJ49" s="106">
        <v>0</v>
      </c>
      <c r="AK49" s="105">
        <v>0</v>
      </c>
      <c r="AL49" s="112">
        <v>0</v>
      </c>
      <c r="AM49" s="107">
        <v>0</v>
      </c>
      <c r="AN49" s="112">
        <v>0</v>
      </c>
      <c r="AO49" s="76"/>
      <c r="AP49" s="112">
        <v>0</v>
      </c>
      <c r="AQ49" s="106">
        <v>0</v>
      </c>
      <c r="AR49" s="106">
        <v>0</v>
      </c>
      <c r="AS49" s="112">
        <v>0</v>
      </c>
    </row>
    <row r="50" spans="1:45" ht="16.350000000000001" customHeight="1" x14ac:dyDescent="0.2">
      <c r="A50" s="74">
        <v>44</v>
      </c>
      <c r="B50" s="75" t="s">
        <v>50</v>
      </c>
      <c r="C50" s="476"/>
      <c r="D50" s="76">
        <v>4814.1888415504609</v>
      </c>
      <c r="E50" s="103">
        <v>0</v>
      </c>
      <c r="F50" s="512"/>
      <c r="G50" s="76">
        <v>646.39385673306424</v>
      </c>
      <c r="H50" s="103">
        <v>0</v>
      </c>
      <c r="I50" s="512"/>
      <c r="J50" s="76">
        <v>176.28923365447204</v>
      </c>
      <c r="K50" s="103">
        <v>0</v>
      </c>
      <c r="L50" s="512"/>
      <c r="M50" s="76">
        <v>4407.2308413618011</v>
      </c>
      <c r="N50" s="103">
        <v>0</v>
      </c>
      <c r="O50" s="512"/>
      <c r="P50" s="76">
        <v>1762.8923365447201</v>
      </c>
      <c r="Q50" s="103">
        <v>0</v>
      </c>
      <c r="R50" s="115">
        <v>0</v>
      </c>
      <c r="S50" s="76">
        <v>0</v>
      </c>
      <c r="T50" s="76">
        <v>0</v>
      </c>
      <c r="U50" s="77">
        <v>0</v>
      </c>
      <c r="V50" s="115">
        <v>0</v>
      </c>
      <c r="W50" s="103">
        <v>0</v>
      </c>
      <c r="X50" s="115">
        <v>0</v>
      </c>
      <c r="Y50" s="76"/>
      <c r="Z50" s="115">
        <v>0</v>
      </c>
      <c r="AA50" s="76">
        <v>0</v>
      </c>
      <c r="AB50" s="76">
        <v>0</v>
      </c>
      <c r="AC50" s="115">
        <v>0</v>
      </c>
      <c r="AD50" s="119">
        <v>0</v>
      </c>
      <c r="AE50" s="104">
        <v>3807</v>
      </c>
      <c r="AF50" s="112">
        <v>0</v>
      </c>
      <c r="AG50" s="476">
        <v>0</v>
      </c>
      <c r="AH50" s="104">
        <v>0</v>
      </c>
      <c r="AI50" s="476">
        <v>0</v>
      </c>
      <c r="AJ50" s="106">
        <v>0</v>
      </c>
      <c r="AK50" s="105">
        <v>0</v>
      </c>
      <c r="AL50" s="112">
        <v>0</v>
      </c>
      <c r="AM50" s="107">
        <v>0</v>
      </c>
      <c r="AN50" s="112">
        <v>0</v>
      </c>
      <c r="AO50" s="76"/>
      <c r="AP50" s="112">
        <v>0</v>
      </c>
      <c r="AQ50" s="106">
        <v>0</v>
      </c>
      <c r="AR50" s="106">
        <v>0</v>
      </c>
      <c r="AS50" s="112">
        <v>0</v>
      </c>
    </row>
    <row r="51" spans="1:45" ht="16.350000000000001" customHeight="1" x14ac:dyDescent="0.2">
      <c r="A51" s="69">
        <v>45</v>
      </c>
      <c r="B51" s="70" t="s">
        <v>51</v>
      </c>
      <c r="C51" s="477"/>
      <c r="D51" s="71">
        <v>2659.0359329937532</v>
      </c>
      <c r="E51" s="108">
        <v>0</v>
      </c>
      <c r="F51" s="513"/>
      <c r="G51" s="71">
        <v>329.15633675300165</v>
      </c>
      <c r="H51" s="108">
        <v>0</v>
      </c>
      <c r="I51" s="513"/>
      <c r="J51" s="71">
        <v>89.769910023545904</v>
      </c>
      <c r="K51" s="108">
        <v>0</v>
      </c>
      <c r="L51" s="513"/>
      <c r="M51" s="71">
        <v>2244.2477505886482</v>
      </c>
      <c r="N51" s="108">
        <v>0</v>
      </c>
      <c r="O51" s="513"/>
      <c r="P51" s="71">
        <v>897.69910023545913</v>
      </c>
      <c r="Q51" s="108">
        <v>0</v>
      </c>
      <c r="R51" s="116">
        <v>0</v>
      </c>
      <c r="S51" s="71">
        <v>0</v>
      </c>
      <c r="T51" s="71">
        <v>0</v>
      </c>
      <c r="U51" s="72">
        <v>0</v>
      </c>
      <c r="V51" s="116">
        <v>0</v>
      </c>
      <c r="W51" s="108">
        <v>0</v>
      </c>
      <c r="X51" s="116">
        <v>0</v>
      </c>
      <c r="Y51" s="71"/>
      <c r="Z51" s="116">
        <v>0</v>
      </c>
      <c r="AA51" s="73">
        <v>0</v>
      </c>
      <c r="AB51" s="71">
        <v>0</v>
      </c>
      <c r="AC51" s="117">
        <v>0</v>
      </c>
      <c r="AD51" s="117">
        <v>0</v>
      </c>
      <c r="AE51" s="100">
        <v>12502</v>
      </c>
      <c r="AF51" s="113">
        <v>0</v>
      </c>
      <c r="AG51" s="477">
        <v>0</v>
      </c>
      <c r="AH51" s="100">
        <v>0</v>
      </c>
      <c r="AI51" s="477">
        <v>0</v>
      </c>
      <c r="AJ51" s="101">
        <v>0</v>
      </c>
      <c r="AK51" s="102">
        <v>0</v>
      </c>
      <c r="AL51" s="113">
        <v>0</v>
      </c>
      <c r="AM51" s="109">
        <v>0</v>
      </c>
      <c r="AN51" s="113">
        <v>0</v>
      </c>
      <c r="AO51" s="71"/>
      <c r="AP51" s="113">
        <v>0</v>
      </c>
      <c r="AQ51" s="101">
        <v>0</v>
      </c>
      <c r="AR51" s="101">
        <v>0</v>
      </c>
      <c r="AS51" s="113">
        <v>0</v>
      </c>
    </row>
    <row r="52" spans="1:45" ht="16.350000000000001" customHeight="1" x14ac:dyDescent="0.2">
      <c r="A52" s="78">
        <v>46</v>
      </c>
      <c r="B52" s="79" t="s">
        <v>52</v>
      </c>
      <c r="C52" s="475"/>
      <c r="D52" s="80">
        <v>5511.4997985100017</v>
      </c>
      <c r="E52" s="95">
        <v>0</v>
      </c>
      <c r="F52" s="511"/>
      <c r="G52" s="80">
        <v>718.86423277461483</v>
      </c>
      <c r="H52" s="95">
        <v>0</v>
      </c>
      <c r="I52" s="511"/>
      <c r="J52" s="80">
        <v>196.05388166580403</v>
      </c>
      <c r="K52" s="95">
        <v>0</v>
      </c>
      <c r="L52" s="511"/>
      <c r="M52" s="80">
        <v>4901.3470416451009</v>
      </c>
      <c r="N52" s="95">
        <v>0</v>
      </c>
      <c r="O52" s="511"/>
      <c r="P52" s="80">
        <v>1960.5388166580406</v>
      </c>
      <c r="Q52" s="95">
        <v>0</v>
      </c>
      <c r="R52" s="114">
        <v>0</v>
      </c>
      <c r="S52" s="80">
        <v>0</v>
      </c>
      <c r="T52" s="80">
        <v>0</v>
      </c>
      <c r="U52" s="81">
        <v>0</v>
      </c>
      <c r="V52" s="114">
        <v>0</v>
      </c>
      <c r="W52" s="95">
        <v>0</v>
      </c>
      <c r="X52" s="114">
        <v>0</v>
      </c>
      <c r="Y52" s="80"/>
      <c r="Z52" s="114">
        <v>0</v>
      </c>
      <c r="AA52" s="80">
        <v>0</v>
      </c>
      <c r="AB52" s="80">
        <v>0</v>
      </c>
      <c r="AC52" s="114">
        <v>0</v>
      </c>
      <c r="AD52" s="118">
        <v>0</v>
      </c>
      <c r="AE52" s="96">
        <v>3119</v>
      </c>
      <c r="AF52" s="111">
        <v>0</v>
      </c>
      <c r="AG52" s="475">
        <v>0</v>
      </c>
      <c r="AH52" s="96">
        <v>0</v>
      </c>
      <c r="AI52" s="475">
        <v>0</v>
      </c>
      <c r="AJ52" s="98">
        <v>0</v>
      </c>
      <c r="AK52" s="97">
        <v>0</v>
      </c>
      <c r="AL52" s="111">
        <v>0</v>
      </c>
      <c r="AM52" s="99">
        <v>0</v>
      </c>
      <c r="AN52" s="111">
        <v>0</v>
      </c>
      <c r="AO52" s="80"/>
      <c r="AP52" s="111">
        <v>0</v>
      </c>
      <c r="AQ52" s="98">
        <v>0</v>
      </c>
      <c r="AR52" s="98">
        <v>0</v>
      </c>
      <c r="AS52" s="111">
        <v>0</v>
      </c>
    </row>
    <row r="53" spans="1:45" ht="16.350000000000001" customHeight="1" x14ac:dyDescent="0.2">
      <c r="A53" s="74">
        <v>47</v>
      </c>
      <c r="B53" s="75" t="s">
        <v>53</v>
      </c>
      <c r="C53" s="476"/>
      <c r="D53" s="76">
        <v>2717.073466854647</v>
      </c>
      <c r="E53" s="103">
        <v>0</v>
      </c>
      <c r="F53" s="512"/>
      <c r="G53" s="76">
        <v>313.98499428696971</v>
      </c>
      <c r="H53" s="103">
        <v>0</v>
      </c>
      <c r="I53" s="512"/>
      <c r="J53" s="76">
        <v>85.632271169173563</v>
      </c>
      <c r="K53" s="103">
        <v>0</v>
      </c>
      <c r="L53" s="512"/>
      <c r="M53" s="76">
        <v>2140.8067792293396</v>
      </c>
      <c r="N53" s="103">
        <v>0</v>
      </c>
      <c r="O53" s="512"/>
      <c r="P53" s="76">
        <v>856.32271169173555</v>
      </c>
      <c r="Q53" s="103">
        <v>0</v>
      </c>
      <c r="R53" s="115">
        <v>0</v>
      </c>
      <c r="S53" s="76">
        <v>0</v>
      </c>
      <c r="T53" s="76">
        <v>0</v>
      </c>
      <c r="U53" s="77">
        <v>0</v>
      </c>
      <c r="V53" s="115">
        <v>0</v>
      </c>
      <c r="W53" s="103">
        <v>0</v>
      </c>
      <c r="X53" s="115">
        <v>0</v>
      </c>
      <c r="Y53" s="76"/>
      <c r="Z53" s="115">
        <v>0</v>
      </c>
      <c r="AA53" s="76">
        <v>0</v>
      </c>
      <c r="AB53" s="76">
        <v>0</v>
      </c>
      <c r="AC53" s="115">
        <v>0</v>
      </c>
      <c r="AD53" s="119">
        <v>0</v>
      </c>
      <c r="AE53" s="104">
        <v>11448</v>
      </c>
      <c r="AF53" s="112">
        <v>0</v>
      </c>
      <c r="AG53" s="476">
        <v>0</v>
      </c>
      <c r="AH53" s="104">
        <v>0</v>
      </c>
      <c r="AI53" s="476">
        <v>0</v>
      </c>
      <c r="AJ53" s="106">
        <v>0</v>
      </c>
      <c r="AK53" s="105">
        <v>0</v>
      </c>
      <c r="AL53" s="112">
        <v>0</v>
      </c>
      <c r="AM53" s="107">
        <v>0</v>
      </c>
      <c r="AN53" s="112">
        <v>0</v>
      </c>
      <c r="AO53" s="76"/>
      <c r="AP53" s="112">
        <v>0</v>
      </c>
      <c r="AQ53" s="106">
        <v>0</v>
      </c>
      <c r="AR53" s="106">
        <v>0</v>
      </c>
      <c r="AS53" s="112">
        <v>0</v>
      </c>
    </row>
    <row r="54" spans="1:45" ht="16.350000000000001" customHeight="1" x14ac:dyDescent="0.2">
      <c r="A54" s="74">
        <v>48</v>
      </c>
      <c r="B54" s="75" t="s">
        <v>91</v>
      </c>
      <c r="C54" s="476"/>
      <c r="D54" s="76">
        <v>3752.5515786721749</v>
      </c>
      <c r="E54" s="103">
        <v>0</v>
      </c>
      <c r="F54" s="512"/>
      <c r="G54" s="76">
        <v>489.19342868905647</v>
      </c>
      <c r="H54" s="103">
        <v>0</v>
      </c>
      <c r="I54" s="512"/>
      <c r="J54" s="76">
        <v>133.41638964246997</v>
      </c>
      <c r="K54" s="103">
        <v>0</v>
      </c>
      <c r="L54" s="512"/>
      <c r="M54" s="76">
        <v>3335.4097410617492</v>
      </c>
      <c r="N54" s="103">
        <v>0</v>
      </c>
      <c r="O54" s="512"/>
      <c r="P54" s="76">
        <v>1334.1638964246997</v>
      </c>
      <c r="Q54" s="103">
        <v>0</v>
      </c>
      <c r="R54" s="115">
        <v>0</v>
      </c>
      <c r="S54" s="76">
        <v>0</v>
      </c>
      <c r="T54" s="76">
        <v>0</v>
      </c>
      <c r="U54" s="77">
        <v>0</v>
      </c>
      <c r="V54" s="115">
        <v>0</v>
      </c>
      <c r="W54" s="103">
        <v>0</v>
      </c>
      <c r="X54" s="115">
        <v>0</v>
      </c>
      <c r="Y54" s="76"/>
      <c r="Z54" s="115">
        <v>0</v>
      </c>
      <c r="AA54" s="76">
        <v>0</v>
      </c>
      <c r="AB54" s="76">
        <v>0</v>
      </c>
      <c r="AC54" s="115">
        <v>0</v>
      </c>
      <c r="AD54" s="119">
        <v>0</v>
      </c>
      <c r="AE54" s="104">
        <v>6647</v>
      </c>
      <c r="AF54" s="112">
        <v>0</v>
      </c>
      <c r="AG54" s="476">
        <v>0</v>
      </c>
      <c r="AH54" s="104">
        <v>0</v>
      </c>
      <c r="AI54" s="476">
        <v>0</v>
      </c>
      <c r="AJ54" s="106">
        <v>0</v>
      </c>
      <c r="AK54" s="105">
        <v>0</v>
      </c>
      <c r="AL54" s="112">
        <v>0</v>
      </c>
      <c r="AM54" s="107">
        <v>0</v>
      </c>
      <c r="AN54" s="112">
        <v>0</v>
      </c>
      <c r="AO54" s="76"/>
      <c r="AP54" s="112">
        <v>0</v>
      </c>
      <c r="AQ54" s="106">
        <v>0</v>
      </c>
      <c r="AR54" s="106">
        <v>0</v>
      </c>
      <c r="AS54" s="112">
        <v>0</v>
      </c>
    </row>
    <row r="55" spans="1:45" ht="16.350000000000001" customHeight="1" x14ac:dyDescent="0.2">
      <c r="A55" s="74">
        <v>49</v>
      </c>
      <c r="B55" s="75" t="s">
        <v>54</v>
      </c>
      <c r="C55" s="476"/>
      <c r="D55" s="76">
        <v>4471.8338635291029</v>
      </c>
      <c r="E55" s="103">
        <v>0</v>
      </c>
      <c r="F55" s="512"/>
      <c r="G55" s="76">
        <v>662.09414206273357</v>
      </c>
      <c r="H55" s="103">
        <v>0</v>
      </c>
      <c r="I55" s="512"/>
      <c r="J55" s="76">
        <v>180.57112965347275</v>
      </c>
      <c r="K55" s="103">
        <v>0</v>
      </c>
      <c r="L55" s="512"/>
      <c r="M55" s="76">
        <v>4514.2782413368204</v>
      </c>
      <c r="N55" s="103">
        <v>0</v>
      </c>
      <c r="O55" s="512"/>
      <c r="P55" s="76">
        <v>1805.7112965347276</v>
      </c>
      <c r="Q55" s="103">
        <v>0</v>
      </c>
      <c r="R55" s="115">
        <v>0</v>
      </c>
      <c r="S55" s="76">
        <v>0</v>
      </c>
      <c r="T55" s="76">
        <v>0</v>
      </c>
      <c r="U55" s="77">
        <v>0</v>
      </c>
      <c r="V55" s="115">
        <v>0</v>
      </c>
      <c r="W55" s="103">
        <v>0</v>
      </c>
      <c r="X55" s="115">
        <v>0</v>
      </c>
      <c r="Y55" s="76"/>
      <c r="Z55" s="115">
        <v>0</v>
      </c>
      <c r="AA55" s="76">
        <v>0</v>
      </c>
      <c r="AB55" s="76">
        <v>0</v>
      </c>
      <c r="AC55" s="115">
        <v>0</v>
      </c>
      <c r="AD55" s="119">
        <v>0</v>
      </c>
      <c r="AE55" s="104">
        <v>2618</v>
      </c>
      <c r="AF55" s="112">
        <v>0</v>
      </c>
      <c r="AG55" s="476">
        <v>0</v>
      </c>
      <c r="AH55" s="104">
        <v>0</v>
      </c>
      <c r="AI55" s="476">
        <v>0</v>
      </c>
      <c r="AJ55" s="106">
        <v>0</v>
      </c>
      <c r="AK55" s="105">
        <v>0</v>
      </c>
      <c r="AL55" s="112">
        <v>0</v>
      </c>
      <c r="AM55" s="107">
        <v>0</v>
      </c>
      <c r="AN55" s="112">
        <v>0</v>
      </c>
      <c r="AO55" s="76"/>
      <c r="AP55" s="112">
        <v>0</v>
      </c>
      <c r="AQ55" s="106">
        <v>0</v>
      </c>
      <c r="AR55" s="106">
        <v>0</v>
      </c>
      <c r="AS55" s="112">
        <v>0</v>
      </c>
    </row>
    <row r="56" spans="1:45" ht="16.350000000000001" customHeight="1" x14ac:dyDescent="0.2">
      <c r="A56" s="69">
        <v>50</v>
      </c>
      <c r="B56" s="70" t="s">
        <v>55</v>
      </c>
      <c r="C56" s="477"/>
      <c r="D56" s="71">
        <v>4729.8093397744451</v>
      </c>
      <c r="E56" s="108">
        <v>0</v>
      </c>
      <c r="F56" s="513"/>
      <c r="G56" s="71">
        <v>639.20435820906255</v>
      </c>
      <c r="H56" s="108">
        <v>0</v>
      </c>
      <c r="I56" s="513"/>
      <c r="J56" s="71">
        <v>174.3284613297443</v>
      </c>
      <c r="K56" s="108">
        <v>0</v>
      </c>
      <c r="L56" s="513"/>
      <c r="M56" s="71">
        <v>4358.2115332436078</v>
      </c>
      <c r="N56" s="108">
        <v>0</v>
      </c>
      <c r="O56" s="513"/>
      <c r="P56" s="71">
        <v>1743.2846132974432</v>
      </c>
      <c r="Q56" s="108">
        <v>0</v>
      </c>
      <c r="R56" s="116">
        <v>0</v>
      </c>
      <c r="S56" s="71">
        <v>0</v>
      </c>
      <c r="T56" s="71">
        <v>0</v>
      </c>
      <c r="U56" s="72">
        <v>0</v>
      </c>
      <c r="V56" s="116">
        <v>0</v>
      </c>
      <c r="W56" s="108">
        <v>0</v>
      </c>
      <c r="X56" s="116">
        <v>0</v>
      </c>
      <c r="Y56" s="71"/>
      <c r="Z56" s="116">
        <v>0</v>
      </c>
      <c r="AA56" s="73">
        <v>0</v>
      </c>
      <c r="AB56" s="71">
        <v>0</v>
      </c>
      <c r="AC56" s="117">
        <v>0</v>
      </c>
      <c r="AD56" s="117">
        <v>0</v>
      </c>
      <c r="AE56" s="100">
        <v>3434</v>
      </c>
      <c r="AF56" s="113">
        <v>0</v>
      </c>
      <c r="AG56" s="477">
        <v>0</v>
      </c>
      <c r="AH56" s="100">
        <v>0</v>
      </c>
      <c r="AI56" s="477">
        <v>0</v>
      </c>
      <c r="AJ56" s="101">
        <v>0</v>
      </c>
      <c r="AK56" s="102">
        <v>0</v>
      </c>
      <c r="AL56" s="113">
        <v>0</v>
      </c>
      <c r="AM56" s="109">
        <v>0</v>
      </c>
      <c r="AN56" s="113">
        <v>0</v>
      </c>
      <c r="AO56" s="71"/>
      <c r="AP56" s="113">
        <v>0</v>
      </c>
      <c r="AQ56" s="101">
        <v>0</v>
      </c>
      <c r="AR56" s="101">
        <v>0</v>
      </c>
      <c r="AS56" s="113">
        <v>0</v>
      </c>
    </row>
    <row r="57" spans="1:45" ht="16.350000000000001" customHeight="1" x14ac:dyDescent="0.2">
      <c r="A57" s="78">
        <v>51</v>
      </c>
      <c r="B57" s="79" t="s">
        <v>56</v>
      </c>
      <c r="C57" s="475"/>
      <c r="D57" s="80">
        <v>4326.3302726554693</v>
      </c>
      <c r="E57" s="95">
        <v>0</v>
      </c>
      <c r="F57" s="511"/>
      <c r="G57" s="80">
        <v>576.7949567201083</v>
      </c>
      <c r="H57" s="95">
        <v>0</v>
      </c>
      <c r="I57" s="511"/>
      <c r="J57" s="80">
        <v>157.30771546912041</v>
      </c>
      <c r="K57" s="95">
        <v>0</v>
      </c>
      <c r="L57" s="511"/>
      <c r="M57" s="80">
        <v>3932.6928867280103</v>
      </c>
      <c r="N57" s="95">
        <v>0</v>
      </c>
      <c r="O57" s="511"/>
      <c r="P57" s="80">
        <v>1573.0771546912044</v>
      </c>
      <c r="Q57" s="95">
        <v>0</v>
      </c>
      <c r="R57" s="114">
        <v>0</v>
      </c>
      <c r="S57" s="80">
        <v>0</v>
      </c>
      <c r="T57" s="80">
        <v>0</v>
      </c>
      <c r="U57" s="81">
        <v>0</v>
      </c>
      <c r="V57" s="114">
        <v>0</v>
      </c>
      <c r="W57" s="95">
        <v>0</v>
      </c>
      <c r="X57" s="114">
        <v>0</v>
      </c>
      <c r="Y57" s="80"/>
      <c r="Z57" s="114">
        <v>0</v>
      </c>
      <c r="AA57" s="80">
        <v>0</v>
      </c>
      <c r="AB57" s="80">
        <v>0</v>
      </c>
      <c r="AC57" s="114">
        <v>0</v>
      </c>
      <c r="AD57" s="118">
        <v>0</v>
      </c>
      <c r="AE57" s="96">
        <v>4537</v>
      </c>
      <c r="AF57" s="111">
        <v>0</v>
      </c>
      <c r="AG57" s="475">
        <v>0</v>
      </c>
      <c r="AH57" s="96">
        <v>0</v>
      </c>
      <c r="AI57" s="475">
        <v>0</v>
      </c>
      <c r="AJ57" s="98">
        <v>0</v>
      </c>
      <c r="AK57" s="97">
        <v>0</v>
      </c>
      <c r="AL57" s="111">
        <v>0</v>
      </c>
      <c r="AM57" s="99">
        <v>0</v>
      </c>
      <c r="AN57" s="111">
        <v>0</v>
      </c>
      <c r="AO57" s="80"/>
      <c r="AP57" s="111">
        <v>0</v>
      </c>
      <c r="AQ57" s="98">
        <v>0</v>
      </c>
      <c r="AR57" s="98">
        <v>0</v>
      </c>
      <c r="AS57" s="111">
        <v>0</v>
      </c>
    </row>
    <row r="58" spans="1:45" ht="16.350000000000001" customHeight="1" x14ac:dyDescent="0.2">
      <c r="A58" s="74">
        <v>52</v>
      </c>
      <c r="B58" s="75" t="s">
        <v>57</v>
      </c>
      <c r="C58" s="476"/>
      <c r="D58" s="76">
        <v>4494.9138479689627</v>
      </c>
      <c r="E58" s="103">
        <v>0</v>
      </c>
      <c r="F58" s="512"/>
      <c r="G58" s="76">
        <v>605.36714727748495</v>
      </c>
      <c r="H58" s="103">
        <v>0</v>
      </c>
      <c r="I58" s="512"/>
      <c r="J58" s="76">
        <v>165.10013107567772</v>
      </c>
      <c r="K58" s="103">
        <v>0</v>
      </c>
      <c r="L58" s="512"/>
      <c r="M58" s="76">
        <v>4127.5032768919427</v>
      </c>
      <c r="N58" s="103">
        <v>0</v>
      </c>
      <c r="O58" s="512"/>
      <c r="P58" s="76">
        <v>1651.0013107567772</v>
      </c>
      <c r="Q58" s="103">
        <v>0</v>
      </c>
      <c r="R58" s="115">
        <v>0</v>
      </c>
      <c r="S58" s="76">
        <v>0</v>
      </c>
      <c r="T58" s="76">
        <v>0</v>
      </c>
      <c r="U58" s="77">
        <v>0</v>
      </c>
      <c r="V58" s="115">
        <v>0</v>
      </c>
      <c r="W58" s="103">
        <v>0</v>
      </c>
      <c r="X58" s="115">
        <v>0</v>
      </c>
      <c r="Y58" s="76"/>
      <c r="Z58" s="115">
        <v>0</v>
      </c>
      <c r="AA58" s="76">
        <v>0</v>
      </c>
      <c r="AB58" s="76">
        <v>0</v>
      </c>
      <c r="AC58" s="115">
        <v>0</v>
      </c>
      <c r="AD58" s="119">
        <v>0</v>
      </c>
      <c r="AE58" s="104">
        <v>5891</v>
      </c>
      <c r="AF58" s="112">
        <v>0</v>
      </c>
      <c r="AG58" s="476">
        <v>0</v>
      </c>
      <c r="AH58" s="104">
        <v>0</v>
      </c>
      <c r="AI58" s="476">
        <v>0</v>
      </c>
      <c r="AJ58" s="106">
        <v>0</v>
      </c>
      <c r="AK58" s="105">
        <v>0</v>
      </c>
      <c r="AL58" s="112">
        <v>0</v>
      </c>
      <c r="AM58" s="107">
        <v>0</v>
      </c>
      <c r="AN58" s="112">
        <v>0</v>
      </c>
      <c r="AO58" s="76"/>
      <c r="AP58" s="112">
        <v>0</v>
      </c>
      <c r="AQ58" s="106">
        <v>0</v>
      </c>
      <c r="AR58" s="106">
        <v>0</v>
      </c>
      <c r="AS58" s="112">
        <v>0</v>
      </c>
    </row>
    <row r="59" spans="1:45" ht="16.350000000000001" customHeight="1" x14ac:dyDescent="0.2">
      <c r="A59" s="74">
        <v>53</v>
      </c>
      <c r="B59" s="75" t="s">
        <v>58</v>
      </c>
      <c r="C59" s="476"/>
      <c r="D59" s="76">
        <v>4669.5104409106443</v>
      </c>
      <c r="E59" s="103">
        <v>0</v>
      </c>
      <c r="F59" s="512"/>
      <c r="G59" s="76">
        <v>670.75699123876632</v>
      </c>
      <c r="H59" s="103">
        <v>0</v>
      </c>
      <c r="I59" s="512"/>
      <c r="J59" s="76">
        <v>182.9337248832999</v>
      </c>
      <c r="K59" s="103">
        <v>0</v>
      </c>
      <c r="L59" s="512"/>
      <c r="M59" s="76">
        <v>4573.3431220824978</v>
      </c>
      <c r="N59" s="103">
        <v>0</v>
      </c>
      <c r="O59" s="512"/>
      <c r="P59" s="76">
        <v>1829.3372488329987</v>
      </c>
      <c r="Q59" s="103">
        <v>0</v>
      </c>
      <c r="R59" s="115">
        <v>0</v>
      </c>
      <c r="S59" s="76">
        <v>0</v>
      </c>
      <c r="T59" s="76">
        <v>0</v>
      </c>
      <c r="U59" s="77">
        <v>0</v>
      </c>
      <c r="V59" s="115">
        <v>0</v>
      </c>
      <c r="W59" s="103">
        <v>0</v>
      </c>
      <c r="X59" s="115">
        <v>0</v>
      </c>
      <c r="Y59" s="76"/>
      <c r="Z59" s="115">
        <v>0</v>
      </c>
      <c r="AA59" s="76">
        <v>0</v>
      </c>
      <c r="AB59" s="76">
        <v>0</v>
      </c>
      <c r="AC59" s="115">
        <v>0</v>
      </c>
      <c r="AD59" s="119">
        <v>0</v>
      </c>
      <c r="AE59" s="104">
        <v>2658</v>
      </c>
      <c r="AF59" s="112">
        <v>0</v>
      </c>
      <c r="AG59" s="476">
        <v>0</v>
      </c>
      <c r="AH59" s="104">
        <v>0</v>
      </c>
      <c r="AI59" s="476">
        <v>0</v>
      </c>
      <c r="AJ59" s="106">
        <v>0</v>
      </c>
      <c r="AK59" s="105">
        <v>0</v>
      </c>
      <c r="AL59" s="112">
        <v>0</v>
      </c>
      <c r="AM59" s="107">
        <v>0</v>
      </c>
      <c r="AN59" s="112">
        <v>0</v>
      </c>
      <c r="AO59" s="76"/>
      <c r="AP59" s="112">
        <v>0</v>
      </c>
      <c r="AQ59" s="106">
        <v>0</v>
      </c>
      <c r="AR59" s="106">
        <v>0</v>
      </c>
      <c r="AS59" s="112">
        <v>0</v>
      </c>
    </row>
    <row r="60" spans="1:45" ht="16.350000000000001" customHeight="1" x14ac:dyDescent="0.2">
      <c r="A60" s="74">
        <v>54</v>
      </c>
      <c r="B60" s="75" t="s">
        <v>59</v>
      </c>
      <c r="C60" s="476"/>
      <c r="D60" s="76">
        <v>5108.4685464422264</v>
      </c>
      <c r="E60" s="103">
        <v>0</v>
      </c>
      <c r="F60" s="512"/>
      <c r="G60" s="76">
        <v>620.65158021728973</v>
      </c>
      <c r="H60" s="103">
        <v>0</v>
      </c>
      <c r="I60" s="512"/>
      <c r="J60" s="76">
        <v>169.26861278653357</v>
      </c>
      <c r="K60" s="103">
        <v>0</v>
      </c>
      <c r="L60" s="512"/>
      <c r="M60" s="76">
        <v>4231.7153196633399</v>
      </c>
      <c r="N60" s="103">
        <v>0</v>
      </c>
      <c r="O60" s="512"/>
      <c r="P60" s="76">
        <v>1692.6861278653357</v>
      </c>
      <c r="Q60" s="103">
        <v>0</v>
      </c>
      <c r="R60" s="115">
        <v>0</v>
      </c>
      <c r="S60" s="76">
        <v>0</v>
      </c>
      <c r="T60" s="76">
        <v>0</v>
      </c>
      <c r="U60" s="77">
        <v>0</v>
      </c>
      <c r="V60" s="115">
        <v>0</v>
      </c>
      <c r="W60" s="103">
        <v>0</v>
      </c>
      <c r="X60" s="115">
        <v>0</v>
      </c>
      <c r="Y60" s="76"/>
      <c r="Z60" s="115">
        <v>0</v>
      </c>
      <c r="AA60" s="76">
        <v>0</v>
      </c>
      <c r="AB60" s="76">
        <v>0</v>
      </c>
      <c r="AC60" s="115">
        <v>0</v>
      </c>
      <c r="AD60" s="119">
        <v>0</v>
      </c>
      <c r="AE60" s="104">
        <v>5160</v>
      </c>
      <c r="AF60" s="112">
        <v>0</v>
      </c>
      <c r="AG60" s="476">
        <v>0</v>
      </c>
      <c r="AH60" s="104">
        <v>0</v>
      </c>
      <c r="AI60" s="476">
        <v>0</v>
      </c>
      <c r="AJ60" s="106">
        <v>0</v>
      </c>
      <c r="AK60" s="105">
        <v>0</v>
      </c>
      <c r="AL60" s="112">
        <v>0</v>
      </c>
      <c r="AM60" s="107">
        <v>0</v>
      </c>
      <c r="AN60" s="112">
        <v>0</v>
      </c>
      <c r="AO60" s="76"/>
      <c r="AP60" s="112">
        <v>0</v>
      </c>
      <c r="AQ60" s="106">
        <v>0</v>
      </c>
      <c r="AR60" s="106">
        <v>0</v>
      </c>
      <c r="AS60" s="112">
        <v>0</v>
      </c>
    </row>
    <row r="61" spans="1:45" ht="16.350000000000001" customHeight="1" x14ac:dyDescent="0.2">
      <c r="A61" s="69">
        <v>55</v>
      </c>
      <c r="B61" s="70" t="s">
        <v>60</v>
      </c>
      <c r="C61" s="477"/>
      <c r="D61" s="71">
        <v>4420.2844425233225</v>
      </c>
      <c r="E61" s="108">
        <v>0</v>
      </c>
      <c r="F61" s="513"/>
      <c r="G61" s="71">
        <v>583.49927895778842</v>
      </c>
      <c r="H61" s="108">
        <v>0</v>
      </c>
      <c r="I61" s="513"/>
      <c r="J61" s="71">
        <v>159.13616698848776</v>
      </c>
      <c r="K61" s="108">
        <v>0</v>
      </c>
      <c r="L61" s="513"/>
      <c r="M61" s="71">
        <v>3978.4041747121942</v>
      </c>
      <c r="N61" s="108">
        <v>0</v>
      </c>
      <c r="O61" s="513"/>
      <c r="P61" s="71">
        <v>1591.3616698848775</v>
      </c>
      <c r="Q61" s="108">
        <v>0</v>
      </c>
      <c r="R61" s="116">
        <v>0</v>
      </c>
      <c r="S61" s="71">
        <v>0</v>
      </c>
      <c r="T61" s="71">
        <v>0</v>
      </c>
      <c r="U61" s="72">
        <v>0</v>
      </c>
      <c r="V61" s="116">
        <v>0</v>
      </c>
      <c r="W61" s="108">
        <v>0</v>
      </c>
      <c r="X61" s="116">
        <v>0</v>
      </c>
      <c r="Y61" s="71"/>
      <c r="Z61" s="116">
        <v>0</v>
      </c>
      <c r="AA61" s="73">
        <v>0</v>
      </c>
      <c r="AB61" s="71">
        <v>0</v>
      </c>
      <c r="AC61" s="117">
        <v>0</v>
      </c>
      <c r="AD61" s="117">
        <v>0</v>
      </c>
      <c r="AE61" s="100">
        <v>3637</v>
      </c>
      <c r="AF61" s="113">
        <v>0</v>
      </c>
      <c r="AG61" s="477">
        <v>0</v>
      </c>
      <c r="AH61" s="100">
        <v>0</v>
      </c>
      <c r="AI61" s="477">
        <v>0</v>
      </c>
      <c r="AJ61" s="101">
        <v>0</v>
      </c>
      <c r="AK61" s="102">
        <v>0</v>
      </c>
      <c r="AL61" s="113">
        <v>0</v>
      </c>
      <c r="AM61" s="109">
        <v>0</v>
      </c>
      <c r="AN61" s="113">
        <v>0</v>
      </c>
      <c r="AO61" s="71"/>
      <c r="AP61" s="113">
        <v>0</v>
      </c>
      <c r="AQ61" s="101">
        <v>0</v>
      </c>
      <c r="AR61" s="101">
        <v>0</v>
      </c>
      <c r="AS61" s="113">
        <v>0</v>
      </c>
    </row>
    <row r="62" spans="1:45" ht="16.350000000000001" customHeight="1" x14ac:dyDescent="0.2">
      <c r="A62" s="78">
        <v>56</v>
      </c>
      <c r="B62" s="79" t="s">
        <v>61</v>
      </c>
      <c r="C62" s="475"/>
      <c r="D62" s="80">
        <v>4936.1216977138847</v>
      </c>
      <c r="E62" s="95">
        <v>0</v>
      </c>
      <c r="F62" s="511"/>
      <c r="G62" s="80">
        <v>658.80908240538008</v>
      </c>
      <c r="H62" s="95">
        <v>0</v>
      </c>
      <c r="I62" s="511"/>
      <c r="J62" s="80">
        <v>179.67520429237638</v>
      </c>
      <c r="K62" s="95">
        <v>0</v>
      </c>
      <c r="L62" s="511"/>
      <c r="M62" s="80">
        <v>4491.8801073094091</v>
      </c>
      <c r="N62" s="95">
        <v>0</v>
      </c>
      <c r="O62" s="511"/>
      <c r="P62" s="80">
        <v>1796.7520429237636</v>
      </c>
      <c r="Q62" s="95">
        <v>0</v>
      </c>
      <c r="R62" s="114">
        <v>0</v>
      </c>
      <c r="S62" s="80">
        <v>0</v>
      </c>
      <c r="T62" s="80">
        <v>0</v>
      </c>
      <c r="U62" s="81">
        <v>0</v>
      </c>
      <c r="V62" s="114">
        <v>0</v>
      </c>
      <c r="W62" s="95">
        <v>0</v>
      </c>
      <c r="X62" s="114">
        <v>0</v>
      </c>
      <c r="Y62" s="80"/>
      <c r="Z62" s="114">
        <v>0</v>
      </c>
      <c r="AA62" s="80">
        <v>0</v>
      </c>
      <c r="AB62" s="80">
        <v>0</v>
      </c>
      <c r="AC62" s="114">
        <v>0</v>
      </c>
      <c r="AD62" s="118">
        <v>0</v>
      </c>
      <c r="AE62" s="96">
        <v>4015</v>
      </c>
      <c r="AF62" s="111">
        <v>0</v>
      </c>
      <c r="AG62" s="475">
        <v>0</v>
      </c>
      <c r="AH62" s="96">
        <v>0</v>
      </c>
      <c r="AI62" s="475">
        <v>0</v>
      </c>
      <c r="AJ62" s="98">
        <v>0</v>
      </c>
      <c r="AK62" s="97">
        <v>0</v>
      </c>
      <c r="AL62" s="111">
        <v>0</v>
      </c>
      <c r="AM62" s="99">
        <v>0</v>
      </c>
      <c r="AN62" s="111">
        <v>0</v>
      </c>
      <c r="AO62" s="80"/>
      <c r="AP62" s="111">
        <v>0</v>
      </c>
      <c r="AQ62" s="98">
        <v>0</v>
      </c>
      <c r="AR62" s="98">
        <v>0</v>
      </c>
      <c r="AS62" s="111">
        <v>0</v>
      </c>
    </row>
    <row r="63" spans="1:45" ht="16.350000000000001" customHeight="1" x14ac:dyDescent="0.2">
      <c r="A63" s="74">
        <v>57</v>
      </c>
      <c r="B63" s="75" t="s">
        <v>62</v>
      </c>
      <c r="C63" s="476"/>
      <c r="D63" s="76">
        <v>4661.6511416389721</v>
      </c>
      <c r="E63" s="103">
        <v>0</v>
      </c>
      <c r="F63" s="512"/>
      <c r="G63" s="76">
        <v>642.67854821277683</v>
      </c>
      <c r="H63" s="103">
        <v>0</v>
      </c>
      <c r="I63" s="512"/>
      <c r="J63" s="76">
        <v>175.27596769439367</v>
      </c>
      <c r="K63" s="103">
        <v>0</v>
      </c>
      <c r="L63" s="512"/>
      <c r="M63" s="76">
        <v>4381.8991923598423</v>
      </c>
      <c r="N63" s="103">
        <v>0</v>
      </c>
      <c r="O63" s="512"/>
      <c r="P63" s="76">
        <v>1752.7596769439372</v>
      </c>
      <c r="Q63" s="103">
        <v>0</v>
      </c>
      <c r="R63" s="115">
        <v>0</v>
      </c>
      <c r="S63" s="76">
        <v>0</v>
      </c>
      <c r="T63" s="76">
        <v>0</v>
      </c>
      <c r="U63" s="77">
        <v>0</v>
      </c>
      <c r="V63" s="115">
        <v>0</v>
      </c>
      <c r="W63" s="103">
        <v>0</v>
      </c>
      <c r="X63" s="115">
        <v>0</v>
      </c>
      <c r="Y63" s="76"/>
      <c r="Z63" s="115">
        <v>0</v>
      </c>
      <c r="AA63" s="76">
        <v>0</v>
      </c>
      <c r="AB63" s="76">
        <v>0</v>
      </c>
      <c r="AC63" s="115">
        <v>0</v>
      </c>
      <c r="AD63" s="119">
        <v>0</v>
      </c>
      <c r="AE63" s="104">
        <v>2773</v>
      </c>
      <c r="AF63" s="112">
        <v>0</v>
      </c>
      <c r="AG63" s="476">
        <v>0</v>
      </c>
      <c r="AH63" s="104">
        <v>0</v>
      </c>
      <c r="AI63" s="476">
        <v>0</v>
      </c>
      <c r="AJ63" s="106">
        <v>0</v>
      </c>
      <c r="AK63" s="105">
        <v>0</v>
      </c>
      <c r="AL63" s="112">
        <v>0</v>
      </c>
      <c r="AM63" s="107">
        <v>0</v>
      </c>
      <c r="AN63" s="112">
        <v>0</v>
      </c>
      <c r="AO63" s="76"/>
      <c r="AP63" s="112">
        <v>0</v>
      </c>
      <c r="AQ63" s="106">
        <v>0</v>
      </c>
      <c r="AR63" s="106">
        <v>0</v>
      </c>
      <c r="AS63" s="112">
        <v>0</v>
      </c>
    </row>
    <row r="64" spans="1:45" ht="16.350000000000001" customHeight="1" x14ac:dyDescent="0.2">
      <c r="A64" s="74">
        <v>58</v>
      </c>
      <c r="B64" s="75" t="s">
        <v>63</v>
      </c>
      <c r="C64" s="476"/>
      <c r="D64" s="76">
        <v>5323.3455036680189</v>
      </c>
      <c r="E64" s="103">
        <v>0</v>
      </c>
      <c r="F64" s="512"/>
      <c r="G64" s="76">
        <v>734.23470421065804</v>
      </c>
      <c r="H64" s="103">
        <v>0</v>
      </c>
      <c r="I64" s="512"/>
      <c r="J64" s="76">
        <v>200.24582842108859</v>
      </c>
      <c r="K64" s="103">
        <v>0</v>
      </c>
      <c r="L64" s="512"/>
      <c r="M64" s="76">
        <v>5006.1457105272139</v>
      </c>
      <c r="N64" s="103">
        <v>0</v>
      </c>
      <c r="O64" s="512"/>
      <c r="P64" s="76">
        <v>2002.4582842108862</v>
      </c>
      <c r="Q64" s="103">
        <v>0</v>
      </c>
      <c r="R64" s="115">
        <v>0</v>
      </c>
      <c r="S64" s="76">
        <v>0</v>
      </c>
      <c r="T64" s="76">
        <v>0</v>
      </c>
      <c r="U64" s="77">
        <v>0</v>
      </c>
      <c r="V64" s="115">
        <v>0</v>
      </c>
      <c r="W64" s="103">
        <v>0</v>
      </c>
      <c r="X64" s="115">
        <v>0</v>
      </c>
      <c r="Y64" s="76"/>
      <c r="Z64" s="115">
        <v>0</v>
      </c>
      <c r="AA64" s="76">
        <v>0</v>
      </c>
      <c r="AB64" s="76">
        <v>0</v>
      </c>
      <c r="AC64" s="115">
        <v>0</v>
      </c>
      <c r="AD64" s="119">
        <v>0</v>
      </c>
      <c r="AE64" s="104">
        <v>2240</v>
      </c>
      <c r="AF64" s="112">
        <v>0</v>
      </c>
      <c r="AG64" s="476">
        <v>0</v>
      </c>
      <c r="AH64" s="104">
        <v>0</v>
      </c>
      <c r="AI64" s="476">
        <v>0</v>
      </c>
      <c r="AJ64" s="106">
        <v>0</v>
      </c>
      <c r="AK64" s="105">
        <v>0</v>
      </c>
      <c r="AL64" s="112">
        <v>0</v>
      </c>
      <c r="AM64" s="107">
        <v>0</v>
      </c>
      <c r="AN64" s="112">
        <v>0</v>
      </c>
      <c r="AO64" s="76"/>
      <c r="AP64" s="112">
        <v>0</v>
      </c>
      <c r="AQ64" s="106">
        <v>0</v>
      </c>
      <c r="AR64" s="106">
        <v>0</v>
      </c>
      <c r="AS64" s="112">
        <v>0</v>
      </c>
    </row>
    <row r="65" spans="1:45" ht="16.350000000000001" customHeight="1" x14ac:dyDescent="0.2">
      <c r="A65" s="74">
        <v>59</v>
      </c>
      <c r="B65" s="75" t="s">
        <v>64</v>
      </c>
      <c r="C65" s="476"/>
      <c r="D65" s="76">
        <v>5119.9123097717911</v>
      </c>
      <c r="E65" s="103">
        <v>0</v>
      </c>
      <c r="F65" s="512"/>
      <c r="G65" s="76">
        <v>780.89379248622868</v>
      </c>
      <c r="H65" s="103">
        <v>0</v>
      </c>
      <c r="I65" s="512"/>
      <c r="J65" s="76">
        <v>212.97103431442596</v>
      </c>
      <c r="K65" s="103">
        <v>0</v>
      </c>
      <c r="L65" s="512"/>
      <c r="M65" s="76">
        <v>5324.2758578606499</v>
      </c>
      <c r="N65" s="103">
        <v>0</v>
      </c>
      <c r="O65" s="512"/>
      <c r="P65" s="76">
        <v>2129.7103431442597</v>
      </c>
      <c r="Q65" s="103">
        <v>0</v>
      </c>
      <c r="R65" s="115">
        <v>0</v>
      </c>
      <c r="S65" s="76">
        <v>0</v>
      </c>
      <c r="T65" s="76">
        <v>0</v>
      </c>
      <c r="U65" s="77">
        <v>0</v>
      </c>
      <c r="V65" s="115">
        <v>0</v>
      </c>
      <c r="W65" s="103">
        <v>0</v>
      </c>
      <c r="X65" s="115">
        <v>0</v>
      </c>
      <c r="Y65" s="76"/>
      <c r="Z65" s="115">
        <v>0</v>
      </c>
      <c r="AA65" s="76">
        <v>0</v>
      </c>
      <c r="AB65" s="76">
        <v>0</v>
      </c>
      <c r="AC65" s="115">
        <v>0</v>
      </c>
      <c r="AD65" s="119">
        <v>0</v>
      </c>
      <c r="AE65" s="104">
        <v>1542</v>
      </c>
      <c r="AF65" s="112">
        <v>0</v>
      </c>
      <c r="AG65" s="476">
        <v>0</v>
      </c>
      <c r="AH65" s="104">
        <v>0</v>
      </c>
      <c r="AI65" s="476">
        <v>0</v>
      </c>
      <c r="AJ65" s="106">
        <v>0</v>
      </c>
      <c r="AK65" s="105">
        <v>0</v>
      </c>
      <c r="AL65" s="112">
        <v>0</v>
      </c>
      <c r="AM65" s="107">
        <v>0</v>
      </c>
      <c r="AN65" s="112">
        <v>0</v>
      </c>
      <c r="AO65" s="76"/>
      <c r="AP65" s="112">
        <v>0</v>
      </c>
      <c r="AQ65" s="106">
        <v>0</v>
      </c>
      <c r="AR65" s="106">
        <v>0</v>
      </c>
      <c r="AS65" s="112">
        <v>0</v>
      </c>
    </row>
    <row r="66" spans="1:45" ht="16.350000000000001" customHeight="1" x14ac:dyDescent="0.2">
      <c r="A66" s="69">
        <v>60</v>
      </c>
      <c r="B66" s="70" t="s">
        <v>65</v>
      </c>
      <c r="C66" s="477"/>
      <c r="D66" s="71">
        <v>4832.9011233874289</v>
      </c>
      <c r="E66" s="108">
        <v>0</v>
      </c>
      <c r="F66" s="513"/>
      <c r="G66" s="71">
        <v>650.75695606511772</v>
      </c>
      <c r="H66" s="108">
        <v>0</v>
      </c>
      <c r="I66" s="513"/>
      <c r="J66" s="71">
        <v>177.47916983594118</v>
      </c>
      <c r="K66" s="108">
        <v>0</v>
      </c>
      <c r="L66" s="513"/>
      <c r="M66" s="71">
        <v>4436.9792458985303</v>
      </c>
      <c r="N66" s="108">
        <v>0</v>
      </c>
      <c r="O66" s="513"/>
      <c r="P66" s="71">
        <v>1774.7916983594121</v>
      </c>
      <c r="Q66" s="108">
        <v>0</v>
      </c>
      <c r="R66" s="116">
        <v>0</v>
      </c>
      <c r="S66" s="71">
        <v>0</v>
      </c>
      <c r="T66" s="71">
        <v>0</v>
      </c>
      <c r="U66" s="72">
        <v>0</v>
      </c>
      <c r="V66" s="116">
        <v>0</v>
      </c>
      <c r="W66" s="108">
        <v>0</v>
      </c>
      <c r="X66" s="116">
        <v>0</v>
      </c>
      <c r="Y66" s="71"/>
      <c r="Z66" s="116">
        <v>0</v>
      </c>
      <c r="AA66" s="73">
        <v>0</v>
      </c>
      <c r="AB66" s="71">
        <v>0</v>
      </c>
      <c r="AC66" s="117">
        <v>0</v>
      </c>
      <c r="AD66" s="117">
        <v>0</v>
      </c>
      <c r="AE66" s="100">
        <v>3980</v>
      </c>
      <c r="AF66" s="113">
        <v>0</v>
      </c>
      <c r="AG66" s="477">
        <v>0</v>
      </c>
      <c r="AH66" s="100">
        <v>0</v>
      </c>
      <c r="AI66" s="477">
        <v>0</v>
      </c>
      <c r="AJ66" s="101">
        <v>0</v>
      </c>
      <c r="AK66" s="102">
        <v>0</v>
      </c>
      <c r="AL66" s="113">
        <v>0</v>
      </c>
      <c r="AM66" s="109">
        <v>0</v>
      </c>
      <c r="AN66" s="113">
        <v>0</v>
      </c>
      <c r="AO66" s="71"/>
      <c r="AP66" s="113">
        <v>0</v>
      </c>
      <c r="AQ66" s="101">
        <v>0</v>
      </c>
      <c r="AR66" s="101">
        <v>0</v>
      </c>
      <c r="AS66" s="113">
        <v>0</v>
      </c>
    </row>
    <row r="67" spans="1:45" ht="16.350000000000001" customHeight="1" x14ac:dyDescent="0.2">
      <c r="A67" s="78">
        <v>61</v>
      </c>
      <c r="B67" s="79" t="s">
        <v>66</v>
      </c>
      <c r="C67" s="475"/>
      <c r="D67" s="80">
        <v>2637.7004491560438</v>
      </c>
      <c r="E67" s="95">
        <v>0</v>
      </c>
      <c r="F67" s="511"/>
      <c r="G67" s="80">
        <v>359.72537631637493</v>
      </c>
      <c r="H67" s="95">
        <v>0</v>
      </c>
      <c r="I67" s="511"/>
      <c r="J67" s="80">
        <v>98.106920813556769</v>
      </c>
      <c r="K67" s="95">
        <v>0</v>
      </c>
      <c r="L67" s="511"/>
      <c r="M67" s="80">
        <v>2452.6730203389193</v>
      </c>
      <c r="N67" s="95">
        <v>0</v>
      </c>
      <c r="O67" s="511"/>
      <c r="P67" s="80">
        <v>981.06920813556781</v>
      </c>
      <c r="Q67" s="95">
        <v>0</v>
      </c>
      <c r="R67" s="114">
        <v>0</v>
      </c>
      <c r="S67" s="80">
        <v>0</v>
      </c>
      <c r="T67" s="80">
        <v>0</v>
      </c>
      <c r="U67" s="81">
        <v>0</v>
      </c>
      <c r="V67" s="114">
        <v>0</v>
      </c>
      <c r="W67" s="95">
        <v>0</v>
      </c>
      <c r="X67" s="114">
        <v>0</v>
      </c>
      <c r="Y67" s="80"/>
      <c r="Z67" s="114">
        <v>0</v>
      </c>
      <c r="AA67" s="80">
        <v>0</v>
      </c>
      <c r="AB67" s="80">
        <v>0</v>
      </c>
      <c r="AC67" s="114">
        <v>0</v>
      </c>
      <c r="AD67" s="118">
        <v>0</v>
      </c>
      <c r="AE67" s="96">
        <v>7664</v>
      </c>
      <c r="AF67" s="111">
        <v>0</v>
      </c>
      <c r="AG67" s="475">
        <v>0</v>
      </c>
      <c r="AH67" s="96">
        <v>0</v>
      </c>
      <c r="AI67" s="475">
        <v>0</v>
      </c>
      <c r="AJ67" s="98">
        <v>0</v>
      </c>
      <c r="AK67" s="97">
        <v>0</v>
      </c>
      <c r="AL67" s="111">
        <v>0</v>
      </c>
      <c r="AM67" s="99">
        <v>0</v>
      </c>
      <c r="AN67" s="111">
        <v>0</v>
      </c>
      <c r="AO67" s="80"/>
      <c r="AP67" s="111">
        <v>0</v>
      </c>
      <c r="AQ67" s="98">
        <v>0</v>
      </c>
      <c r="AR67" s="98">
        <v>0</v>
      </c>
      <c r="AS67" s="111">
        <v>0</v>
      </c>
    </row>
    <row r="68" spans="1:45" ht="16.350000000000001" customHeight="1" x14ac:dyDescent="0.2">
      <c r="A68" s="74">
        <v>62</v>
      </c>
      <c r="B68" s="75" t="s">
        <v>67</v>
      </c>
      <c r="C68" s="476"/>
      <c r="D68" s="76">
        <v>4847.3928236762285</v>
      </c>
      <c r="E68" s="103">
        <v>0</v>
      </c>
      <c r="F68" s="512"/>
      <c r="G68" s="76">
        <v>730.05630799396977</v>
      </c>
      <c r="H68" s="103">
        <v>0</v>
      </c>
      <c r="I68" s="512"/>
      <c r="J68" s="76">
        <v>199.10626581653719</v>
      </c>
      <c r="K68" s="103">
        <v>0</v>
      </c>
      <c r="L68" s="512"/>
      <c r="M68" s="76">
        <v>4977.6566454134299</v>
      </c>
      <c r="N68" s="103">
        <v>0</v>
      </c>
      <c r="O68" s="512"/>
      <c r="P68" s="76">
        <v>1991.0626581653717</v>
      </c>
      <c r="Q68" s="103">
        <v>0</v>
      </c>
      <c r="R68" s="115">
        <v>0</v>
      </c>
      <c r="S68" s="76">
        <v>0</v>
      </c>
      <c r="T68" s="76">
        <v>0</v>
      </c>
      <c r="U68" s="77">
        <v>0</v>
      </c>
      <c r="V68" s="115">
        <v>0</v>
      </c>
      <c r="W68" s="103">
        <v>0</v>
      </c>
      <c r="X68" s="115">
        <v>0</v>
      </c>
      <c r="Y68" s="76"/>
      <c r="Z68" s="115">
        <v>0</v>
      </c>
      <c r="AA68" s="76">
        <v>0</v>
      </c>
      <c r="AB68" s="76">
        <v>0</v>
      </c>
      <c r="AC68" s="115">
        <v>0</v>
      </c>
      <c r="AD68" s="119">
        <v>0</v>
      </c>
      <c r="AE68" s="104">
        <v>2064</v>
      </c>
      <c r="AF68" s="112">
        <v>0</v>
      </c>
      <c r="AG68" s="476">
        <v>0</v>
      </c>
      <c r="AH68" s="104">
        <v>0</v>
      </c>
      <c r="AI68" s="476">
        <v>0</v>
      </c>
      <c r="AJ68" s="106">
        <v>0</v>
      </c>
      <c r="AK68" s="105">
        <v>0</v>
      </c>
      <c r="AL68" s="112">
        <v>0</v>
      </c>
      <c r="AM68" s="107">
        <v>0</v>
      </c>
      <c r="AN68" s="112">
        <v>0</v>
      </c>
      <c r="AO68" s="76"/>
      <c r="AP68" s="112">
        <v>0</v>
      </c>
      <c r="AQ68" s="106">
        <v>0</v>
      </c>
      <c r="AR68" s="106">
        <v>0</v>
      </c>
      <c r="AS68" s="112">
        <v>0</v>
      </c>
    </row>
    <row r="69" spans="1:45" ht="16.350000000000001" customHeight="1" x14ac:dyDescent="0.2">
      <c r="A69" s="74">
        <v>63</v>
      </c>
      <c r="B69" s="75" t="s">
        <v>68</v>
      </c>
      <c r="C69" s="476"/>
      <c r="D69" s="76">
        <v>3758.8832805275442</v>
      </c>
      <c r="E69" s="103">
        <v>0</v>
      </c>
      <c r="F69" s="512"/>
      <c r="G69" s="76">
        <v>469.04625845476306</v>
      </c>
      <c r="H69" s="103">
        <v>0</v>
      </c>
      <c r="I69" s="512"/>
      <c r="J69" s="76">
        <v>127.92170685129902</v>
      </c>
      <c r="K69" s="103">
        <v>0</v>
      </c>
      <c r="L69" s="512"/>
      <c r="M69" s="76">
        <v>3198.0426712824756</v>
      </c>
      <c r="N69" s="103">
        <v>0</v>
      </c>
      <c r="O69" s="512"/>
      <c r="P69" s="76">
        <v>1279.21706851299</v>
      </c>
      <c r="Q69" s="103">
        <v>0</v>
      </c>
      <c r="R69" s="115">
        <v>0</v>
      </c>
      <c r="S69" s="76">
        <v>0</v>
      </c>
      <c r="T69" s="76">
        <v>0</v>
      </c>
      <c r="U69" s="77">
        <v>0</v>
      </c>
      <c r="V69" s="115">
        <v>0</v>
      </c>
      <c r="W69" s="103">
        <v>0</v>
      </c>
      <c r="X69" s="115">
        <v>0</v>
      </c>
      <c r="Y69" s="76"/>
      <c r="Z69" s="115">
        <v>0</v>
      </c>
      <c r="AA69" s="76">
        <v>0</v>
      </c>
      <c r="AB69" s="76">
        <v>0</v>
      </c>
      <c r="AC69" s="115">
        <v>0</v>
      </c>
      <c r="AD69" s="119">
        <v>0</v>
      </c>
      <c r="AE69" s="104">
        <v>8169</v>
      </c>
      <c r="AF69" s="112">
        <v>0</v>
      </c>
      <c r="AG69" s="476">
        <v>0</v>
      </c>
      <c r="AH69" s="104">
        <v>0</v>
      </c>
      <c r="AI69" s="476">
        <v>0</v>
      </c>
      <c r="AJ69" s="106">
        <v>0</v>
      </c>
      <c r="AK69" s="105">
        <v>0</v>
      </c>
      <c r="AL69" s="112">
        <v>0</v>
      </c>
      <c r="AM69" s="107">
        <v>0</v>
      </c>
      <c r="AN69" s="112">
        <v>0</v>
      </c>
      <c r="AO69" s="76"/>
      <c r="AP69" s="112">
        <v>0</v>
      </c>
      <c r="AQ69" s="106">
        <v>0</v>
      </c>
      <c r="AR69" s="106">
        <v>0</v>
      </c>
      <c r="AS69" s="112">
        <v>0</v>
      </c>
    </row>
    <row r="70" spans="1:45" ht="16.350000000000001" customHeight="1" x14ac:dyDescent="0.2">
      <c r="A70" s="74">
        <v>64</v>
      </c>
      <c r="B70" s="75" t="s">
        <v>69</v>
      </c>
      <c r="C70" s="476"/>
      <c r="D70" s="76">
        <v>5191.5616093346525</v>
      </c>
      <c r="E70" s="103">
        <v>0</v>
      </c>
      <c r="F70" s="512"/>
      <c r="G70" s="76">
        <v>705.98584212303786</v>
      </c>
      <c r="H70" s="103">
        <v>0</v>
      </c>
      <c r="I70" s="512"/>
      <c r="J70" s="76">
        <v>192.54159330628306</v>
      </c>
      <c r="K70" s="103">
        <v>0</v>
      </c>
      <c r="L70" s="512"/>
      <c r="M70" s="76">
        <v>4813.5398326570767</v>
      </c>
      <c r="N70" s="103">
        <v>0</v>
      </c>
      <c r="O70" s="512"/>
      <c r="P70" s="76">
        <v>1925.4159330628302</v>
      </c>
      <c r="Q70" s="103">
        <v>0</v>
      </c>
      <c r="R70" s="115">
        <v>0</v>
      </c>
      <c r="S70" s="76">
        <v>0</v>
      </c>
      <c r="T70" s="76">
        <v>0</v>
      </c>
      <c r="U70" s="77">
        <v>0</v>
      </c>
      <c r="V70" s="115">
        <v>0</v>
      </c>
      <c r="W70" s="103">
        <v>0</v>
      </c>
      <c r="X70" s="115">
        <v>0</v>
      </c>
      <c r="Y70" s="76"/>
      <c r="Z70" s="115">
        <v>0</v>
      </c>
      <c r="AA70" s="76">
        <v>0</v>
      </c>
      <c r="AB70" s="76">
        <v>0</v>
      </c>
      <c r="AC70" s="115">
        <v>0</v>
      </c>
      <c r="AD70" s="119">
        <v>0</v>
      </c>
      <c r="AE70" s="104">
        <v>3042</v>
      </c>
      <c r="AF70" s="112">
        <v>0</v>
      </c>
      <c r="AG70" s="476">
        <v>0</v>
      </c>
      <c r="AH70" s="104">
        <v>0</v>
      </c>
      <c r="AI70" s="476">
        <v>0</v>
      </c>
      <c r="AJ70" s="106">
        <v>0</v>
      </c>
      <c r="AK70" s="105">
        <v>0</v>
      </c>
      <c r="AL70" s="112">
        <v>0</v>
      </c>
      <c r="AM70" s="107">
        <v>0</v>
      </c>
      <c r="AN70" s="112">
        <v>0</v>
      </c>
      <c r="AO70" s="76"/>
      <c r="AP70" s="112">
        <v>0</v>
      </c>
      <c r="AQ70" s="106">
        <v>0</v>
      </c>
      <c r="AR70" s="106">
        <v>0</v>
      </c>
      <c r="AS70" s="112">
        <v>0</v>
      </c>
    </row>
    <row r="71" spans="1:45" ht="16.350000000000001" customHeight="1" x14ac:dyDescent="0.2">
      <c r="A71" s="69">
        <v>65</v>
      </c>
      <c r="B71" s="70" t="s">
        <v>70</v>
      </c>
      <c r="C71" s="477"/>
      <c r="D71" s="71">
        <v>4360.3428118607717</v>
      </c>
      <c r="E71" s="108">
        <v>0</v>
      </c>
      <c r="F71" s="513"/>
      <c r="G71" s="71">
        <v>563.93652537111063</v>
      </c>
      <c r="H71" s="108">
        <v>0</v>
      </c>
      <c r="I71" s="513"/>
      <c r="J71" s="71">
        <v>153.80087055575746</v>
      </c>
      <c r="K71" s="108">
        <v>0</v>
      </c>
      <c r="L71" s="513"/>
      <c r="M71" s="71">
        <v>3845.0217638939362</v>
      </c>
      <c r="N71" s="108">
        <v>0</v>
      </c>
      <c r="O71" s="513"/>
      <c r="P71" s="71">
        <v>1538.0087055575743</v>
      </c>
      <c r="Q71" s="108">
        <v>0</v>
      </c>
      <c r="R71" s="116">
        <v>0</v>
      </c>
      <c r="S71" s="71">
        <v>0</v>
      </c>
      <c r="T71" s="71">
        <v>0</v>
      </c>
      <c r="U71" s="72">
        <v>0</v>
      </c>
      <c r="V71" s="116">
        <v>0</v>
      </c>
      <c r="W71" s="108">
        <v>0</v>
      </c>
      <c r="X71" s="116">
        <v>0</v>
      </c>
      <c r="Y71" s="71"/>
      <c r="Z71" s="116">
        <v>0</v>
      </c>
      <c r="AA71" s="73">
        <v>0</v>
      </c>
      <c r="AB71" s="71">
        <v>0</v>
      </c>
      <c r="AC71" s="117">
        <v>0</v>
      </c>
      <c r="AD71" s="117">
        <v>0</v>
      </c>
      <c r="AE71" s="100">
        <v>5487</v>
      </c>
      <c r="AF71" s="113">
        <v>0</v>
      </c>
      <c r="AG71" s="477">
        <v>0</v>
      </c>
      <c r="AH71" s="100">
        <v>0</v>
      </c>
      <c r="AI71" s="477">
        <v>0</v>
      </c>
      <c r="AJ71" s="101">
        <v>0</v>
      </c>
      <c r="AK71" s="102">
        <v>0</v>
      </c>
      <c r="AL71" s="113">
        <v>0</v>
      </c>
      <c r="AM71" s="109">
        <v>0</v>
      </c>
      <c r="AN71" s="113">
        <v>0</v>
      </c>
      <c r="AO71" s="71"/>
      <c r="AP71" s="113">
        <v>0</v>
      </c>
      <c r="AQ71" s="101">
        <v>0</v>
      </c>
      <c r="AR71" s="101">
        <v>0</v>
      </c>
      <c r="AS71" s="113">
        <v>0</v>
      </c>
    </row>
    <row r="72" spans="1:45" ht="16.350000000000001" customHeight="1" x14ac:dyDescent="0.2">
      <c r="A72" s="78">
        <v>66</v>
      </c>
      <c r="B72" s="79" t="s">
        <v>71</v>
      </c>
      <c r="C72" s="475"/>
      <c r="D72" s="80">
        <v>5122.4900761738591</v>
      </c>
      <c r="E72" s="95">
        <v>0</v>
      </c>
      <c r="F72" s="511"/>
      <c r="G72" s="80">
        <v>645.38210238292231</v>
      </c>
      <c r="H72" s="95">
        <v>0</v>
      </c>
      <c r="I72" s="511"/>
      <c r="J72" s="80">
        <v>176.0133006498879</v>
      </c>
      <c r="K72" s="95">
        <v>0</v>
      </c>
      <c r="L72" s="511"/>
      <c r="M72" s="80">
        <v>4400.3325162471974</v>
      </c>
      <c r="N72" s="95">
        <v>0</v>
      </c>
      <c r="O72" s="511"/>
      <c r="P72" s="80">
        <v>1760.133006498879</v>
      </c>
      <c r="Q72" s="95">
        <v>0</v>
      </c>
      <c r="R72" s="114">
        <v>0</v>
      </c>
      <c r="S72" s="80">
        <v>0</v>
      </c>
      <c r="T72" s="80">
        <v>0</v>
      </c>
      <c r="U72" s="81">
        <v>0</v>
      </c>
      <c r="V72" s="114">
        <v>0</v>
      </c>
      <c r="W72" s="95">
        <v>0</v>
      </c>
      <c r="X72" s="114">
        <v>0</v>
      </c>
      <c r="Y72" s="80"/>
      <c r="Z72" s="114">
        <v>0</v>
      </c>
      <c r="AA72" s="80">
        <v>0</v>
      </c>
      <c r="AB72" s="80">
        <v>0</v>
      </c>
      <c r="AC72" s="114">
        <v>0</v>
      </c>
      <c r="AD72" s="118">
        <v>0</v>
      </c>
      <c r="AE72" s="96">
        <v>3922</v>
      </c>
      <c r="AF72" s="111">
        <v>0</v>
      </c>
      <c r="AG72" s="475">
        <v>0</v>
      </c>
      <c r="AH72" s="96">
        <v>0</v>
      </c>
      <c r="AI72" s="475">
        <v>0</v>
      </c>
      <c r="AJ72" s="98">
        <v>0</v>
      </c>
      <c r="AK72" s="97">
        <v>0</v>
      </c>
      <c r="AL72" s="111">
        <v>0</v>
      </c>
      <c r="AM72" s="99">
        <v>0</v>
      </c>
      <c r="AN72" s="111">
        <v>0</v>
      </c>
      <c r="AO72" s="80"/>
      <c r="AP72" s="111">
        <v>0</v>
      </c>
      <c r="AQ72" s="98">
        <v>0</v>
      </c>
      <c r="AR72" s="98">
        <v>0</v>
      </c>
      <c r="AS72" s="111">
        <v>0</v>
      </c>
    </row>
    <row r="73" spans="1:45" ht="16.350000000000001" customHeight="1" x14ac:dyDescent="0.2">
      <c r="A73" s="74">
        <v>67</v>
      </c>
      <c r="B73" s="75" t="s">
        <v>4</v>
      </c>
      <c r="C73" s="476"/>
      <c r="D73" s="76">
        <v>4863.9263154174596</v>
      </c>
      <c r="E73" s="103">
        <v>0</v>
      </c>
      <c r="F73" s="512"/>
      <c r="G73" s="76">
        <v>646.45707391632061</v>
      </c>
      <c r="H73" s="103">
        <v>0</v>
      </c>
      <c r="I73" s="512"/>
      <c r="J73" s="76">
        <v>176.30647470445109</v>
      </c>
      <c r="K73" s="103">
        <v>0</v>
      </c>
      <c r="L73" s="512"/>
      <c r="M73" s="76">
        <v>4407.6618676112766</v>
      </c>
      <c r="N73" s="103">
        <v>0</v>
      </c>
      <c r="O73" s="512"/>
      <c r="P73" s="76">
        <v>1763.0647470445106</v>
      </c>
      <c r="Q73" s="103">
        <v>0</v>
      </c>
      <c r="R73" s="115">
        <v>0</v>
      </c>
      <c r="S73" s="76">
        <v>0</v>
      </c>
      <c r="T73" s="76">
        <v>0</v>
      </c>
      <c r="U73" s="77">
        <v>0</v>
      </c>
      <c r="V73" s="115">
        <v>0</v>
      </c>
      <c r="W73" s="103">
        <v>0</v>
      </c>
      <c r="X73" s="115">
        <v>0</v>
      </c>
      <c r="Y73" s="76"/>
      <c r="Z73" s="115">
        <v>0</v>
      </c>
      <c r="AA73" s="76">
        <v>0</v>
      </c>
      <c r="AB73" s="76">
        <v>0</v>
      </c>
      <c r="AC73" s="115">
        <v>0</v>
      </c>
      <c r="AD73" s="119">
        <v>0</v>
      </c>
      <c r="AE73" s="104">
        <v>5568</v>
      </c>
      <c r="AF73" s="112">
        <v>0</v>
      </c>
      <c r="AG73" s="476">
        <v>0</v>
      </c>
      <c r="AH73" s="104">
        <v>0</v>
      </c>
      <c r="AI73" s="476">
        <v>0</v>
      </c>
      <c r="AJ73" s="106">
        <v>0</v>
      </c>
      <c r="AK73" s="105">
        <v>0</v>
      </c>
      <c r="AL73" s="112">
        <v>0</v>
      </c>
      <c r="AM73" s="107">
        <v>0</v>
      </c>
      <c r="AN73" s="112">
        <v>0</v>
      </c>
      <c r="AO73" s="76"/>
      <c r="AP73" s="112">
        <v>0</v>
      </c>
      <c r="AQ73" s="106">
        <v>0</v>
      </c>
      <c r="AR73" s="106">
        <v>0</v>
      </c>
      <c r="AS73" s="112">
        <v>0</v>
      </c>
    </row>
    <row r="74" spans="1:45" ht="16.350000000000001" customHeight="1" x14ac:dyDescent="0.2">
      <c r="A74" s="74">
        <v>68</v>
      </c>
      <c r="B74" s="75" t="s">
        <v>3</v>
      </c>
      <c r="C74" s="476"/>
      <c r="D74" s="76">
        <v>5480.1141003097428</v>
      </c>
      <c r="E74" s="103">
        <v>0</v>
      </c>
      <c r="F74" s="512"/>
      <c r="G74" s="76">
        <v>720.39861651901072</v>
      </c>
      <c r="H74" s="103">
        <v>0</v>
      </c>
      <c r="I74" s="512"/>
      <c r="J74" s="76">
        <v>196.47234995973014</v>
      </c>
      <c r="K74" s="103">
        <v>0</v>
      </c>
      <c r="L74" s="512"/>
      <c r="M74" s="76">
        <v>4911.8087489932541</v>
      </c>
      <c r="N74" s="103">
        <v>0</v>
      </c>
      <c r="O74" s="512"/>
      <c r="P74" s="76">
        <v>1964.7234995973015</v>
      </c>
      <c r="Q74" s="103">
        <v>0</v>
      </c>
      <c r="R74" s="115">
        <v>0</v>
      </c>
      <c r="S74" s="76">
        <v>6201</v>
      </c>
      <c r="T74" s="76">
        <v>0</v>
      </c>
      <c r="U74" s="77">
        <v>6201</v>
      </c>
      <c r="V74" s="115">
        <v>6201</v>
      </c>
      <c r="W74" s="103">
        <v>-16</v>
      </c>
      <c r="X74" s="115">
        <v>6185</v>
      </c>
      <c r="Y74" s="76"/>
      <c r="Z74" s="115">
        <v>6185</v>
      </c>
      <c r="AA74" s="76">
        <v>0</v>
      </c>
      <c r="AB74" s="76">
        <v>6185</v>
      </c>
      <c r="AC74" s="115">
        <v>1546</v>
      </c>
      <c r="AD74" s="119">
        <v>6185</v>
      </c>
      <c r="AE74" s="104">
        <v>2937</v>
      </c>
      <c r="AF74" s="112">
        <v>0</v>
      </c>
      <c r="AG74" s="476">
        <v>1</v>
      </c>
      <c r="AH74" s="104">
        <v>2937</v>
      </c>
      <c r="AI74" s="476">
        <v>0</v>
      </c>
      <c r="AJ74" s="106">
        <v>0</v>
      </c>
      <c r="AK74" s="105">
        <v>2937</v>
      </c>
      <c r="AL74" s="112">
        <v>2937</v>
      </c>
      <c r="AM74" s="107">
        <v>-7</v>
      </c>
      <c r="AN74" s="112">
        <v>2930</v>
      </c>
      <c r="AO74" s="76"/>
      <c r="AP74" s="112">
        <v>2930</v>
      </c>
      <c r="AQ74" s="106">
        <v>0</v>
      </c>
      <c r="AR74" s="106">
        <v>2930</v>
      </c>
      <c r="AS74" s="112">
        <v>733</v>
      </c>
    </row>
    <row r="75" spans="1:45" ht="16.350000000000001" customHeight="1" x14ac:dyDescent="0.2">
      <c r="A75" s="74">
        <v>69</v>
      </c>
      <c r="B75" s="75" t="s">
        <v>93</v>
      </c>
      <c r="C75" s="476"/>
      <c r="D75" s="76">
        <v>5465.508597703717</v>
      </c>
      <c r="E75" s="103">
        <v>0</v>
      </c>
      <c r="F75" s="512"/>
      <c r="G75" s="76">
        <v>718.29200349830955</v>
      </c>
      <c r="H75" s="103">
        <v>0</v>
      </c>
      <c r="I75" s="512"/>
      <c r="J75" s="76">
        <v>195.89781913590261</v>
      </c>
      <c r="K75" s="103">
        <v>0</v>
      </c>
      <c r="L75" s="512"/>
      <c r="M75" s="76">
        <v>4897.4454783975652</v>
      </c>
      <c r="N75" s="103">
        <v>0</v>
      </c>
      <c r="O75" s="512"/>
      <c r="P75" s="76">
        <v>1958.9781913590259</v>
      </c>
      <c r="Q75" s="103">
        <v>0</v>
      </c>
      <c r="R75" s="115">
        <v>0</v>
      </c>
      <c r="S75" s="76">
        <v>0</v>
      </c>
      <c r="T75" s="76">
        <v>0</v>
      </c>
      <c r="U75" s="77">
        <v>0</v>
      </c>
      <c r="V75" s="115">
        <v>0</v>
      </c>
      <c r="W75" s="103">
        <v>0</v>
      </c>
      <c r="X75" s="115">
        <v>0</v>
      </c>
      <c r="Y75" s="76"/>
      <c r="Z75" s="115">
        <v>0</v>
      </c>
      <c r="AA75" s="76">
        <v>0</v>
      </c>
      <c r="AB75" s="76">
        <v>0</v>
      </c>
      <c r="AC75" s="115">
        <v>0</v>
      </c>
      <c r="AD75" s="119">
        <v>0</v>
      </c>
      <c r="AE75" s="104">
        <v>4011</v>
      </c>
      <c r="AF75" s="112">
        <v>0</v>
      </c>
      <c r="AG75" s="476">
        <v>0</v>
      </c>
      <c r="AH75" s="104">
        <v>0</v>
      </c>
      <c r="AI75" s="476">
        <v>0</v>
      </c>
      <c r="AJ75" s="106">
        <v>0</v>
      </c>
      <c r="AK75" s="105">
        <v>0</v>
      </c>
      <c r="AL75" s="112">
        <v>0</v>
      </c>
      <c r="AM75" s="107">
        <v>0</v>
      </c>
      <c r="AN75" s="112">
        <v>0</v>
      </c>
      <c r="AO75" s="76"/>
      <c r="AP75" s="112">
        <v>0</v>
      </c>
      <c r="AQ75" s="106">
        <v>0</v>
      </c>
      <c r="AR75" s="106">
        <v>0</v>
      </c>
      <c r="AS75" s="112">
        <v>0</v>
      </c>
    </row>
    <row r="76" spans="1:45" s="223" customFormat="1" ht="16.350000000000001" customHeight="1" thickBot="1" x14ac:dyDescent="0.25">
      <c r="A76" s="1540" t="s">
        <v>613</v>
      </c>
      <c r="B76" s="1541"/>
      <c r="C76" s="514">
        <v>248</v>
      </c>
      <c r="D76" s="455"/>
      <c r="E76" s="506">
        <v>841689.52043186512</v>
      </c>
      <c r="F76" s="514">
        <v>241</v>
      </c>
      <c r="G76" s="455"/>
      <c r="H76" s="506">
        <v>103216.3967522928</v>
      </c>
      <c r="I76" s="514">
        <v>0</v>
      </c>
      <c r="J76" s="455"/>
      <c r="K76" s="506">
        <v>0</v>
      </c>
      <c r="L76" s="514">
        <v>17</v>
      </c>
      <c r="M76" s="455"/>
      <c r="N76" s="506">
        <v>49641.986367096688</v>
      </c>
      <c r="O76" s="514">
        <v>0</v>
      </c>
      <c r="P76" s="455"/>
      <c r="Q76" s="506">
        <v>0</v>
      </c>
      <c r="R76" s="515">
        <v>994548</v>
      </c>
      <c r="S76" s="455">
        <v>241260</v>
      </c>
      <c r="T76" s="455">
        <v>9338</v>
      </c>
      <c r="U76" s="516">
        <v>250598</v>
      </c>
      <c r="V76" s="515">
        <v>1245146</v>
      </c>
      <c r="W76" s="506">
        <v>-3113</v>
      </c>
      <c r="X76" s="515">
        <v>1242033</v>
      </c>
      <c r="Y76" s="506">
        <v>-2082.537830496758</v>
      </c>
      <c r="Z76" s="515">
        <v>1242033</v>
      </c>
      <c r="AA76" s="455">
        <v>661376</v>
      </c>
      <c r="AB76" s="455">
        <v>580657</v>
      </c>
      <c r="AC76" s="515">
        <v>145164</v>
      </c>
      <c r="AD76" s="452">
        <v>1242033</v>
      </c>
      <c r="AE76" s="517">
        <v>5144</v>
      </c>
      <c r="AF76" s="518">
        <v>1932168</v>
      </c>
      <c r="AG76" s="514">
        <v>28</v>
      </c>
      <c r="AH76" s="517">
        <v>213294</v>
      </c>
      <c r="AI76" s="514">
        <v>-8</v>
      </c>
      <c r="AJ76" s="519">
        <v>-31164</v>
      </c>
      <c r="AK76" s="520">
        <v>182130</v>
      </c>
      <c r="AL76" s="518">
        <v>2114298</v>
      </c>
      <c r="AM76" s="521">
        <v>-5285</v>
      </c>
      <c r="AN76" s="518">
        <v>2109013</v>
      </c>
      <c r="AO76" s="506">
        <v>0</v>
      </c>
      <c r="AP76" s="518">
        <v>2109013</v>
      </c>
      <c r="AQ76" s="519">
        <v>1246464</v>
      </c>
      <c r="AR76" s="519">
        <v>862549</v>
      </c>
      <c r="AS76" s="518">
        <v>215638</v>
      </c>
    </row>
    <row r="77" spans="1:45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23"/>
      <c r="AF77" s="502"/>
      <c r="AG77" s="522"/>
      <c r="AH77" s="523"/>
      <c r="AI77" s="52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</row>
    <row r="78" spans="1:45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119">
        <v>0</v>
      </c>
      <c r="AA78" s="341">
        <v>0</v>
      </c>
      <c r="AB78" s="336">
        <v>0</v>
      </c>
      <c r="AC78" s="119">
        <v>0</v>
      </c>
      <c r="AD78" s="119">
        <v>0</v>
      </c>
      <c r="AE78" s="336"/>
      <c r="AF78" s="336"/>
      <c r="AG78" s="338"/>
      <c r="AH78" s="336"/>
      <c r="AI78" s="338"/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</row>
    <row r="79" spans="1:45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40"/>
      <c r="AA79" s="341"/>
      <c r="AB79" s="336"/>
      <c r="AC79" s="340"/>
      <c r="AD79" s="119">
        <v>0</v>
      </c>
      <c r="AE79" s="336"/>
      <c r="AF79" s="336"/>
      <c r="AG79" s="338"/>
      <c r="AH79" s="336"/>
      <c r="AI79" s="338"/>
      <c r="AJ79" s="336"/>
      <c r="AK79" s="336"/>
      <c r="AL79" s="336"/>
      <c r="AM79" s="336"/>
      <c r="AN79" s="336"/>
      <c r="AO79" s="336"/>
      <c r="AP79" s="336"/>
      <c r="AQ79" s="336"/>
      <c r="AR79" s="336"/>
      <c r="AS79" s="336"/>
    </row>
    <row r="80" spans="1:45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40"/>
      <c r="AA80" s="341"/>
      <c r="AB80" s="336"/>
      <c r="AC80" s="340"/>
      <c r="AD80" s="119">
        <v>0</v>
      </c>
      <c r="AE80" s="336"/>
      <c r="AF80" s="336"/>
      <c r="AG80" s="338"/>
      <c r="AH80" s="336"/>
      <c r="AI80" s="338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</row>
    <row r="81" spans="1:45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40"/>
      <c r="AA81" s="341"/>
      <c r="AB81" s="336"/>
      <c r="AC81" s="340"/>
      <c r="AD81" s="119">
        <v>0</v>
      </c>
      <c r="AE81" s="336"/>
      <c r="AF81" s="336"/>
      <c r="AG81" s="338"/>
      <c r="AH81" s="336"/>
      <c r="AI81" s="338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</row>
    <row r="82" spans="1:45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117">
        <v>6903</v>
      </c>
      <c r="AA82" s="73">
        <v>0</v>
      </c>
      <c r="AB82" s="337">
        <v>6903</v>
      </c>
      <c r="AC82" s="117">
        <v>1726</v>
      </c>
      <c r="AD82" s="117">
        <v>6903</v>
      </c>
      <c r="AE82" s="337"/>
      <c r="AF82" s="337"/>
      <c r="AG82" s="339"/>
      <c r="AH82" s="337"/>
      <c r="AI82" s="339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</row>
    <row r="83" spans="1:45" s="223" customFormat="1" ht="16.350000000000001" customHeight="1" thickBot="1" x14ac:dyDescent="0.25">
      <c r="A83" s="1540" t="s">
        <v>614</v>
      </c>
      <c r="B83" s="1557"/>
      <c r="C83" s="451">
        <v>248</v>
      </c>
      <c r="D83" s="450"/>
      <c r="E83" s="478">
        <v>841689.52043186512</v>
      </c>
      <c r="F83" s="451">
        <v>241</v>
      </c>
      <c r="G83" s="450"/>
      <c r="H83" s="478">
        <v>103216.3967522928</v>
      </c>
      <c r="I83" s="451">
        <v>0</v>
      </c>
      <c r="J83" s="450"/>
      <c r="K83" s="478">
        <v>0</v>
      </c>
      <c r="L83" s="451">
        <v>17</v>
      </c>
      <c r="M83" s="450"/>
      <c r="N83" s="478">
        <v>49641.986367096688</v>
      </c>
      <c r="O83" s="451">
        <v>0</v>
      </c>
      <c r="P83" s="450"/>
      <c r="Q83" s="478">
        <v>0</v>
      </c>
      <c r="R83" s="450">
        <v>994548</v>
      </c>
      <c r="S83" s="450">
        <v>241260</v>
      </c>
      <c r="T83" s="450">
        <v>9338</v>
      </c>
      <c r="U83" s="450">
        <v>250598</v>
      </c>
      <c r="V83" s="450">
        <v>1245146</v>
      </c>
      <c r="W83" s="450">
        <v>-3113</v>
      </c>
      <c r="X83" s="450">
        <v>1242033</v>
      </c>
      <c r="Y83" s="478">
        <v>-2082.537830496758</v>
      </c>
      <c r="Z83" s="452">
        <v>1248936</v>
      </c>
      <c r="AA83" s="450">
        <v>661376</v>
      </c>
      <c r="AB83" s="450">
        <v>587560</v>
      </c>
      <c r="AC83" s="452">
        <v>146890</v>
      </c>
      <c r="AD83" s="452">
        <v>1248936</v>
      </c>
      <c r="AE83" s="342"/>
      <c r="AF83" s="450">
        <v>1932168</v>
      </c>
      <c r="AG83" s="451">
        <v>28</v>
      </c>
      <c r="AH83" s="342">
        <v>213294</v>
      </c>
      <c r="AI83" s="451">
        <v>-8</v>
      </c>
      <c r="AJ83" s="450">
        <v>-31164</v>
      </c>
      <c r="AK83" s="450">
        <v>182130</v>
      </c>
      <c r="AL83" s="450">
        <v>2114298</v>
      </c>
      <c r="AM83" s="450">
        <v>-5285</v>
      </c>
      <c r="AN83" s="450">
        <v>2109013</v>
      </c>
      <c r="AO83" s="450">
        <v>0</v>
      </c>
      <c r="AP83" s="450">
        <v>2109013</v>
      </c>
      <c r="AQ83" s="450">
        <v>1246464</v>
      </c>
      <c r="AR83" s="450">
        <v>862549</v>
      </c>
      <c r="AS83" s="450">
        <v>215638</v>
      </c>
    </row>
    <row r="84" spans="1:45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479"/>
      <c r="Y84" s="216"/>
      <c r="Z84" s="216"/>
      <c r="AB84" s="216"/>
      <c r="AC84" s="216"/>
      <c r="AD84" s="216"/>
      <c r="AE84" s="216"/>
      <c r="AF84" s="216"/>
    </row>
    <row r="85" spans="1:45" ht="16.350000000000001" customHeight="1" x14ac:dyDescent="0.2">
      <c r="C85" s="223" t="s">
        <v>1060</v>
      </c>
      <c r="D85" s="216"/>
      <c r="E85" s="216"/>
      <c r="F85" s="136"/>
      <c r="G85" s="216"/>
      <c r="H85" s="1180"/>
      <c r="I85" s="1180"/>
      <c r="J85" s="1180"/>
      <c r="K85" s="1180"/>
      <c r="L85" s="1182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479"/>
      <c r="Y85" s="216"/>
      <c r="Z85" s="216"/>
      <c r="AA85" s="479"/>
      <c r="AB85" s="216"/>
      <c r="AC85" s="216"/>
      <c r="AD85" s="216"/>
      <c r="AE85" s="216"/>
      <c r="AF85" s="216"/>
      <c r="AQ85" s="479"/>
      <c r="AS85" s="479"/>
    </row>
    <row r="86" spans="1:45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5" x14ac:dyDescent="0.2">
      <c r="B87" s="223" t="s">
        <v>1295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C87" s="133">
        <v>4</v>
      </c>
      <c r="AS87" s="133">
        <v>4</v>
      </c>
    </row>
    <row r="88" spans="1:45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5">
    <mergeCell ref="A1:B3"/>
    <mergeCell ref="W2:W3"/>
    <mergeCell ref="X2:X3"/>
    <mergeCell ref="AB2:AB3"/>
    <mergeCell ref="AC2:AC3"/>
    <mergeCell ref="O2:Q2"/>
    <mergeCell ref="R2:R3"/>
    <mergeCell ref="S2:U2"/>
    <mergeCell ref="C1:K1"/>
    <mergeCell ref="AG2:AK2"/>
    <mergeCell ref="Z2:Z3"/>
    <mergeCell ref="AA2:AA3"/>
    <mergeCell ref="L1:U1"/>
    <mergeCell ref="V1:AD1"/>
    <mergeCell ref="AE1:AK1"/>
    <mergeCell ref="AD2:AD3"/>
    <mergeCell ref="AE2:AE3"/>
    <mergeCell ref="C2:C3"/>
    <mergeCell ref="D2:E2"/>
    <mergeCell ref="F2:H2"/>
    <mergeCell ref="I2:K2"/>
    <mergeCell ref="L2:N2"/>
    <mergeCell ref="AP2:AP3"/>
    <mergeCell ref="AQ2:AQ3"/>
    <mergeCell ref="AR2:AR3"/>
    <mergeCell ref="AS2:AS3"/>
    <mergeCell ref="AL1:AS1"/>
    <mergeCell ref="AL2:AL3"/>
    <mergeCell ref="AM2:AM3"/>
    <mergeCell ref="A76:B76"/>
    <mergeCell ref="AN2:AN3"/>
    <mergeCell ref="AO2:AO3"/>
    <mergeCell ref="J86:J87"/>
    <mergeCell ref="M86:M87"/>
    <mergeCell ref="P86:P87"/>
    <mergeCell ref="A78:B78"/>
    <mergeCell ref="A79:B79"/>
    <mergeCell ref="A80:B80"/>
    <mergeCell ref="A81:B81"/>
    <mergeCell ref="A82:B82"/>
    <mergeCell ref="A83:B83"/>
    <mergeCell ref="Y2:Y3"/>
    <mergeCell ref="V2:V3"/>
    <mergeCell ref="A77:B77"/>
    <mergeCell ref="AF2:AF3"/>
  </mergeCells>
  <printOptions horizontalCentered="1"/>
  <pageMargins left="0.3" right="0.3" top="0.8" bottom="0.4" header="0.3" footer="0.3"/>
  <pageSetup paperSize="5" scale="65" firstPageNumber="50" fitToWidth="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T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6.140625" style="133" customWidth="1"/>
    <col min="3" max="3" width="13.140625" style="133" customWidth="1"/>
    <col min="4" max="4" width="14.7109375" style="133" customWidth="1"/>
    <col min="5" max="5" width="12.42578125" style="133" customWidth="1"/>
    <col min="6" max="6" width="9.85546875" style="133" customWidth="1"/>
    <col min="7" max="7" width="9.7109375" style="133" customWidth="1"/>
    <col min="8" max="8" width="10.7109375" style="133" customWidth="1"/>
    <col min="9" max="9" width="9.85546875" style="133" customWidth="1"/>
    <col min="10" max="10" width="9.7109375" style="133" customWidth="1"/>
    <col min="11" max="11" width="10.7109375" style="133" customWidth="1"/>
    <col min="12" max="12" width="8.42578125" style="133" customWidth="1"/>
    <col min="13" max="13" width="9.140625" style="133" customWidth="1"/>
    <col min="14" max="14" width="10.28515625" style="133" bestFit="1" customWidth="1"/>
    <col min="15" max="15" width="8.42578125" style="133" customWidth="1"/>
    <col min="16" max="16" width="9.140625" style="133" bestFit="1" customWidth="1"/>
    <col min="17" max="17" width="10.28515625" style="133" bestFit="1" customWidth="1"/>
    <col min="18" max="18" width="11.7109375" style="133" customWidth="1"/>
    <col min="19" max="19" width="12.42578125" style="133" bestFit="1" customWidth="1"/>
    <col min="20" max="22" width="12.140625" style="133" customWidth="1"/>
    <col min="23" max="23" width="12.42578125" style="133" customWidth="1"/>
    <col min="24" max="24" width="11.7109375" style="133" customWidth="1"/>
    <col min="25" max="25" width="13" style="133" customWidth="1"/>
    <col min="26" max="26" width="12.42578125" style="133" customWidth="1"/>
    <col min="27" max="27" width="14.42578125" style="133" customWidth="1"/>
    <col min="28" max="29" width="11.7109375" style="133" customWidth="1"/>
    <col min="30" max="30" width="11.28515625" style="133" customWidth="1"/>
    <col min="31" max="31" width="14.140625" style="133" bestFit="1" customWidth="1"/>
    <col min="32" max="33" width="15.85546875" style="133" customWidth="1"/>
    <col min="34" max="38" width="13.7109375" style="133" customWidth="1"/>
    <col min="39" max="39" width="15.85546875" style="133" customWidth="1"/>
    <col min="40" max="40" width="12" style="133" customWidth="1"/>
    <col min="41" max="41" width="15.85546875" style="133" customWidth="1"/>
    <col min="42" max="42" width="12.85546875" style="133" customWidth="1"/>
    <col min="43" max="43" width="15.85546875" style="133" customWidth="1"/>
    <col min="44" max="45" width="11.7109375" style="133" customWidth="1"/>
    <col min="46" max="46" width="15.85546875" style="133" customWidth="1"/>
    <col min="47" max="16384" width="8.85546875" style="133"/>
  </cols>
  <sheetData>
    <row r="1" spans="1:46" ht="20.100000000000001" customHeight="1" x14ac:dyDescent="0.2">
      <c r="A1" s="1653" t="s">
        <v>838</v>
      </c>
      <c r="B1" s="1653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6"/>
      <c r="V1" s="1567"/>
      <c r="W1" s="1537" t="s">
        <v>399</v>
      </c>
      <c r="X1" s="1538"/>
      <c r="Y1" s="1538"/>
      <c r="Z1" s="1538"/>
      <c r="AA1" s="1538"/>
      <c r="AB1" s="1538"/>
      <c r="AC1" s="1538"/>
      <c r="AD1" s="1538"/>
      <c r="AE1" s="1539"/>
      <c r="AF1" s="1641" t="s">
        <v>603</v>
      </c>
      <c r="AG1" s="1642"/>
      <c r="AH1" s="1642"/>
      <c r="AI1" s="1642"/>
      <c r="AJ1" s="1642"/>
      <c r="AK1" s="1642"/>
      <c r="AL1" s="1643"/>
      <c r="AM1" s="1641" t="s">
        <v>603</v>
      </c>
      <c r="AN1" s="1642"/>
      <c r="AO1" s="1642"/>
      <c r="AP1" s="1642"/>
      <c r="AQ1" s="1642"/>
      <c r="AR1" s="1642"/>
      <c r="AS1" s="1642"/>
      <c r="AT1" s="1643"/>
    </row>
    <row r="2" spans="1:46" ht="33" customHeight="1" x14ac:dyDescent="0.2">
      <c r="A2" s="1653"/>
      <c r="B2" s="1653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2" t="s">
        <v>611</v>
      </c>
      <c r="T2" s="1545" t="s">
        <v>254</v>
      </c>
      <c r="U2" s="1545"/>
      <c r="V2" s="1545"/>
      <c r="W2" s="1542" t="s">
        <v>680</v>
      </c>
      <c r="X2" s="1542" t="s">
        <v>605</v>
      </c>
      <c r="Y2" s="1542" t="s">
        <v>681</v>
      </c>
      <c r="Z2" s="1543" t="s">
        <v>1964</v>
      </c>
      <c r="AA2" s="1542" t="s">
        <v>957</v>
      </c>
      <c r="AB2" s="1542" t="s">
        <v>306</v>
      </c>
      <c r="AC2" s="1542" t="s">
        <v>307</v>
      </c>
      <c r="AD2" s="1542" t="s">
        <v>257</v>
      </c>
      <c r="AE2" s="1542" t="s">
        <v>683</v>
      </c>
      <c r="AF2" s="1651" t="s">
        <v>2008</v>
      </c>
      <c r="AG2" s="1651" t="s">
        <v>422</v>
      </c>
      <c r="AH2" s="1640" t="s">
        <v>254</v>
      </c>
      <c r="AI2" s="1640"/>
      <c r="AJ2" s="1640"/>
      <c r="AK2" s="1640"/>
      <c r="AL2" s="1640"/>
      <c r="AM2" s="1651" t="s">
        <v>642</v>
      </c>
      <c r="AN2" s="1651" t="s">
        <v>606</v>
      </c>
      <c r="AO2" s="1651" t="s">
        <v>643</v>
      </c>
      <c r="AP2" s="1543" t="s">
        <v>981</v>
      </c>
      <c r="AQ2" s="1651" t="s">
        <v>644</v>
      </c>
      <c r="AR2" s="1651" t="s">
        <v>373</v>
      </c>
      <c r="AS2" s="1651" t="s">
        <v>307</v>
      </c>
      <c r="AT2" s="1651" t="s">
        <v>419</v>
      </c>
    </row>
    <row r="3" spans="1:46" ht="102" customHeight="1" x14ac:dyDescent="0.2">
      <c r="A3" s="1653"/>
      <c r="B3" s="1653"/>
      <c r="C3" s="1542"/>
      <c r="D3" s="1086" t="s">
        <v>956</v>
      </c>
      <c r="E3" s="1085" t="s">
        <v>420</v>
      </c>
      <c r="F3" s="1085" t="s">
        <v>979</v>
      </c>
      <c r="G3" s="1086" t="s">
        <v>955</v>
      </c>
      <c r="H3" s="1085" t="s">
        <v>420</v>
      </c>
      <c r="I3" s="1085" t="s">
        <v>978</v>
      </c>
      <c r="J3" s="1086" t="s">
        <v>955</v>
      </c>
      <c r="K3" s="1085" t="s">
        <v>420</v>
      </c>
      <c r="L3" s="1085" t="s">
        <v>977</v>
      </c>
      <c r="M3" s="1086" t="s">
        <v>955</v>
      </c>
      <c r="N3" s="1085" t="s">
        <v>420</v>
      </c>
      <c r="O3" s="1085" t="s">
        <v>977</v>
      </c>
      <c r="P3" s="1086" t="s">
        <v>955</v>
      </c>
      <c r="Q3" s="1085" t="s">
        <v>420</v>
      </c>
      <c r="R3" s="1542"/>
      <c r="S3" s="1542"/>
      <c r="T3" s="1097" t="s">
        <v>975</v>
      </c>
      <c r="U3" s="1097" t="s">
        <v>976</v>
      </c>
      <c r="V3" s="1097" t="s">
        <v>256</v>
      </c>
      <c r="W3" s="1542"/>
      <c r="X3" s="1542"/>
      <c r="Y3" s="1542"/>
      <c r="Z3" s="1544"/>
      <c r="AA3" s="1542"/>
      <c r="AB3" s="1542"/>
      <c r="AC3" s="1542"/>
      <c r="AD3" s="1542"/>
      <c r="AE3" s="1542"/>
      <c r="AF3" s="1651"/>
      <c r="AG3" s="1651"/>
      <c r="AH3" s="736" t="s">
        <v>986</v>
      </c>
      <c r="AI3" s="736" t="s">
        <v>987</v>
      </c>
      <c r="AJ3" s="736" t="s">
        <v>984</v>
      </c>
      <c r="AK3" s="736" t="s">
        <v>985</v>
      </c>
      <c r="AL3" s="736" t="s">
        <v>256</v>
      </c>
      <c r="AM3" s="1651"/>
      <c r="AN3" s="1651"/>
      <c r="AO3" s="1651"/>
      <c r="AP3" s="1544"/>
      <c r="AQ3" s="1651"/>
      <c r="AR3" s="1651"/>
      <c r="AS3" s="1651"/>
      <c r="AT3" s="1651"/>
    </row>
    <row r="4" spans="1:46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  <c r="AT4" s="509">
        <v>44</v>
      </c>
    </row>
    <row r="5" spans="1:46" ht="38.25" hidden="1" x14ac:dyDescent="0.2">
      <c r="A5" s="507"/>
      <c r="B5" s="508"/>
      <c r="C5" s="326" t="s">
        <v>1865</v>
      </c>
      <c r="D5" s="326" t="s">
        <v>1840</v>
      </c>
      <c r="E5" s="326" t="s">
        <v>1488</v>
      </c>
      <c r="F5" s="326" t="s">
        <v>1866</v>
      </c>
      <c r="G5" s="326" t="s">
        <v>1841</v>
      </c>
      <c r="H5" s="326" t="s">
        <v>1690</v>
      </c>
      <c r="I5" s="326" t="s">
        <v>1867</v>
      </c>
      <c r="J5" s="326" t="s">
        <v>1842</v>
      </c>
      <c r="K5" s="326" t="s">
        <v>1692</v>
      </c>
      <c r="L5" s="326" t="s">
        <v>1868</v>
      </c>
      <c r="M5" s="326" t="s">
        <v>1843</v>
      </c>
      <c r="N5" s="326" t="s">
        <v>1694</v>
      </c>
      <c r="O5" s="326" t="s">
        <v>1869</v>
      </c>
      <c r="P5" s="326" t="s">
        <v>1844</v>
      </c>
      <c r="Q5" s="326" t="s">
        <v>1696</v>
      </c>
      <c r="R5" s="326" t="s">
        <v>1697</v>
      </c>
      <c r="S5" s="509"/>
      <c r="T5" s="326" t="s">
        <v>1549</v>
      </c>
      <c r="U5" s="326" t="s">
        <v>1550</v>
      </c>
      <c r="V5" s="326" t="s">
        <v>1845</v>
      </c>
      <c r="W5" s="326" t="s">
        <v>1846</v>
      </c>
      <c r="X5" s="326" t="s">
        <v>1847</v>
      </c>
      <c r="Y5" s="326" t="s">
        <v>1848</v>
      </c>
      <c r="Z5" s="326"/>
      <c r="AA5" s="326" t="s">
        <v>1849</v>
      </c>
      <c r="AB5" s="326" t="s">
        <v>1850</v>
      </c>
      <c r="AC5" s="326" t="s">
        <v>1851</v>
      </c>
      <c r="AD5" s="326" t="s">
        <v>1852</v>
      </c>
      <c r="AE5" s="326" t="s">
        <v>1853</v>
      </c>
      <c r="AF5" s="326" t="s">
        <v>1854</v>
      </c>
      <c r="AG5" s="326" t="s">
        <v>1855</v>
      </c>
      <c r="AH5" s="326" t="s">
        <v>1549</v>
      </c>
      <c r="AI5" s="326" t="s">
        <v>1856</v>
      </c>
      <c r="AJ5" s="326" t="s">
        <v>1550</v>
      </c>
      <c r="AK5" s="326" t="s">
        <v>1857</v>
      </c>
      <c r="AL5" s="326" t="s">
        <v>1858</v>
      </c>
      <c r="AM5" s="326" t="s">
        <v>1859</v>
      </c>
      <c r="AN5" s="326" t="s">
        <v>1860</v>
      </c>
      <c r="AO5" s="326" t="s">
        <v>1861</v>
      </c>
      <c r="AP5" s="326"/>
      <c r="AQ5" s="326" t="s">
        <v>1623</v>
      </c>
      <c r="AR5" s="326" t="s">
        <v>1862</v>
      </c>
      <c r="AS5" s="326" t="s">
        <v>1863</v>
      </c>
      <c r="AT5" s="326" t="s">
        <v>1864</v>
      </c>
    </row>
    <row r="6" spans="1:46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505"/>
      <c r="T6" s="1243" t="s">
        <v>1500</v>
      </c>
      <c r="U6" s="1243" t="s">
        <v>1500</v>
      </c>
      <c r="V6" s="1243" t="s">
        <v>1157</v>
      </c>
      <c r="W6" s="1243" t="s">
        <v>1157</v>
      </c>
      <c r="X6" s="1243" t="s">
        <v>1157</v>
      </c>
      <c r="Y6" s="1243" t="s">
        <v>1157</v>
      </c>
      <c r="Z6" s="1243" t="s">
        <v>1501</v>
      </c>
      <c r="AA6" s="1243" t="s">
        <v>1559</v>
      </c>
      <c r="AB6" s="1243" t="s">
        <v>1600</v>
      </c>
      <c r="AC6" s="1243" t="s">
        <v>1157</v>
      </c>
      <c r="AD6" s="1243" t="s">
        <v>1157</v>
      </c>
      <c r="AE6" s="1243" t="s">
        <v>1560</v>
      </c>
      <c r="AF6" s="1243" t="s">
        <v>1156</v>
      </c>
      <c r="AG6" s="1243" t="s">
        <v>1157</v>
      </c>
      <c r="AH6" s="1243" t="s">
        <v>1500</v>
      </c>
      <c r="AI6" s="1243" t="s">
        <v>1157</v>
      </c>
      <c r="AJ6" s="1243" t="s">
        <v>1500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1157</v>
      </c>
      <c r="AP6" s="1243" t="s">
        <v>1501</v>
      </c>
      <c r="AQ6" s="1243" t="s">
        <v>1157</v>
      </c>
      <c r="AR6" s="1243" t="s">
        <v>1600</v>
      </c>
      <c r="AS6" s="1243" t="s">
        <v>1157</v>
      </c>
      <c r="AT6" s="1243" t="s">
        <v>1157</v>
      </c>
    </row>
    <row r="7" spans="1:46" ht="16.350000000000001" customHeight="1" x14ac:dyDescent="0.2">
      <c r="A7" s="78">
        <v>1</v>
      </c>
      <c r="B7" s="79" t="s">
        <v>7</v>
      </c>
      <c r="C7" s="475">
        <v>37</v>
      </c>
      <c r="D7" s="80">
        <v>4157.6447677453216</v>
      </c>
      <c r="E7" s="95">
        <v>153832.8564065769</v>
      </c>
      <c r="F7" s="511">
        <v>28</v>
      </c>
      <c r="G7" s="80">
        <v>594.2475589039708</v>
      </c>
      <c r="H7" s="95">
        <v>16638.931649311184</v>
      </c>
      <c r="I7" s="511">
        <v>5</v>
      </c>
      <c r="J7" s="80">
        <v>162.06751606471923</v>
      </c>
      <c r="K7" s="95">
        <v>810.33758032359617</v>
      </c>
      <c r="L7" s="511">
        <v>5</v>
      </c>
      <c r="M7" s="80">
        <v>4051.687901617981</v>
      </c>
      <c r="N7" s="95">
        <v>20258.439508089905</v>
      </c>
      <c r="O7" s="511">
        <v>1</v>
      </c>
      <c r="P7" s="80">
        <v>1620.6751606471926</v>
      </c>
      <c r="Q7" s="95">
        <v>1620.6751606471926</v>
      </c>
      <c r="R7" s="114">
        <v>193161</v>
      </c>
      <c r="S7" s="114">
        <v>21462</v>
      </c>
      <c r="T7" s="80">
        <v>-10742</v>
      </c>
      <c r="U7" s="80">
        <v>-11424</v>
      </c>
      <c r="V7" s="81">
        <v>-22166</v>
      </c>
      <c r="W7" s="114">
        <v>170995</v>
      </c>
      <c r="X7" s="95">
        <v>-427</v>
      </c>
      <c r="Y7" s="114">
        <v>170568</v>
      </c>
      <c r="Z7" s="80">
        <v>-12438</v>
      </c>
      <c r="AA7" s="114">
        <v>158130</v>
      </c>
      <c r="AB7" s="80">
        <v>116750.01371365879</v>
      </c>
      <c r="AC7" s="80">
        <v>41379.986286341213</v>
      </c>
      <c r="AD7" s="114">
        <v>10345</v>
      </c>
      <c r="AE7" s="118">
        <v>158130</v>
      </c>
      <c r="AF7" s="96">
        <v>2233.8000000000002</v>
      </c>
      <c r="AG7" s="111">
        <v>82651</v>
      </c>
      <c r="AH7" s="475">
        <v>-4</v>
      </c>
      <c r="AI7" s="96">
        <v>-8935.2000000000007</v>
      </c>
      <c r="AJ7" s="475">
        <v>-2</v>
      </c>
      <c r="AK7" s="98">
        <v>-2233.8000000000002</v>
      </c>
      <c r="AL7" s="97">
        <v>-11169</v>
      </c>
      <c r="AM7" s="111">
        <v>71482</v>
      </c>
      <c r="AN7" s="99">
        <v>-179</v>
      </c>
      <c r="AO7" s="111">
        <v>71303</v>
      </c>
      <c r="AP7" s="98"/>
      <c r="AQ7" s="111">
        <v>71303</v>
      </c>
      <c r="AR7" s="98">
        <v>53551</v>
      </c>
      <c r="AS7" s="98">
        <v>17752</v>
      </c>
      <c r="AT7" s="111">
        <v>4438</v>
      </c>
    </row>
    <row r="8" spans="1:46" ht="16.350000000000001" customHeight="1" x14ac:dyDescent="0.2">
      <c r="A8" s="74">
        <v>2</v>
      </c>
      <c r="B8" s="75" t="s">
        <v>8</v>
      </c>
      <c r="C8" s="476">
        <v>11</v>
      </c>
      <c r="D8" s="76">
        <v>5195.3602523295112</v>
      </c>
      <c r="E8" s="103">
        <v>57148.962775624626</v>
      </c>
      <c r="F8" s="512">
        <v>10</v>
      </c>
      <c r="G8" s="76">
        <v>664.17664551249243</v>
      </c>
      <c r="H8" s="103">
        <v>6641.7664551249245</v>
      </c>
      <c r="I8" s="512">
        <v>0</v>
      </c>
      <c r="J8" s="76">
        <v>181.13908513977069</v>
      </c>
      <c r="K8" s="103">
        <v>0</v>
      </c>
      <c r="L8" s="512">
        <v>1</v>
      </c>
      <c r="M8" s="76">
        <v>4528.4771284942672</v>
      </c>
      <c r="N8" s="103">
        <v>4528.4771284942672</v>
      </c>
      <c r="O8" s="512">
        <v>1</v>
      </c>
      <c r="P8" s="76">
        <v>1811.3908513977067</v>
      </c>
      <c r="Q8" s="103">
        <v>1811.3908513977067</v>
      </c>
      <c r="R8" s="115">
        <v>70131</v>
      </c>
      <c r="S8" s="115">
        <v>7792</v>
      </c>
      <c r="T8" s="76">
        <v>-10330</v>
      </c>
      <c r="U8" s="76">
        <v>6192</v>
      </c>
      <c r="V8" s="77">
        <v>-4138</v>
      </c>
      <c r="W8" s="115">
        <v>65993</v>
      </c>
      <c r="X8" s="103">
        <v>-165</v>
      </c>
      <c r="Y8" s="115">
        <v>65828</v>
      </c>
      <c r="Z8" s="76"/>
      <c r="AA8" s="115">
        <v>65828</v>
      </c>
      <c r="AB8" s="76">
        <v>60134.76083379046</v>
      </c>
      <c r="AC8" s="76">
        <v>5693.2391662095397</v>
      </c>
      <c r="AD8" s="115">
        <v>1423</v>
      </c>
      <c r="AE8" s="119">
        <v>65828</v>
      </c>
      <c r="AF8" s="104">
        <v>2630.7000000000003</v>
      </c>
      <c r="AG8" s="112">
        <v>28938</v>
      </c>
      <c r="AH8" s="476">
        <v>-2</v>
      </c>
      <c r="AI8" s="104">
        <v>-5261.4000000000005</v>
      </c>
      <c r="AJ8" s="476">
        <v>2</v>
      </c>
      <c r="AK8" s="106">
        <v>2630.7000000000003</v>
      </c>
      <c r="AL8" s="105">
        <v>-2630.7000000000003</v>
      </c>
      <c r="AM8" s="112">
        <v>26307.3</v>
      </c>
      <c r="AN8" s="107">
        <v>-66</v>
      </c>
      <c r="AO8" s="112">
        <v>26241.3</v>
      </c>
      <c r="AP8" s="106"/>
      <c r="AQ8" s="112">
        <v>26241</v>
      </c>
      <c r="AR8" s="106">
        <v>23377</v>
      </c>
      <c r="AS8" s="106">
        <v>2864</v>
      </c>
      <c r="AT8" s="112">
        <v>716</v>
      </c>
    </row>
    <row r="9" spans="1:46" ht="16.350000000000001" customHeight="1" x14ac:dyDescent="0.2">
      <c r="A9" s="74">
        <v>3</v>
      </c>
      <c r="B9" s="75" t="s">
        <v>9</v>
      </c>
      <c r="C9" s="476">
        <v>53</v>
      </c>
      <c r="D9" s="76">
        <v>3305.5107439535482</v>
      </c>
      <c r="E9" s="103">
        <v>175192.06942953807</v>
      </c>
      <c r="F9" s="512">
        <v>37</v>
      </c>
      <c r="G9" s="76">
        <v>467.88878911763783</v>
      </c>
      <c r="H9" s="103">
        <v>17311.8851973526</v>
      </c>
      <c r="I9" s="512">
        <v>11</v>
      </c>
      <c r="J9" s="76">
        <v>127.60603339571941</v>
      </c>
      <c r="K9" s="103">
        <v>1403.6663673529135</v>
      </c>
      <c r="L9" s="512">
        <v>4</v>
      </c>
      <c r="M9" s="76">
        <v>3190.1508348929851</v>
      </c>
      <c r="N9" s="103">
        <v>12760.603339571941</v>
      </c>
      <c r="O9" s="512">
        <v>2</v>
      </c>
      <c r="P9" s="76">
        <v>1276.0603339571942</v>
      </c>
      <c r="Q9" s="103">
        <v>2552.1206679143884</v>
      </c>
      <c r="R9" s="115">
        <v>209220</v>
      </c>
      <c r="S9" s="115">
        <v>23247</v>
      </c>
      <c r="T9" s="76">
        <v>-12098</v>
      </c>
      <c r="U9" s="76">
        <v>-4241</v>
      </c>
      <c r="V9" s="77">
        <v>-16339</v>
      </c>
      <c r="W9" s="115">
        <v>192881</v>
      </c>
      <c r="X9" s="103">
        <v>-482</v>
      </c>
      <c r="Y9" s="115">
        <v>192399</v>
      </c>
      <c r="Z9" s="76">
        <v>5410</v>
      </c>
      <c r="AA9" s="115">
        <v>197809</v>
      </c>
      <c r="AB9" s="76">
        <v>129316.93856280854</v>
      </c>
      <c r="AC9" s="76">
        <v>68492.061437191456</v>
      </c>
      <c r="AD9" s="115">
        <v>17123</v>
      </c>
      <c r="AE9" s="119">
        <v>197809</v>
      </c>
      <c r="AF9" s="104">
        <v>5770.8</v>
      </c>
      <c r="AG9" s="112">
        <v>305852</v>
      </c>
      <c r="AH9" s="476">
        <v>-2</v>
      </c>
      <c r="AI9" s="104">
        <v>-11541.6</v>
      </c>
      <c r="AJ9" s="476">
        <v>-2</v>
      </c>
      <c r="AK9" s="106">
        <v>-5770.8</v>
      </c>
      <c r="AL9" s="105">
        <v>-17312.400000000001</v>
      </c>
      <c r="AM9" s="112">
        <v>288539.59999999998</v>
      </c>
      <c r="AN9" s="107">
        <v>-721</v>
      </c>
      <c r="AO9" s="112">
        <v>287818.59999999998</v>
      </c>
      <c r="AP9" s="106"/>
      <c r="AQ9" s="112">
        <v>287819</v>
      </c>
      <c r="AR9" s="106">
        <v>187760</v>
      </c>
      <c r="AS9" s="106">
        <v>100059</v>
      </c>
      <c r="AT9" s="112">
        <v>25015</v>
      </c>
    </row>
    <row r="10" spans="1:46" ht="16.350000000000001" customHeight="1" x14ac:dyDescent="0.2">
      <c r="A10" s="74">
        <v>4</v>
      </c>
      <c r="B10" s="75" t="s">
        <v>10</v>
      </c>
      <c r="C10" s="476">
        <v>9</v>
      </c>
      <c r="D10" s="76">
        <v>4590.0779444738628</v>
      </c>
      <c r="E10" s="103">
        <v>41310.701500264768</v>
      </c>
      <c r="F10" s="512">
        <v>4</v>
      </c>
      <c r="G10" s="76">
        <v>610.32540309582248</v>
      </c>
      <c r="H10" s="103">
        <v>2441.3016123832899</v>
      </c>
      <c r="I10" s="512">
        <v>0</v>
      </c>
      <c r="J10" s="76">
        <v>166.452382662497</v>
      </c>
      <c r="K10" s="103">
        <v>0</v>
      </c>
      <c r="L10" s="512">
        <v>1</v>
      </c>
      <c r="M10" s="76">
        <v>4161.309566562426</v>
      </c>
      <c r="N10" s="103">
        <v>4161.309566562426</v>
      </c>
      <c r="O10" s="512">
        <v>0</v>
      </c>
      <c r="P10" s="76">
        <v>1664.5238266249701</v>
      </c>
      <c r="Q10" s="103">
        <v>0</v>
      </c>
      <c r="R10" s="115">
        <v>47913</v>
      </c>
      <c r="S10" s="115">
        <v>5324</v>
      </c>
      <c r="T10" s="76">
        <v>5811</v>
      </c>
      <c r="U10" s="76">
        <v>2600</v>
      </c>
      <c r="V10" s="77">
        <v>8411</v>
      </c>
      <c r="W10" s="115">
        <v>56324</v>
      </c>
      <c r="X10" s="103">
        <v>-141</v>
      </c>
      <c r="Y10" s="115">
        <v>56183</v>
      </c>
      <c r="Z10" s="76"/>
      <c r="AA10" s="115">
        <v>56183</v>
      </c>
      <c r="AB10" s="76">
        <v>39393.895227646732</v>
      </c>
      <c r="AC10" s="76">
        <v>16789.104772353268</v>
      </c>
      <c r="AD10" s="115">
        <v>4197</v>
      </c>
      <c r="AE10" s="119">
        <v>56183</v>
      </c>
      <c r="AF10" s="104">
        <v>3468.6</v>
      </c>
      <c r="AG10" s="112">
        <v>31217</v>
      </c>
      <c r="AH10" s="476">
        <v>1</v>
      </c>
      <c r="AI10" s="104">
        <v>3468.6</v>
      </c>
      <c r="AJ10" s="476">
        <v>1</v>
      </c>
      <c r="AK10" s="106">
        <v>1734.3</v>
      </c>
      <c r="AL10" s="105">
        <v>5202.8999999999996</v>
      </c>
      <c r="AM10" s="112">
        <v>36419.9</v>
      </c>
      <c r="AN10" s="107">
        <v>-91</v>
      </c>
      <c r="AO10" s="112">
        <v>36328.9</v>
      </c>
      <c r="AP10" s="106"/>
      <c r="AQ10" s="112">
        <v>36329</v>
      </c>
      <c r="AR10" s="106">
        <v>23973</v>
      </c>
      <c r="AS10" s="106">
        <v>12356</v>
      </c>
      <c r="AT10" s="112">
        <v>3089</v>
      </c>
    </row>
    <row r="11" spans="1:46" ht="16.350000000000001" customHeight="1" x14ac:dyDescent="0.2">
      <c r="A11" s="69">
        <v>5</v>
      </c>
      <c r="B11" s="70" t="s">
        <v>11</v>
      </c>
      <c r="C11" s="477">
        <v>33</v>
      </c>
      <c r="D11" s="71">
        <v>4137.6488891268027</v>
      </c>
      <c r="E11" s="108">
        <v>136542.4133411845</v>
      </c>
      <c r="F11" s="513">
        <v>28</v>
      </c>
      <c r="G11" s="71">
        <v>633.71932560789674</v>
      </c>
      <c r="H11" s="108">
        <v>17744.141117021107</v>
      </c>
      <c r="I11" s="513">
        <v>3.5</v>
      </c>
      <c r="J11" s="71">
        <v>172.83254334760818</v>
      </c>
      <c r="K11" s="108">
        <v>604.91390171662863</v>
      </c>
      <c r="L11" s="513">
        <v>0</v>
      </c>
      <c r="M11" s="71">
        <v>4320.8135836902056</v>
      </c>
      <c r="N11" s="108">
        <v>0</v>
      </c>
      <c r="O11" s="513">
        <v>0</v>
      </c>
      <c r="P11" s="71">
        <v>1728.325433476082</v>
      </c>
      <c r="Q11" s="108">
        <v>0</v>
      </c>
      <c r="R11" s="116">
        <v>154891</v>
      </c>
      <c r="S11" s="116">
        <v>17210</v>
      </c>
      <c r="T11" s="71">
        <v>21688</v>
      </c>
      <c r="U11" s="71">
        <v>-9543</v>
      </c>
      <c r="V11" s="72">
        <v>12145</v>
      </c>
      <c r="W11" s="116">
        <v>167036</v>
      </c>
      <c r="X11" s="108">
        <v>-418</v>
      </c>
      <c r="Y11" s="116">
        <v>166618</v>
      </c>
      <c r="Z11" s="71">
        <v>-4550</v>
      </c>
      <c r="AA11" s="116">
        <v>162068</v>
      </c>
      <c r="AB11" s="73">
        <v>116589.28250137136</v>
      </c>
      <c r="AC11" s="71">
        <v>45478.717498628641</v>
      </c>
      <c r="AD11" s="117">
        <v>11370</v>
      </c>
      <c r="AE11" s="117">
        <v>162068</v>
      </c>
      <c r="AF11" s="100">
        <v>1908</v>
      </c>
      <c r="AG11" s="113">
        <v>62964</v>
      </c>
      <c r="AH11" s="477">
        <v>4</v>
      </c>
      <c r="AI11" s="100">
        <v>7632</v>
      </c>
      <c r="AJ11" s="477">
        <v>-4</v>
      </c>
      <c r="AK11" s="101">
        <v>-3816</v>
      </c>
      <c r="AL11" s="102">
        <v>3816</v>
      </c>
      <c r="AM11" s="113">
        <v>66780</v>
      </c>
      <c r="AN11" s="109">
        <v>-167</v>
      </c>
      <c r="AO11" s="113">
        <v>66613</v>
      </c>
      <c r="AP11" s="101"/>
      <c r="AQ11" s="113">
        <v>66613</v>
      </c>
      <c r="AR11" s="101">
        <v>46179</v>
      </c>
      <c r="AS11" s="101">
        <v>20434</v>
      </c>
      <c r="AT11" s="113">
        <v>5109</v>
      </c>
    </row>
    <row r="12" spans="1:46" ht="16.350000000000001" customHeight="1" x14ac:dyDescent="0.2">
      <c r="A12" s="78">
        <v>6</v>
      </c>
      <c r="B12" s="79" t="s">
        <v>12</v>
      </c>
      <c r="C12" s="475">
        <v>13</v>
      </c>
      <c r="D12" s="80">
        <v>4280.8935521933117</v>
      </c>
      <c r="E12" s="95">
        <v>55651.616178513053</v>
      </c>
      <c r="F12" s="511">
        <v>10</v>
      </c>
      <c r="G12" s="80">
        <v>586.71229996145985</v>
      </c>
      <c r="H12" s="95">
        <v>5867.1229996145985</v>
      </c>
      <c r="I12" s="511">
        <v>2</v>
      </c>
      <c r="J12" s="80">
        <v>160.01244544403448</v>
      </c>
      <c r="K12" s="95">
        <v>320.02489088806897</v>
      </c>
      <c r="L12" s="511">
        <v>1</v>
      </c>
      <c r="M12" s="80">
        <v>4000.3111361008614</v>
      </c>
      <c r="N12" s="95">
        <v>4000.3111361008614</v>
      </c>
      <c r="O12" s="511">
        <v>0</v>
      </c>
      <c r="P12" s="80">
        <v>1600.1244544403446</v>
      </c>
      <c r="Q12" s="95">
        <v>0</v>
      </c>
      <c r="R12" s="114">
        <v>65839</v>
      </c>
      <c r="S12" s="114">
        <v>7315</v>
      </c>
      <c r="T12" s="80">
        <v>40033</v>
      </c>
      <c r="U12" s="80">
        <v>6727</v>
      </c>
      <c r="V12" s="81">
        <v>46760</v>
      </c>
      <c r="W12" s="114">
        <v>112599</v>
      </c>
      <c r="X12" s="95">
        <v>-281</v>
      </c>
      <c r="Y12" s="114">
        <v>112318</v>
      </c>
      <c r="Z12" s="80"/>
      <c r="AA12" s="114">
        <v>112318</v>
      </c>
      <c r="AB12" s="80">
        <v>86317.626439934174</v>
      </c>
      <c r="AC12" s="80">
        <v>26000.373560065826</v>
      </c>
      <c r="AD12" s="114">
        <v>6500</v>
      </c>
      <c r="AE12" s="118">
        <v>112318</v>
      </c>
      <c r="AF12" s="96">
        <v>3420.9</v>
      </c>
      <c r="AG12" s="111">
        <v>44472</v>
      </c>
      <c r="AH12" s="475">
        <v>6</v>
      </c>
      <c r="AI12" s="96">
        <v>20525.400000000001</v>
      </c>
      <c r="AJ12" s="475">
        <v>1</v>
      </c>
      <c r="AK12" s="98">
        <v>1710.45</v>
      </c>
      <c r="AL12" s="97">
        <v>22235.850000000002</v>
      </c>
      <c r="AM12" s="111">
        <v>66707.850000000006</v>
      </c>
      <c r="AN12" s="99">
        <v>-167</v>
      </c>
      <c r="AO12" s="111">
        <v>66540.850000000006</v>
      </c>
      <c r="AP12" s="98"/>
      <c r="AQ12" s="111">
        <v>66541</v>
      </c>
      <c r="AR12" s="98">
        <v>57480</v>
      </c>
      <c r="AS12" s="98">
        <v>9061</v>
      </c>
      <c r="AT12" s="111">
        <v>2265</v>
      </c>
    </row>
    <row r="13" spans="1:46" ht="16.350000000000001" customHeight="1" x14ac:dyDescent="0.2">
      <c r="A13" s="74">
        <v>7</v>
      </c>
      <c r="B13" s="75" t="s">
        <v>13</v>
      </c>
      <c r="C13" s="476">
        <v>9</v>
      </c>
      <c r="D13" s="76">
        <v>2439.2696484270768</v>
      </c>
      <c r="E13" s="103">
        <v>21953.426835843693</v>
      </c>
      <c r="F13" s="512">
        <v>8</v>
      </c>
      <c r="G13" s="76">
        <v>341.64993576320063</v>
      </c>
      <c r="H13" s="103">
        <v>2733.199486105605</v>
      </c>
      <c r="I13" s="512">
        <v>2</v>
      </c>
      <c r="J13" s="76">
        <v>93.17725520814561</v>
      </c>
      <c r="K13" s="103">
        <v>186.35451041629122</v>
      </c>
      <c r="L13" s="512">
        <v>2</v>
      </c>
      <c r="M13" s="76">
        <v>2329.4313802036409</v>
      </c>
      <c r="N13" s="103">
        <v>4658.8627604072817</v>
      </c>
      <c r="O13" s="512">
        <v>0</v>
      </c>
      <c r="P13" s="76">
        <v>931.7725520814563</v>
      </c>
      <c r="Q13" s="103">
        <v>0</v>
      </c>
      <c r="R13" s="115">
        <v>29532</v>
      </c>
      <c r="S13" s="115">
        <v>3281</v>
      </c>
      <c r="T13" s="76">
        <v>9196</v>
      </c>
      <c r="U13" s="76">
        <v>-6330</v>
      </c>
      <c r="V13" s="77">
        <v>2866</v>
      </c>
      <c r="W13" s="115">
        <v>32398</v>
      </c>
      <c r="X13" s="103">
        <v>-81</v>
      </c>
      <c r="Y13" s="115">
        <v>32317</v>
      </c>
      <c r="Z13" s="76"/>
      <c r="AA13" s="115">
        <v>32317</v>
      </c>
      <c r="AB13" s="76">
        <v>21984.895227646735</v>
      </c>
      <c r="AC13" s="76">
        <v>10332.104772353265</v>
      </c>
      <c r="AD13" s="115">
        <v>2583</v>
      </c>
      <c r="AE13" s="119">
        <v>32317</v>
      </c>
      <c r="AF13" s="104">
        <v>9882.9</v>
      </c>
      <c r="AG13" s="112">
        <v>88946</v>
      </c>
      <c r="AH13" s="476">
        <v>2</v>
      </c>
      <c r="AI13" s="104">
        <v>19765.8</v>
      </c>
      <c r="AJ13" s="476">
        <v>-3</v>
      </c>
      <c r="AK13" s="106">
        <v>-14824.349999999999</v>
      </c>
      <c r="AL13" s="105">
        <v>4941.4500000000007</v>
      </c>
      <c r="AM13" s="112">
        <v>93887.45</v>
      </c>
      <c r="AN13" s="107">
        <v>-235</v>
      </c>
      <c r="AO13" s="112">
        <v>93652.45</v>
      </c>
      <c r="AP13" s="106"/>
      <c r="AQ13" s="112">
        <v>93652</v>
      </c>
      <c r="AR13" s="106">
        <v>68417</v>
      </c>
      <c r="AS13" s="106">
        <v>25235</v>
      </c>
      <c r="AT13" s="112">
        <v>6309</v>
      </c>
    </row>
    <row r="14" spans="1:46" ht="16.350000000000001" customHeight="1" x14ac:dyDescent="0.2">
      <c r="A14" s="74">
        <v>8</v>
      </c>
      <c r="B14" s="75" t="s">
        <v>14</v>
      </c>
      <c r="C14" s="476">
        <v>44</v>
      </c>
      <c r="D14" s="76">
        <v>4142.2520202896012</v>
      </c>
      <c r="E14" s="103">
        <v>182259.08889274247</v>
      </c>
      <c r="F14" s="512">
        <v>36</v>
      </c>
      <c r="G14" s="76">
        <v>554.96771446371213</v>
      </c>
      <c r="H14" s="103">
        <v>19978.837720693635</v>
      </c>
      <c r="I14" s="512">
        <v>2.5</v>
      </c>
      <c r="J14" s="76">
        <v>151.35483121737602</v>
      </c>
      <c r="K14" s="103">
        <v>378.38707804344006</v>
      </c>
      <c r="L14" s="512">
        <v>7</v>
      </c>
      <c r="M14" s="76">
        <v>3783.8707804344012</v>
      </c>
      <c r="N14" s="103">
        <v>26487.095463040809</v>
      </c>
      <c r="O14" s="512">
        <v>1</v>
      </c>
      <c r="P14" s="76">
        <v>1513.5483121737607</v>
      </c>
      <c r="Q14" s="103">
        <v>1513.5483121737607</v>
      </c>
      <c r="R14" s="115">
        <v>230617</v>
      </c>
      <c r="S14" s="115">
        <v>25624</v>
      </c>
      <c r="T14" s="76">
        <v>83263</v>
      </c>
      <c r="U14" s="76">
        <v>-25852</v>
      </c>
      <c r="V14" s="77">
        <v>57411</v>
      </c>
      <c r="W14" s="115">
        <v>288028</v>
      </c>
      <c r="X14" s="103">
        <v>-720</v>
      </c>
      <c r="Y14" s="115">
        <v>287308</v>
      </c>
      <c r="Z14" s="76">
        <v>-8176</v>
      </c>
      <c r="AA14" s="115">
        <v>279132</v>
      </c>
      <c r="AB14" s="76">
        <v>166559.04333516184</v>
      </c>
      <c r="AC14" s="76">
        <v>112572.95666483816</v>
      </c>
      <c r="AD14" s="115">
        <v>28143</v>
      </c>
      <c r="AE14" s="119">
        <v>279132</v>
      </c>
      <c r="AF14" s="104">
        <v>4235.4000000000005</v>
      </c>
      <c r="AG14" s="112">
        <v>186358</v>
      </c>
      <c r="AH14" s="476">
        <v>13</v>
      </c>
      <c r="AI14" s="104">
        <v>55060.200000000004</v>
      </c>
      <c r="AJ14" s="476">
        <v>-8</v>
      </c>
      <c r="AK14" s="106">
        <v>-16941.600000000002</v>
      </c>
      <c r="AL14" s="105">
        <v>38118.600000000006</v>
      </c>
      <c r="AM14" s="112">
        <v>224476.6</v>
      </c>
      <c r="AN14" s="107">
        <v>-561</v>
      </c>
      <c r="AO14" s="112">
        <v>223915.6</v>
      </c>
      <c r="AP14" s="106"/>
      <c r="AQ14" s="112">
        <v>223916</v>
      </c>
      <c r="AR14" s="106">
        <v>135995</v>
      </c>
      <c r="AS14" s="106">
        <v>87921</v>
      </c>
      <c r="AT14" s="112">
        <v>21980</v>
      </c>
    </row>
    <row r="15" spans="1:46" ht="16.350000000000001" customHeight="1" x14ac:dyDescent="0.2">
      <c r="A15" s="74">
        <v>9</v>
      </c>
      <c r="B15" s="75" t="s">
        <v>15</v>
      </c>
      <c r="C15" s="476">
        <v>96</v>
      </c>
      <c r="D15" s="76">
        <v>4024.8880151995595</v>
      </c>
      <c r="E15" s="103">
        <v>386389.2494591577</v>
      </c>
      <c r="F15" s="512">
        <v>60</v>
      </c>
      <c r="G15" s="76">
        <v>538.25563272280851</v>
      </c>
      <c r="H15" s="103">
        <v>32295.337963368511</v>
      </c>
      <c r="I15" s="512">
        <v>7</v>
      </c>
      <c r="J15" s="76">
        <v>146.79699074258414</v>
      </c>
      <c r="K15" s="103">
        <v>1027.5789351980891</v>
      </c>
      <c r="L15" s="512">
        <v>4</v>
      </c>
      <c r="M15" s="76">
        <v>3669.9247685646033</v>
      </c>
      <c r="N15" s="103">
        <v>14679.699074258413</v>
      </c>
      <c r="O15" s="512">
        <v>4</v>
      </c>
      <c r="P15" s="76">
        <v>1467.9699074258415</v>
      </c>
      <c r="Q15" s="103">
        <v>5871.8796297033659</v>
      </c>
      <c r="R15" s="115">
        <v>440264</v>
      </c>
      <c r="S15" s="115">
        <v>48918</v>
      </c>
      <c r="T15" s="76">
        <v>38829</v>
      </c>
      <c r="U15" s="76">
        <v>37906</v>
      </c>
      <c r="V15" s="77">
        <v>76735</v>
      </c>
      <c r="W15" s="115">
        <v>516999</v>
      </c>
      <c r="X15" s="103">
        <v>-1292</v>
      </c>
      <c r="Y15" s="115">
        <v>515707</v>
      </c>
      <c r="Z15" s="76">
        <v>-2420</v>
      </c>
      <c r="AA15" s="115">
        <v>513287</v>
      </c>
      <c r="AB15" s="76">
        <v>304628.54909489851</v>
      </c>
      <c r="AC15" s="76">
        <v>208658.45090510149</v>
      </c>
      <c r="AD15" s="115">
        <v>52165</v>
      </c>
      <c r="AE15" s="119">
        <v>513287</v>
      </c>
      <c r="AF15" s="104">
        <v>4495.5</v>
      </c>
      <c r="AG15" s="112">
        <v>431568</v>
      </c>
      <c r="AH15" s="476">
        <v>6</v>
      </c>
      <c r="AI15" s="104">
        <v>26973</v>
      </c>
      <c r="AJ15" s="476">
        <v>13</v>
      </c>
      <c r="AK15" s="106">
        <v>29220.75</v>
      </c>
      <c r="AL15" s="105">
        <v>56193.75</v>
      </c>
      <c r="AM15" s="112">
        <v>487761.75</v>
      </c>
      <c r="AN15" s="107">
        <v>-1219</v>
      </c>
      <c r="AO15" s="112">
        <v>486542.75</v>
      </c>
      <c r="AP15" s="106"/>
      <c r="AQ15" s="112">
        <v>486543</v>
      </c>
      <c r="AR15" s="106">
        <v>301818</v>
      </c>
      <c r="AS15" s="106">
        <v>184725</v>
      </c>
      <c r="AT15" s="112">
        <v>46181</v>
      </c>
    </row>
    <row r="16" spans="1:46" ht="16.350000000000001" customHeight="1" x14ac:dyDescent="0.2">
      <c r="A16" s="69">
        <v>10</v>
      </c>
      <c r="B16" s="70" t="s">
        <v>16</v>
      </c>
      <c r="C16" s="477">
        <v>64</v>
      </c>
      <c r="D16" s="71">
        <v>3230.6044819159633</v>
      </c>
      <c r="E16" s="108">
        <v>206758.68684262165</v>
      </c>
      <c r="F16" s="513">
        <v>46</v>
      </c>
      <c r="G16" s="71">
        <v>453.94381602151191</v>
      </c>
      <c r="H16" s="108">
        <v>20881.415536989549</v>
      </c>
      <c r="I16" s="513">
        <v>7</v>
      </c>
      <c r="J16" s="71">
        <v>123.8028589149578</v>
      </c>
      <c r="K16" s="108">
        <v>866.62001240470454</v>
      </c>
      <c r="L16" s="513">
        <v>12</v>
      </c>
      <c r="M16" s="71">
        <v>3095.0714728739449</v>
      </c>
      <c r="N16" s="108">
        <v>37140.857674487343</v>
      </c>
      <c r="O16" s="513">
        <v>4</v>
      </c>
      <c r="P16" s="71">
        <v>1238.0285891495778</v>
      </c>
      <c r="Q16" s="108">
        <v>4952.1143565983111</v>
      </c>
      <c r="R16" s="116">
        <v>270600</v>
      </c>
      <c r="S16" s="116">
        <v>30067</v>
      </c>
      <c r="T16" s="71">
        <v>62991</v>
      </c>
      <c r="U16" s="71">
        <v>21332</v>
      </c>
      <c r="V16" s="72">
        <v>84323</v>
      </c>
      <c r="W16" s="116">
        <v>354923</v>
      </c>
      <c r="X16" s="108">
        <v>-887</v>
      </c>
      <c r="Y16" s="116">
        <v>354036</v>
      </c>
      <c r="Z16" s="71">
        <v>-15613</v>
      </c>
      <c r="AA16" s="116">
        <v>338423</v>
      </c>
      <c r="AB16" s="73">
        <v>223203.69939659903</v>
      </c>
      <c r="AC16" s="71">
        <v>115219.30060340097</v>
      </c>
      <c r="AD16" s="117">
        <v>28805</v>
      </c>
      <c r="AE16" s="117">
        <v>338423</v>
      </c>
      <c r="AF16" s="100">
        <v>6044.4000000000005</v>
      </c>
      <c r="AG16" s="113">
        <v>386842</v>
      </c>
      <c r="AH16" s="477">
        <v>19</v>
      </c>
      <c r="AI16" s="100">
        <v>114843.6</v>
      </c>
      <c r="AJ16" s="477">
        <v>10</v>
      </c>
      <c r="AK16" s="101">
        <v>30222.000000000004</v>
      </c>
      <c r="AL16" s="102">
        <v>145065.60000000001</v>
      </c>
      <c r="AM16" s="113">
        <v>531907.6</v>
      </c>
      <c r="AN16" s="109">
        <v>-1330</v>
      </c>
      <c r="AO16" s="113">
        <v>530577.6</v>
      </c>
      <c r="AP16" s="101"/>
      <c r="AQ16" s="113">
        <v>530578</v>
      </c>
      <c r="AR16" s="101">
        <v>309968</v>
      </c>
      <c r="AS16" s="101">
        <v>220610</v>
      </c>
      <c r="AT16" s="113">
        <v>55153</v>
      </c>
    </row>
    <row r="17" spans="1:46" ht="16.350000000000001" customHeight="1" x14ac:dyDescent="0.2">
      <c r="A17" s="78">
        <v>11</v>
      </c>
      <c r="B17" s="79" t="s">
        <v>17</v>
      </c>
      <c r="C17" s="475">
        <v>5</v>
      </c>
      <c r="D17" s="80">
        <v>5102.5398820412865</v>
      </c>
      <c r="E17" s="95">
        <v>25512.699410206435</v>
      </c>
      <c r="F17" s="511">
        <v>5</v>
      </c>
      <c r="G17" s="80">
        <v>644.3045610719837</v>
      </c>
      <c r="H17" s="95">
        <v>3221.5228053599185</v>
      </c>
      <c r="I17" s="511">
        <v>0</v>
      </c>
      <c r="J17" s="80">
        <v>175.71942574690462</v>
      </c>
      <c r="K17" s="95">
        <v>0</v>
      </c>
      <c r="L17" s="511">
        <v>2</v>
      </c>
      <c r="M17" s="80">
        <v>4392.9856436726159</v>
      </c>
      <c r="N17" s="95">
        <v>8785.9712873452318</v>
      </c>
      <c r="O17" s="511">
        <v>0</v>
      </c>
      <c r="P17" s="80">
        <v>1757.1942574690463</v>
      </c>
      <c r="Q17" s="95">
        <v>0</v>
      </c>
      <c r="R17" s="114">
        <v>37520</v>
      </c>
      <c r="S17" s="114">
        <v>4169</v>
      </c>
      <c r="T17" s="80">
        <v>-10140</v>
      </c>
      <c r="U17" s="80">
        <v>-8620</v>
      </c>
      <c r="V17" s="81">
        <v>-18760</v>
      </c>
      <c r="W17" s="114">
        <v>18760</v>
      </c>
      <c r="X17" s="95">
        <v>-47</v>
      </c>
      <c r="Y17" s="114">
        <v>18713</v>
      </c>
      <c r="Z17" s="80"/>
      <c r="AA17" s="114">
        <v>18713</v>
      </c>
      <c r="AB17" s="80">
        <v>46050.164015359296</v>
      </c>
      <c r="AC17" s="80">
        <v>-27337.164015359296</v>
      </c>
      <c r="AD17" s="114">
        <v>-6834</v>
      </c>
      <c r="AE17" s="118">
        <v>18713</v>
      </c>
      <c r="AF17" s="96">
        <v>3081.6</v>
      </c>
      <c r="AG17" s="111">
        <v>15408</v>
      </c>
      <c r="AH17" s="475">
        <v>-1</v>
      </c>
      <c r="AI17" s="96">
        <v>-3081.6</v>
      </c>
      <c r="AJ17" s="475">
        <v>-3</v>
      </c>
      <c r="AK17" s="98">
        <v>-4622.3999999999996</v>
      </c>
      <c r="AL17" s="97">
        <v>-7704</v>
      </c>
      <c r="AM17" s="111">
        <v>7704</v>
      </c>
      <c r="AN17" s="99">
        <v>-19</v>
      </c>
      <c r="AO17" s="111">
        <v>7685</v>
      </c>
      <c r="AP17" s="98"/>
      <c r="AQ17" s="111">
        <v>7685</v>
      </c>
      <c r="AR17" s="98">
        <v>16551</v>
      </c>
      <c r="AS17" s="98">
        <v>-8866</v>
      </c>
      <c r="AT17" s="111">
        <v>-2217</v>
      </c>
    </row>
    <row r="18" spans="1:46" ht="16.350000000000001" customHeight="1" x14ac:dyDescent="0.2">
      <c r="A18" s="74">
        <v>12</v>
      </c>
      <c r="B18" s="75" t="s">
        <v>18</v>
      </c>
      <c r="C18" s="476">
        <v>1</v>
      </c>
      <c r="D18" s="76">
        <v>2437.3069352880593</v>
      </c>
      <c r="E18" s="103">
        <v>2437.3069352880593</v>
      </c>
      <c r="F18" s="512">
        <v>1</v>
      </c>
      <c r="G18" s="76">
        <v>292.23483860401967</v>
      </c>
      <c r="H18" s="103">
        <v>292.23483860401967</v>
      </c>
      <c r="I18" s="512">
        <v>0</v>
      </c>
      <c r="J18" s="76">
        <v>79.700410528369005</v>
      </c>
      <c r="K18" s="103">
        <v>0</v>
      </c>
      <c r="L18" s="512">
        <v>0</v>
      </c>
      <c r="M18" s="76">
        <v>1992.5102632092251</v>
      </c>
      <c r="N18" s="103">
        <v>0</v>
      </c>
      <c r="O18" s="512">
        <v>0</v>
      </c>
      <c r="P18" s="76">
        <v>797.00410528369014</v>
      </c>
      <c r="Q18" s="103">
        <v>0</v>
      </c>
      <c r="R18" s="115">
        <v>2730</v>
      </c>
      <c r="S18" s="115">
        <v>303</v>
      </c>
      <c r="T18" s="76">
        <v>0</v>
      </c>
      <c r="U18" s="76">
        <v>0</v>
      </c>
      <c r="V18" s="77">
        <v>0</v>
      </c>
      <c r="W18" s="115">
        <v>2730</v>
      </c>
      <c r="X18" s="103">
        <v>-7</v>
      </c>
      <c r="Y18" s="115">
        <v>2723</v>
      </c>
      <c r="Z18" s="76"/>
      <c r="AA18" s="115">
        <v>2723</v>
      </c>
      <c r="AB18" s="76">
        <v>1822.4328030718598</v>
      </c>
      <c r="AC18" s="76">
        <v>900.56719692814022</v>
      </c>
      <c r="AD18" s="115">
        <v>225</v>
      </c>
      <c r="AE18" s="119">
        <v>2723</v>
      </c>
      <c r="AF18" s="104">
        <v>6039</v>
      </c>
      <c r="AG18" s="112">
        <v>6039</v>
      </c>
      <c r="AH18" s="476">
        <v>0</v>
      </c>
      <c r="AI18" s="104">
        <v>0</v>
      </c>
      <c r="AJ18" s="476">
        <v>0</v>
      </c>
      <c r="AK18" s="106">
        <v>0</v>
      </c>
      <c r="AL18" s="105">
        <v>0</v>
      </c>
      <c r="AM18" s="112">
        <v>6039</v>
      </c>
      <c r="AN18" s="107">
        <v>-15</v>
      </c>
      <c r="AO18" s="112">
        <v>6024</v>
      </c>
      <c r="AP18" s="106"/>
      <c r="AQ18" s="112">
        <v>6024</v>
      </c>
      <c r="AR18" s="106">
        <v>3696</v>
      </c>
      <c r="AS18" s="106">
        <v>2328</v>
      </c>
      <c r="AT18" s="112">
        <v>582</v>
      </c>
    </row>
    <row r="19" spans="1:46" ht="16.350000000000001" customHeight="1" x14ac:dyDescent="0.2">
      <c r="A19" s="74">
        <v>13</v>
      </c>
      <c r="B19" s="75" t="s">
        <v>19</v>
      </c>
      <c r="C19" s="476">
        <v>9</v>
      </c>
      <c r="D19" s="76">
        <v>4931.9220183228517</v>
      </c>
      <c r="E19" s="103">
        <v>44387.298164905667</v>
      </c>
      <c r="F19" s="512">
        <v>8</v>
      </c>
      <c r="G19" s="76">
        <v>655.30249005722806</v>
      </c>
      <c r="H19" s="103">
        <v>5242.4199204578244</v>
      </c>
      <c r="I19" s="512">
        <v>0.5</v>
      </c>
      <c r="J19" s="76">
        <v>178.71886092469856</v>
      </c>
      <c r="K19" s="103">
        <v>89.35943046234928</v>
      </c>
      <c r="L19" s="512">
        <v>5</v>
      </c>
      <c r="M19" s="76">
        <v>4467.9715231174641</v>
      </c>
      <c r="N19" s="103">
        <v>22339.85761558732</v>
      </c>
      <c r="O19" s="512">
        <v>0</v>
      </c>
      <c r="P19" s="76">
        <v>1787.1886092469854</v>
      </c>
      <c r="Q19" s="103">
        <v>0</v>
      </c>
      <c r="R19" s="115">
        <v>72059</v>
      </c>
      <c r="S19" s="115">
        <v>8007</v>
      </c>
      <c r="T19" s="76">
        <v>-25042</v>
      </c>
      <c r="U19" s="76">
        <v>2794</v>
      </c>
      <c r="V19" s="77">
        <v>-22248</v>
      </c>
      <c r="W19" s="115">
        <v>49811</v>
      </c>
      <c r="X19" s="103">
        <v>-125</v>
      </c>
      <c r="Y19" s="115">
        <v>49686</v>
      </c>
      <c r="Z19" s="76"/>
      <c r="AA19" s="115">
        <v>49686</v>
      </c>
      <c r="AB19" s="76">
        <v>53588.895227646746</v>
      </c>
      <c r="AC19" s="76">
        <v>-3902.8952276467462</v>
      </c>
      <c r="AD19" s="115">
        <v>-976</v>
      </c>
      <c r="AE19" s="119">
        <v>49686</v>
      </c>
      <c r="AF19" s="104">
        <v>2543.4</v>
      </c>
      <c r="AG19" s="112">
        <v>22891</v>
      </c>
      <c r="AH19" s="476">
        <v>-3</v>
      </c>
      <c r="AI19" s="104">
        <v>-7630.2000000000007</v>
      </c>
      <c r="AJ19" s="476">
        <v>1</v>
      </c>
      <c r="AK19" s="106">
        <v>1271.7</v>
      </c>
      <c r="AL19" s="105">
        <v>-6358.5000000000009</v>
      </c>
      <c r="AM19" s="112">
        <v>16532.5</v>
      </c>
      <c r="AN19" s="107">
        <v>-41</v>
      </c>
      <c r="AO19" s="112">
        <v>16491.5</v>
      </c>
      <c r="AP19" s="106"/>
      <c r="AQ19" s="112">
        <v>16492</v>
      </c>
      <c r="AR19" s="106">
        <v>16661</v>
      </c>
      <c r="AS19" s="106">
        <v>-169</v>
      </c>
      <c r="AT19" s="112">
        <v>-42</v>
      </c>
    </row>
    <row r="20" spans="1:46" ht="16.350000000000001" customHeight="1" x14ac:dyDescent="0.2">
      <c r="A20" s="74">
        <v>14</v>
      </c>
      <c r="B20" s="75" t="s">
        <v>20</v>
      </c>
      <c r="C20" s="476">
        <v>5</v>
      </c>
      <c r="D20" s="76">
        <v>4260.016621227267</v>
      </c>
      <c r="E20" s="103">
        <v>21300.083106136335</v>
      </c>
      <c r="F20" s="512">
        <v>5</v>
      </c>
      <c r="G20" s="76">
        <v>560.63640873798738</v>
      </c>
      <c r="H20" s="103">
        <v>2803.182043689937</v>
      </c>
      <c r="I20" s="512">
        <v>0</v>
      </c>
      <c r="J20" s="76">
        <v>152.90083874672385</v>
      </c>
      <c r="K20" s="103">
        <v>0</v>
      </c>
      <c r="L20" s="512">
        <v>0</v>
      </c>
      <c r="M20" s="76">
        <v>3822.5209686680964</v>
      </c>
      <c r="N20" s="103">
        <v>0</v>
      </c>
      <c r="O20" s="512">
        <v>0</v>
      </c>
      <c r="P20" s="76">
        <v>1529.0083874672382</v>
      </c>
      <c r="Q20" s="103">
        <v>0</v>
      </c>
      <c r="R20" s="115">
        <v>24103</v>
      </c>
      <c r="S20" s="115">
        <v>2678</v>
      </c>
      <c r="T20" s="76">
        <v>12343</v>
      </c>
      <c r="U20" s="76">
        <v>1045</v>
      </c>
      <c r="V20" s="77">
        <v>13388</v>
      </c>
      <c r="W20" s="115">
        <v>37491</v>
      </c>
      <c r="X20" s="103">
        <v>-94</v>
      </c>
      <c r="Y20" s="115">
        <v>37397</v>
      </c>
      <c r="Z20" s="76"/>
      <c r="AA20" s="115">
        <v>37397</v>
      </c>
      <c r="AB20" s="76">
        <v>22828.164015359296</v>
      </c>
      <c r="AC20" s="76">
        <v>14568.835984640704</v>
      </c>
      <c r="AD20" s="115">
        <v>3642</v>
      </c>
      <c r="AE20" s="119">
        <v>37397</v>
      </c>
      <c r="AF20" s="104">
        <v>3271.5</v>
      </c>
      <c r="AG20" s="112">
        <v>16358</v>
      </c>
      <c r="AH20" s="476">
        <v>2</v>
      </c>
      <c r="AI20" s="104">
        <v>6543</v>
      </c>
      <c r="AJ20" s="476">
        <v>0</v>
      </c>
      <c r="AK20" s="106">
        <v>0</v>
      </c>
      <c r="AL20" s="105">
        <v>6543</v>
      </c>
      <c r="AM20" s="112">
        <v>22901</v>
      </c>
      <c r="AN20" s="107">
        <v>-57</v>
      </c>
      <c r="AO20" s="112">
        <v>22844</v>
      </c>
      <c r="AP20" s="106"/>
      <c r="AQ20" s="112">
        <v>22844</v>
      </c>
      <c r="AR20" s="106">
        <v>13883</v>
      </c>
      <c r="AS20" s="106">
        <v>8961</v>
      </c>
      <c r="AT20" s="112">
        <v>2240</v>
      </c>
    </row>
    <row r="21" spans="1:46" ht="16.350000000000001" customHeight="1" x14ac:dyDescent="0.2">
      <c r="A21" s="69">
        <v>15</v>
      </c>
      <c r="B21" s="70" t="s">
        <v>21</v>
      </c>
      <c r="C21" s="477">
        <v>10</v>
      </c>
      <c r="D21" s="71">
        <v>4530.3502263256541</v>
      </c>
      <c r="E21" s="108">
        <v>45303.502263256538</v>
      </c>
      <c r="F21" s="513">
        <v>9</v>
      </c>
      <c r="G21" s="71">
        <v>630.81264979164382</v>
      </c>
      <c r="H21" s="108">
        <v>5677.3138481247943</v>
      </c>
      <c r="I21" s="513">
        <v>0.5</v>
      </c>
      <c r="J21" s="71">
        <v>172.03981357953921</v>
      </c>
      <c r="K21" s="108">
        <v>86.019906789769607</v>
      </c>
      <c r="L21" s="513">
        <v>2</v>
      </c>
      <c r="M21" s="71">
        <v>4300.9953394884806</v>
      </c>
      <c r="N21" s="108">
        <v>8601.9906789769611</v>
      </c>
      <c r="O21" s="513">
        <v>0</v>
      </c>
      <c r="P21" s="71">
        <v>1720.3981357953921</v>
      </c>
      <c r="Q21" s="108">
        <v>0</v>
      </c>
      <c r="R21" s="116">
        <v>59669</v>
      </c>
      <c r="S21" s="116">
        <v>6630</v>
      </c>
      <c r="T21" s="71">
        <v>1720</v>
      </c>
      <c r="U21" s="71">
        <v>-7426</v>
      </c>
      <c r="V21" s="72">
        <v>-5706</v>
      </c>
      <c r="W21" s="116">
        <v>53963</v>
      </c>
      <c r="X21" s="108">
        <v>-135</v>
      </c>
      <c r="Y21" s="116">
        <v>53828</v>
      </c>
      <c r="Z21" s="71"/>
      <c r="AA21" s="116">
        <v>53828</v>
      </c>
      <c r="AB21" s="73">
        <v>35564.328030718592</v>
      </c>
      <c r="AC21" s="71">
        <v>18263.671969281408</v>
      </c>
      <c r="AD21" s="117">
        <v>4566</v>
      </c>
      <c r="AE21" s="117">
        <v>53828</v>
      </c>
      <c r="AF21" s="100">
        <v>2664</v>
      </c>
      <c r="AG21" s="113">
        <v>26640</v>
      </c>
      <c r="AH21" s="477">
        <v>2</v>
      </c>
      <c r="AI21" s="100">
        <v>5328</v>
      </c>
      <c r="AJ21" s="477">
        <v>-3</v>
      </c>
      <c r="AK21" s="101">
        <v>-3996</v>
      </c>
      <c r="AL21" s="102">
        <v>1332</v>
      </c>
      <c r="AM21" s="113">
        <v>27972</v>
      </c>
      <c r="AN21" s="109">
        <v>-70</v>
      </c>
      <c r="AO21" s="113">
        <v>27902</v>
      </c>
      <c r="AP21" s="101"/>
      <c r="AQ21" s="113">
        <v>27902</v>
      </c>
      <c r="AR21" s="101">
        <v>15831</v>
      </c>
      <c r="AS21" s="101">
        <v>12071</v>
      </c>
      <c r="AT21" s="113">
        <v>3018</v>
      </c>
    </row>
    <row r="22" spans="1:46" ht="16.350000000000001" customHeight="1" x14ac:dyDescent="0.2">
      <c r="A22" s="78">
        <v>16</v>
      </c>
      <c r="B22" s="79" t="s">
        <v>22</v>
      </c>
      <c r="C22" s="475">
        <v>14</v>
      </c>
      <c r="D22" s="80">
        <v>2114.9037201180713</v>
      </c>
      <c r="E22" s="95">
        <v>29608.652081652999</v>
      </c>
      <c r="F22" s="511">
        <v>11</v>
      </c>
      <c r="G22" s="80">
        <v>295.86901841788841</v>
      </c>
      <c r="H22" s="95">
        <v>3254.5592025967726</v>
      </c>
      <c r="I22" s="511">
        <v>0.5</v>
      </c>
      <c r="J22" s="80">
        <v>80.691550477605929</v>
      </c>
      <c r="K22" s="95">
        <v>40.345775238802965</v>
      </c>
      <c r="L22" s="511">
        <v>2</v>
      </c>
      <c r="M22" s="80">
        <v>2017.2887619401486</v>
      </c>
      <c r="N22" s="95">
        <v>4034.5775238802971</v>
      </c>
      <c r="O22" s="511">
        <v>1</v>
      </c>
      <c r="P22" s="80">
        <v>806.91550477605927</v>
      </c>
      <c r="Q22" s="95">
        <v>806.91550477605927</v>
      </c>
      <c r="R22" s="114">
        <v>37745</v>
      </c>
      <c r="S22" s="114">
        <v>4194</v>
      </c>
      <c r="T22" s="80">
        <v>20318</v>
      </c>
      <c r="U22" s="80">
        <v>-10711</v>
      </c>
      <c r="V22" s="81">
        <v>9607</v>
      </c>
      <c r="W22" s="114">
        <v>47352</v>
      </c>
      <c r="X22" s="95">
        <v>-118</v>
      </c>
      <c r="Y22" s="114">
        <v>47234</v>
      </c>
      <c r="Z22" s="80">
        <v>-1650</v>
      </c>
      <c r="AA22" s="114">
        <v>45584</v>
      </c>
      <c r="AB22" s="80">
        <v>31655.059243006031</v>
      </c>
      <c r="AC22" s="80">
        <v>13928.940756993969</v>
      </c>
      <c r="AD22" s="114">
        <v>3482</v>
      </c>
      <c r="AE22" s="118">
        <v>45584</v>
      </c>
      <c r="AF22" s="96">
        <v>10610.1</v>
      </c>
      <c r="AG22" s="111">
        <v>148541</v>
      </c>
      <c r="AH22" s="475">
        <v>7</v>
      </c>
      <c r="AI22" s="96">
        <v>74270.7</v>
      </c>
      <c r="AJ22" s="475">
        <v>-7</v>
      </c>
      <c r="AK22" s="98">
        <v>-37135.35</v>
      </c>
      <c r="AL22" s="97">
        <v>37135.35</v>
      </c>
      <c r="AM22" s="111">
        <v>185676.35</v>
      </c>
      <c r="AN22" s="99">
        <v>-464</v>
      </c>
      <c r="AO22" s="111">
        <v>185212.35</v>
      </c>
      <c r="AP22" s="98"/>
      <c r="AQ22" s="111">
        <v>185212</v>
      </c>
      <c r="AR22" s="98">
        <v>125744</v>
      </c>
      <c r="AS22" s="98">
        <v>59468</v>
      </c>
      <c r="AT22" s="111">
        <v>14867</v>
      </c>
    </row>
    <row r="23" spans="1:46" ht="16.350000000000001" customHeight="1" x14ac:dyDescent="0.2">
      <c r="A23" s="74">
        <v>17</v>
      </c>
      <c r="B23" s="75" t="s">
        <v>23</v>
      </c>
      <c r="C23" s="476">
        <v>113</v>
      </c>
      <c r="D23" s="76">
        <v>3054.5184209220911</v>
      </c>
      <c r="E23" s="103">
        <v>345160.58156419627</v>
      </c>
      <c r="F23" s="512">
        <v>99</v>
      </c>
      <c r="G23" s="76">
        <v>385.45542355628015</v>
      </c>
      <c r="H23" s="103">
        <v>38160.086932071732</v>
      </c>
      <c r="I23" s="512">
        <v>15</v>
      </c>
      <c r="J23" s="76">
        <v>105.12420642444003</v>
      </c>
      <c r="K23" s="103">
        <v>1576.8630963666005</v>
      </c>
      <c r="L23" s="512">
        <v>10</v>
      </c>
      <c r="M23" s="76">
        <v>2628.1051606110013</v>
      </c>
      <c r="N23" s="103">
        <v>26281.051606110013</v>
      </c>
      <c r="O23" s="512">
        <v>3</v>
      </c>
      <c r="P23" s="76">
        <v>1051.2420642444006</v>
      </c>
      <c r="Q23" s="103">
        <v>3153.726192733202</v>
      </c>
      <c r="R23" s="115">
        <v>414332</v>
      </c>
      <c r="S23" s="115">
        <v>46037</v>
      </c>
      <c r="T23" s="76">
        <v>-11798</v>
      </c>
      <c r="U23" s="76">
        <v>11427</v>
      </c>
      <c r="V23" s="77">
        <v>-371</v>
      </c>
      <c r="W23" s="115">
        <v>413961</v>
      </c>
      <c r="X23" s="103">
        <v>-1035</v>
      </c>
      <c r="Y23" s="115">
        <v>412926</v>
      </c>
      <c r="Z23" s="76">
        <v>-3726</v>
      </c>
      <c r="AA23" s="115">
        <v>409200</v>
      </c>
      <c r="AB23" s="76">
        <v>273774.90674712014</v>
      </c>
      <c r="AC23" s="76">
        <v>135425.09325287986</v>
      </c>
      <c r="AD23" s="115">
        <v>33856</v>
      </c>
      <c r="AE23" s="119">
        <v>409200</v>
      </c>
      <c r="AF23" s="104">
        <v>7011.9000000000005</v>
      </c>
      <c r="AG23" s="112">
        <v>792345</v>
      </c>
      <c r="AH23" s="476">
        <v>-3</v>
      </c>
      <c r="AI23" s="104">
        <v>-21035.7</v>
      </c>
      <c r="AJ23" s="476">
        <v>7</v>
      </c>
      <c r="AK23" s="106">
        <v>24541.65</v>
      </c>
      <c r="AL23" s="105">
        <v>3505.9500000000007</v>
      </c>
      <c r="AM23" s="112">
        <v>795850.95</v>
      </c>
      <c r="AN23" s="107">
        <v>-1990</v>
      </c>
      <c r="AO23" s="112">
        <v>793860.95</v>
      </c>
      <c r="AP23" s="106"/>
      <c r="AQ23" s="112">
        <v>793861</v>
      </c>
      <c r="AR23" s="106">
        <v>511152</v>
      </c>
      <c r="AS23" s="106">
        <v>282709</v>
      </c>
      <c r="AT23" s="112">
        <v>70677</v>
      </c>
    </row>
    <row r="24" spans="1:46" ht="16.350000000000001" customHeight="1" x14ac:dyDescent="0.2">
      <c r="A24" s="74">
        <v>18</v>
      </c>
      <c r="B24" s="75" t="s">
        <v>24</v>
      </c>
      <c r="C24" s="476">
        <v>5</v>
      </c>
      <c r="D24" s="76">
        <v>4626.5407133373437</v>
      </c>
      <c r="E24" s="103">
        <v>23132.70356668672</v>
      </c>
      <c r="F24" s="512">
        <v>3</v>
      </c>
      <c r="G24" s="76">
        <v>611.77550753662524</v>
      </c>
      <c r="H24" s="103">
        <v>1835.3265226098756</v>
      </c>
      <c r="I24" s="512">
        <v>0</v>
      </c>
      <c r="J24" s="76">
        <v>166.8478656918069</v>
      </c>
      <c r="K24" s="103">
        <v>0</v>
      </c>
      <c r="L24" s="512">
        <v>0</v>
      </c>
      <c r="M24" s="76">
        <v>4171.1966422951728</v>
      </c>
      <c r="N24" s="103">
        <v>0</v>
      </c>
      <c r="O24" s="512">
        <v>0</v>
      </c>
      <c r="P24" s="76">
        <v>1668.478656918069</v>
      </c>
      <c r="Q24" s="103">
        <v>0</v>
      </c>
      <c r="R24" s="115">
        <v>24968</v>
      </c>
      <c r="S24" s="115">
        <v>2774</v>
      </c>
      <c r="T24" s="76">
        <v>-15715</v>
      </c>
      <c r="U24" s="76">
        <v>2619</v>
      </c>
      <c r="V24" s="77">
        <v>-13096</v>
      </c>
      <c r="W24" s="115">
        <v>11872</v>
      </c>
      <c r="X24" s="103">
        <v>-30</v>
      </c>
      <c r="Y24" s="115">
        <v>11842</v>
      </c>
      <c r="Z24" s="76"/>
      <c r="AA24" s="115">
        <v>11842</v>
      </c>
      <c r="AB24" s="76">
        <v>6118.1640153592989</v>
      </c>
      <c r="AC24" s="76">
        <v>5723.8359846407011</v>
      </c>
      <c r="AD24" s="115">
        <v>1431</v>
      </c>
      <c r="AE24" s="119">
        <v>11842</v>
      </c>
      <c r="AF24" s="104">
        <v>2403</v>
      </c>
      <c r="AG24" s="112">
        <v>12015</v>
      </c>
      <c r="AH24" s="476">
        <v>-3</v>
      </c>
      <c r="AI24" s="104">
        <v>-7209</v>
      </c>
      <c r="AJ24" s="476">
        <v>1</v>
      </c>
      <c r="AK24" s="106">
        <v>1201.5</v>
      </c>
      <c r="AL24" s="105">
        <v>-6007.5</v>
      </c>
      <c r="AM24" s="112">
        <v>6007.5</v>
      </c>
      <c r="AN24" s="107">
        <v>-15</v>
      </c>
      <c r="AO24" s="112">
        <v>5992.5</v>
      </c>
      <c r="AP24" s="106"/>
      <c r="AQ24" s="112">
        <v>5993</v>
      </c>
      <c r="AR24" s="106">
        <v>3044</v>
      </c>
      <c r="AS24" s="106">
        <v>2949</v>
      </c>
      <c r="AT24" s="112">
        <v>737</v>
      </c>
    </row>
    <row r="25" spans="1:46" ht="16.350000000000001" customHeight="1" x14ac:dyDescent="0.2">
      <c r="A25" s="74">
        <v>19</v>
      </c>
      <c r="B25" s="75" t="s">
        <v>25</v>
      </c>
      <c r="C25" s="476">
        <v>12</v>
      </c>
      <c r="D25" s="76">
        <v>3999.4520157358397</v>
      </c>
      <c r="E25" s="103">
        <v>47993.424188830075</v>
      </c>
      <c r="F25" s="512">
        <v>11</v>
      </c>
      <c r="G25" s="76">
        <v>544.80302812923367</v>
      </c>
      <c r="H25" s="103">
        <v>5992.8333094215704</v>
      </c>
      <c r="I25" s="512">
        <v>1.5</v>
      </c>
      <c r="J25" s="76">
        <v>148.58264403524555</v>
      </c>
      <c r="K25" s="103">
        <v>222.87396605286833</v>
      </c>
      <c r="L25" s="512">
        <v>3</v>
      </c>
      <c r="M25" s="76">
        <v>3714.5661008811389</v>
      </c>
      <c r="N25" s="103">
        <v>11143.698302643417</v>
      </c>
      <c r="O25" s="512">
        <v>0</v>
      </c>
      <c r="P25" s="76">
        <v>1485.8264403524554</v>
      </c>
      <c r="Q25" s="103">
        <v>0</v>
      </c>
      <c r="R25" s="115">
        <v>65353</v>
      </c>
      <c r="S25" s="115">
        <v>7261</v>
      </c>
      <c r="T25" s="76">
        <v>7739</v>
      </c>
      <c r="U25" s="76">
        <v>-6816</v>
      </c>
      <c r="V25" s="77">
        <v>923</v>
      </c>
      <c r="W25" s="115">
        <v>66276</v>
      </c>
      <c r="X25" s="103">
        <v>-166</v>
      </c>
      <c r="Y25" s="115">
        <v>66110</v>
      </c>
      <c r="Z25" s="76"/>
      <c r="AA25" s="115">
        <v>66110</v>
      </c>
      <c r="AB25" s="76">
        <v>54968.193636862306</v>
      </c>
      <c r="AC25" s="76">
        <v>11141.806363137694</v>
      </c>
      <c r="AD25" s="115">
        <v>2785</v>
      </c>
      <c r="AE25" s="119">
        <v>66110</v>
      </c>
      <c r="AF25" s="104">
        <v>2996.1</v>
      </c>
      <c r="AG25" s="112">
        <v>35953</v>
      </c>
      <c r="AH25" s="476">
        <v>3</v>
      </c>
      <c r="AI25" s="104">
        <v>8988.2999999999993</v>
      </c>
      <c r="AJ25" s="476">
        <v>-3</v>
      </c>
      <c r="AK25" s="106">
        <v>-4494.1499999999996</v>
      </c>
      <c r="AL25" s="105">
        <v>4494.1499999999996</v>
      </c>
      <c r="AM25" s="112">
        <v>40447.15</v>
      </c>
      <c r="AN25" s="107">
        <v>-101</v>
      </c>
      <c r="AO25" s="112">
        <v>40346.15</v>
      </c>
      <c r="AP25" s="106"/>
      <c r="AQ25" s="112">
        <v>40346</v>
      </c>
      <c r="AR25" s="106">
        <v>20879</v>
      </c>
      <c r="AS25" s="106">
        <v>19467</v>
      </c>
      <c r="AT25" s="112">
        <v>4867</v>
      </c>
    </row>
    <row r="26" spans="1:46" ht="16.350000000000001" customHeight="1" x14ac:dyDescent="0.2">
      <c r="A26" s="69">
        <v>20</v>
      </c>
      <c r="B26" s="70" t="s">
        <v>26</v>
      </c>
      <c r="C26" s="477">
        <v>22</v>
      </c>
      <c r="D26" s="71">
        <v>4216.7727255521595</v>
      </c>
      <c r="E26" s="108">
        <v>92768.999962147514</v>
      </c>
      <c r="F26" s="513">
        <v>18</v>
      </c>
      <c r="G26" s="71">
        <v>624.51833962147532</v>
      </c>
      <c r="H26" s="108">
        <v>11241.330113186556</v>
      </c>
      <c r="I26" s="513">
        <v>6.5</v>
      </c>
      <c r="J26" s="71">
        <v>170.32318353312962</v>
      </c>
      <c r="K26" s="108">
        <v>1107.1006929653427</v>
      </c>
      <c r="L26" s="513">
        <v>4</v>
      </c>
      <c r="M26" s="71">
        <v>4258.0795883282408</v>
      </c>
      <c r="N26" s="108">
        <v>17032.318353312963</v>
      </c>
      <c r="O26" s="513">
        <v>0</v>
      </c>
      <c r="P26" s="71">
        <v>1703.231835331296</v>
      </c>
      <c r="Q26" s="108">
        <v>0</v>
      </c>
      <c r="R26" s="116">
        <v>122150</v>
      </c>
      <c r="S26" s="116">
        <v>13572</v>
      </c>
      <c r="T26" s="71">
        <v>15107</v>
      </c>
      <c r="U26" s="71">
        <v>-13920</v>
      </c>
      <c r="V26" s="72">
        <v>1187</v>
      </c>
      <c r="W26" s="116">
        <v>123337</v>
      </c>
      <c r="X26" s="108">
        <v>-308</v>
      </c>
      <c r="Y26" s="116">
        <v>123029</v>
      </c>
      <c r="Z26" s="71">
        <v>-4203</v>
      </c>
      <c r="AA26" s="116">
        <v>118826</v>
      </c>
      <c r="AB26" s="73">
        <v>97877.521667580921</v>
      </c>
      <c r="AC26" s="71">
        <v>20948.478332419079</v>
      </c>
      <c r="AD26" s="117">
        <v>5237</v>
      </c>
      <c r="AE26" s="117">
        <v>118826</v>
      </c>
      <c r="AF26" s="100">
        <v>2319.3000000000002</v>
      </c>
      <c r="AG26" s="113">
        <v>51025</v>
      </c>
      <c r="AH26" s="477">
        <v>5</v>
      </c>
      <c r="AI26" s="100">
        <v>11596.5</v>
      </c>
      <c r="AJ26" s="477">
        <v>-5</v>
      </c>
      <c r="AK26" s="101">
        <v>-5798.25</v>
      </c>
      <c r="AL26" s="102">
        <v>5798.25</v>
      </c>
      <c r="AM26" s="113">
        <v>56823.25</v>
      </c>
      <c r="AN26" s="109">
        <v>-142</v>
      </c>
      <c r="AO26" s="113">
        <v>56681.25</v>
      </c>
      <c r="AP26" s="101"/>
      <c r="AQ26" s="113">
        <v>56681</v>
      </c>
      <c r="AR26" s="101">
        <v>40536</v>
      </c>
      <c r="AS26" s="101">
        <v>16145</v>
      </c>
      <c r="AT26" s="113">
        <v>4036</v>
      </c>
    </row>
    <row r="27" spans="1:46" ht="16.350000000000001" customHeight="1" x14ac:dyDescent="0.2">
      <c r="A27" s="78">
        <v>21</v>
      </c>
      <c r="B27" s="79" t="s">
        <v>27</v>
      </c>
      <c r="C27" s="475">
        <v>6</v>
      </c>
      <c r="D27" s="80">
        <v>4427.321142212516</v>
      </c>
      <c r="E27" s="95">
        <v>26563.926853275094</v>
      </c>
      <c r="F27" s="511">
        <v>4</v>
      </c>
      <c r="G27" s="80">
        <v>643.50410128675333</v>
      </c>
      <c r="H27" s="95">
        <v>2574.0164051470133</v>
      </c>
      <c r="I27" s="511">
        <v>0</v>
      </c>
      <c r="J27" s="80">
        <v>175.50111853275092</v>
      </c>
      <c r="K27" s="95">
        <v>0</v>
      </c>
      <c r="L27" s="511">
        <v>2</v>
      </c>
      <c r="M27" s="80">
        <v>4387.5279633187729</v>
      </c>
      <c r="N27" s="95">
        <v>8775.0559266375458</v>
      </c>
      <c r="O27" s="511">
        <v>0</v>
      </c>
      <c r="P27" s="80">
        <v>1755.0111853275089</v>
      </c>
      <c r="Q27" s="95">
        <v>0</v>
      </c>
      <c r="R27" s="114">
        <v>37913</v>
      </c>
      <c r="S27" s="114">
        <v>4213</v>
      </c>
      <c r="T27" s="80">
        <v>-13925</v>
      </c>
      <c r="U27" s="80">
        <v>2555</v>
      </c>
      <c r="V27" s="81">
        <v>-11370</v>
      </c>
      <c r="W27" s="114">
        <v>26543</v>
      </c>
      <c r="X27" s="95">
        <v>-66</v>
      </c>
      <c r="Y27" s="114">
        <v>26477</v>
      </c>
      <c r="Z27" s="80"/>
      <c r="AA27" s="114">
        <v>26477</v>
      </c>
      <c r="AB27" s="80">
        <v>20815.596818431157</v>
      </c>
      <c r="AC27" s="80">
        <v>5661.4031815688431</v>
      </c>
      <c r="AD27" s="114">
        <v>1415</v>
      </c>
      <c r="AE27" s="118">
        <v>26477</v>
      </c>
      <c r="AF27" s="96">
        <v>2342.7000000000003</v>
      </c>
      <c r="AG27" s="111">
        <v>14056</v>
      </c>
      <c r="AH27" s="475">
        <v>-3</v>
      </c>
      <c r="AI27" s="96">
        <v>-7028.1</v>
      </c>
      <c r="AJ27" s="475">
        <v>2</v>
      </c>
      <c r="AK27" s="98">
        <v>2342.7000000000003</v>
      </c>
      <c r="AL27" s="97">
        <v>-4685.3999999999996</v>
      </c>
      <c r="AM27" s="111">
        <v>9370.6</v>
      </c>
      <c r="AN27" s="99">
        <v>-23</v>
      </c>
      <c r="AO27" s="111">
        <v>9347.6</v>
      </c>
      <c r="AP27" s="98"/>
      <c r="AQ27" s="111">
        <v>9348</v>
      </c>
      <c r="AR27" s="98">
        <v>7420</v>
      </c>
      <c r="AS27" s="98">
        <v>1928</v>
      </c>
      <c r="AT27" s="111">
        <v>482</v>
      </c>
    </row>
    <row r="28" spans="1:46" ht="16.350000000000001" customHeight="1" x14ac:dyDescent="0.2">
      <c r="A28" s="74">
        <v>22</v>
      </c>
      <c r="B28" s="75" t="s">
        <v>28</v>
      </c>
      <c r="C28" s="476">
        <v>10</v>
      </c>
      <c r="D28" s="76">
        <v>4750.2419560379276</v>
      </c>
      <c r="E28" s="103">
        <v>47502.419560379276</v>
      </c>
      <c r="F28" s="512">
        <v>9</v>
      </c>
      <c r="G28" s="76">
        <v>690.38867553702516</v>
      </c>
      <c r="H28" s="103">
        <v>6213.4980798332263</v>
      </c>
      <c r="I28" s="512">
        <v>1.5</v>
      </c>
      <c r="J28" s="76">
        <v>188.28782060100684</v>
      </c>
      <c r="K28" s="103">
        <v>282.43173090151026</v>
      </c>
      <c r="L28" s="512">
        <v>1</v>
      </c>
      <c r="M28" s="76">
        <v>4707.1955150251715</v>
      </c>
      <c r="N28" s="103">
        <v>4707.1955150251715</v>
      </c>
      <c r="O28" s="512">
        <v>0</v>
      </c>
      <c r="P28" s="76">
        <v>1882.8782060100687</v>
      </c>
      <c r="Q28" s="103">
        <v>0</v>
      </c>
      <c r="R28" s="115">
        <v>58706</v>
      </c>
      <c r="S28" s="115">
        <v>6523</v>
      </c>
      <c r="T28" s="76">
        <v>-27160</v>
      </c>
      <c r="U28" s="76">
        <v>-2030</v>
      </c>
      <c r="V28" s="77">
        <v>-29190</v>
      </c>
      <c r="W28" s="115">
        <v>29516</v>
      </c>
      <c r="X28" s="103">
        <v>-74</v>
      </c>
      <c r="Y28" s="115">
        <v>29442</v>
      </c>
      <c r="Z28" s="76"/>
      <c r="AA28" s="115">
        <v>29442</v>
      </c>
      <c r="AB28" s="76">
        <v>43202.328030718592</v>
      </c>
      <c r="AC28" s="76">
        <v>-13760.328030718592</v>
      </c>
      <c r="AD28" s="115">
        <v>-3440</v>
      </c>
      <c r="AE28" s="119">
        <v>29442</v>
      </c>
      <c r="AF28" s="104">
        <v>1737</v>
      </c>
      <c r="AG28" s="112">
        <v>17370</v>
      </c>
      <c r="AH28" s="476">
        <v>-4</v>
      </c>
      <c r="AI28" s="104">
        <v>-6948</v>
      </c>
      <c r="AJ28" s="476">
        <v>-1</v>
      </c>
      <c r="AK28" s="106">
        <v>-868.5</v>
      </c>
      <c r="AL28" s="105">
        <v>-7816.5</v>
      </c>
      <c r="AM28" s="112">
        <v>9553.5</v>
      </c>
      <c r="AN28" s="107">
        <v>-24</v>
      </c>
      <c r="AO28" s="112">
        <v>9529.5</v>
      </c>
      <c r="AP28" s="106"/>
      <c r="AQ28" s="112">
        <v>9530</v>
      </c>
      <c r="AR28" s="106">
        <v>8483</v>
      </c>
      <c r="AS28" s="106">
        <v>1047</v>
      </c>
      <c r="AT28" s="112">
        <v>262</v>
      </c>
    </row>
    <row r="29" spans="1:46" ht="16.350000000000001" customHeight="1" x14ac:dyDescent="0.2">
      <c r="A29" s="74">
        <v>23</v>
      </c>
      <c r="B29" s="75" t="s">
        <v>29</v>
      </c>
      <c r="C29" s="476">
        <v>17</v>
      </c>
      <c r="D29" s="76">
        <v>4236.7250658338417</v>
      </c>
      <c r="E29" s="103">
        <v>72024.326119175312</v>
      </c>
      <c r="F29" s="512">
        <v>13</v>
      </c>
      <c r="G29" s="76">
        <v>566.67942829406877</v>
      </c>
      <c r="H29" s="103">
        <v>7366.8325678228939</v>
      </c>
      <c r="I29" s="512">
        <v>1</v>
      </c>
      <c r="J29" s="76">
        <v>154.54893498929144</v>
      </c>
      <c r="K29" s="103">
        <v>154.54893498929144</v>
      </c>
      <c r="L29" s="512">
        <v>2</v>
      </c>
      <c r="M29" s="76">
        <v>3863.7233747322871</v>
      </c>
      <c r="N29" s="103">
        <v>7727.4467494645742</v>
      </c>
      <c r="O29" s="512">
        <v>0</v>
      </c>
      <c r="P29" s="76">
        <v>1545.4893498929146</v>
      </c>
      <c r="Q29" s="103">
        <v>0</v>
      </c>
      <c r="R29" s="115">
        <v>87273</v>
      </c>
      <c r="S29" s="115">
        <v>9697</v>
      </c>
      <c r="T29" s="76">
        <v>-19020</v>
      </c>
      <c r="U29" s="76">
        <v>2402</v>
      </c>
      <c r="V29" s="77">
        <v>-16618</v>
      </c>
      <c r="W29" s="115">
        <v>70655</v>
      </c>
      <c r="X29" s="103">
        <v>-177</v>
      </c>
      <c r="Y29" s="115">
        <v>70478</v>
      </c>
      <c r="Z29" s="76"/>
      <c r="AA29" s="115">
        <v>70478</v>
      </c>
      <c r="AB29" s="76">
        <v>68935.357652221603</v>
      </c>
      <c r="AC29" s="76">
        <v>1542.6423477783974</v>
      </c>
      <c r="AD29" s="115">
        <v>386</v>
      </c>
      <c r="AE29" s="119">
        <v>70478</v>
      </c>
      <c r="AF29" s="104">
        <v>3020.4</v>
      </c>
      <c r="AG29" s="112">
        <v>51347</v>
      </c>
      <c r="AH29" s="476">
        <v>-5</v>
      </c>
      <c r="AI29" s="104">
        <v>-15102</v>
      </c>
      <c r="AJ29" s="476">
        <v>1</v>
      </c>
      <c r="AK29" s="106">
        <v>1510.2</v>
      </c>
      <c r="AL29" s="105">
        <v>-13591.8</v>
      </c>
      <c r="AM29" s="112">
        <v>37755.199999999997</v>
      </c>
      <c r="AN29" s="107">
        <v>-94</v>
      </c>
      <c r="AO29" s="112">
        <v>37661.199999999997</v>
      </c>
      <c r="AP29" s="106"/>
      <c r="AQ29" s="112">
        <v>37661</v>
      </c>
      <c r="AR29" s="106">
        <v>39480</v>
      </c>
      <c r="AS29" s="106">
        <v>-1819</v>
      </c>
      <c r="AT29" s="112">
        <v>-455</v>
      </c>
    </row>
    <row r="30" spans="1:46" ht="16.350000000000001" customHeight="1" x14ac:dyDescent="0.2">
      <c r="A30" s="74">
        <v>24</v>
      </c>
      <c r="B30" s="75" t="s">
        <v>30</v>
      </c>
      <c r="C30" s="476">
        <v>9</v>
      </c>
      <c r="D30" s="76">
        <v>2309.024502382817</v>
      </c>
      <c r="E30" s="103">
        <v>20781.220521445353</v>
      </c>
      <c r="F30" s="512">
        <v>8</v>
      </c>
      <c r="G30" s="76">
        <v>250.82874748861698</v>
      </c>
      <c r="H30" s="103">
        <v>2006.6299799089359</v>
      </c>
      <c r="I30" s="512">
        <v>0.5</v>
      </c>
      <c r="J30" s="76">
        <v>68.407840224168268</v>
      </c>
      <c r="K30" s="103">
        <v>34.203920112084134</v>
      </c>
      <c r="L30" s="512">
        <v>1</v>
      </c>
      <c r="M30" s="76">
        <v>1710.1960056042067</v>
      </c>
      <c r="N30" s="103">
        <v>1710.1960056042067</v>
      </c>
      <c r="O30" s="512">
        <v>0</v>
      </c>
      <c r="P30" s="76">
        <v>684.07840224168274</v>
      </c>
      <c r="Q30" s="103">
        <v>0</v>
      </c>
      <c r="R30" s="115">
        <v>24532</v>
      </c>
      <c r="S30" s="115">
        <v>2726</v>
      </c>
      <c r="T30" s="76">
        <v>12298</v>
      </c>
      <c r="U30" s="76">
        <v>-4994</v>
      </c>
      <c r="V30" s="77">
        <v>7304</v>
      </c>
      <c r="W30" s="115">
        <v>31836</v>
      </c>
      <c r="X30" s="103">
        <v>-80</v>
      </c>
      <c r="Y30" s="115">
        <v>31756</v>
      </c>
      <c r="Z30" s="76"/>
      <c r="AA30" s="115">
        <v>31756</v>
      </c>
      <c r="AB30" s="76">
        <v>16369.895227646735</v>
      </c>
      <c r="AC30" s="76">
        <v>15386.104772353265</v>
      </c>
      <c r="AD30" s="115">
        <v>3847</v>
      </c>
      <c r="AE30" s="119">
        <v>31756</v>
      </c>
      <c r="AF30" s="104">
        <v>12233.7</v>
      </c>
      <c r="AG30" s="112">
        <v>110103</v>
      </c>
      <c r="AH30" s="476">
        <v>5</v>
      </c>
      <c r="AI30" s="104">
        <v>61168.5</v>
      </c>
      <c r="AJ30" s="476">
        <v>-4</v>
      </c>
      <c r="AK30" s="106">
        <v>-24467.4</v>
      </c>
      <c r="AL30" s="105">
        <v>36701.1</v>
      </c>
      <c r="AM30" s="112">
        <v>146804.1</v>
      </c>
      <c r="AN30" s="107">
        <v>-367</v>
      </c>
      <c r="AO30" s="112">
        <v>146437.1</v>
      </c>
      <c r="AP30" s="106"/>
      <c r="AQ30" s="112">
        <v>146437</v>
      </c>
      <c r="AR30" s="106">
        <v>63256</v>
      </c>
      <c r="AS30" s="106">
        <v>83181</v>
      </c>
      <c r="AT30" s="112">
        <v>20795</v>
      </c>
    </row>
    <row r="31" spans="1:46" ht="16.350000000000001" customHeight="1" x14ac:dyDescent="0.2">
      <c r="A31" s="69">
        <v>25</v>
      </c>
      <c r="B31" s="70" t="s">
        <v>31</v>
      </c>
      <c r="C31" s="477">
        <v>11</v>
      </c>
      <c r="D31" s="71">
        <v>3436.0495597455015</v>
      </c>
      <c r="E31" s="108">
        <v>37796.545157200519</v>
      </c>
      <c r="F31" s="513">
        <v>10</v>
      </c>
      <c r="G31" s="71">
        <v>469.10712452332058</v>
      </c>
      <c r="H31" s="108">
        <v>4691.0712452332054</v>
      </c>
      <c r="I31" s="513">
        <v>2.5</v>
      </c>
      <c r="J31" s="71">
        <v>127.93830668817834</v>
      </c>
      <c r="K31" s="108">
        <v>319.84576672044585</v>
      </c>
      <c r="L31" s="513">
        <v>2</v>
      </c>
      <c r="M31" s="71">
        <v>3198.4576672044586</v>
      </c>
      <c r="N31" s="108">
        <v>6396.9153344089173</v>
      </c>
      <c r="O31" s="513">
        <v>0</v>
      </c>
      <c r="P31" s="71">
        <v>1279.3830668817834</v>
      </c>
      <c r="Q31" s="108">
        <v>0</v>
      </c>
      <c r="R31" s="116">
        <v>49204</v>
      </c>
      <c r="S31" s="116">
        <v>5467</v>
      </c>
      <c r="T31" s="71">
        <v>-14914</v>
      </c>
      <c r="U31" s="71">
        <v>1953</v>
      </c>
      <c r="V31" s="72">
        <v>-12961</v>
      </c>
      <c r="W31" s="116">
        <v>36243</v>
      </c>
      <c r="X31" s="108">
        <v>-91</v>
      </c>
      <c r="Y31" s="116">
        <v>36152</v>
      </c>
      <c r="Z31" s="71"/>
      <c r="AA31" s="116">
        <v>36152</v>
      </c>
      <c r="AB31" s="73">
        <v>23435.76083379046</v>
      </c>
      <c r="AC31" s="71">
        <v>12716.23916620954</v>
      </c>
      <c r="AD31" s="117">
        <v>3179</v>
      </c>
      <c r="AE31" s="117">
        <v>36152</v>
      </c>
      <c r="AF31" s="100">
        <v>4734</v>
      </c>
      <c r="AG31" s="113">
        <v>52074</v>
      </c>
      <c r="AH31" s="477">
        <v>-3</v>
      </c>
      <c r="AI31" s="100">
        <v>-14202</v>
      </c>
      <c r="AJ31" s="477">
        <v>1</v>
      </c>
      <c r="AK31" s="101">
        <v>2367</v>
      </c>
      <c r="AL31" s="102">
        <v>-11835</v>
      </c>
      <c r="AM31" s="113">
        <v>40239</v>
      </c>
      <c r="AN31" s="109">
        <v>-101</v>
      </c>
      <c r="AO31" s="113">
        <v>40138</v>
      </c>
      <c r="AP31" s="101"/>
      <c r="AQ31" s="113">
        <v>40138</v>
      </c>
      <c r="AR31" s="101">
        <v>26294</v>
      </c>
      <c r="AS31" s="101">
        <v>13844</v>
      </c>
      <c r="AT31" s="113">
        <v>3461</v>
      </c>
    </row>
    <row r="32" spans="1:46" ht="16.350000000000001" customHeight="1" x14ac:dyDescent="0.2">
      <c r="A32" s="78">
        <v>26</v>
      </c>
      <c r="B32" s="79" t="s">
        <v>32</v>
      </c>
      <c r="C32" s="475">
        <v>158</v>
      </c>
      <c r="D32" s="80">
        <v>3358.6614889225234</v>
      </c>
      <c r="E32" s="95">
        <v>530668.51524975873</v>
      </c>
      <c r="F32" s="511">
        <v>125</v>
      </c>
      <c r="G32" s="80">
        <v>418.60722668636168</v>
      </c>
      <c r="H32" s="95">
        <v>52325.903335795214</v>
      </c>
      <c r="I32" s="511">
        <v>18</v>
      </c>
      <c r="J32" s="80">
        <v>114.16560727809863</v>
      </c>
      <c r="K32" s="95">
        <v>2054.9809310057753</v>
      </c>
      <c r="L32" s="511">
        <v>15</v>
      </c>
      <c r="M32" s="80">
        <v>2854.1401819524654</v>
      </c>
      <c r="N32" s="95">
        <v>42812.102729286984</v>
      </c>
      <c r="O32" s="511">
        <v>3</v>
      </c>
      <c r="P32" s="80">
        <v>1141.6560727809863</v>
      </c>
      <c r="Q32" s="95">
        <v>3424.9682183429586</v>
      </c>
      <c r="R32" s="114">
        <v>631286</v>
      </c>
      <c r="S32" s="114">
        <v>70143</v>
      </c>
      <c r="T32" s="80">
        <v>117969</v>
      </c>
      <c r="U32" s="80">
        <v>8782</v>
      </c>
      <c r="V32" s="81">
        <v>126751</v>
      </c>
      <c r="W32" s="114">
        <v>758037</v>
      </c>
      <c r="X32" s="95">
        <v>-1895</v>
      </c>
      <c r="Y32" s="114">
        <v>756142</v>
      </c>
      <c r="Z32" s="80">
        <v>9498</v>
      </c>
      <c r="AA32" s="114">
        <v>765640</v>
      </c>
      <c r="AB32" s="80">
        <v>471869.38288535387</v>
      </c>
      <c r="AC32" s="80">
        <v>293770.61711464613</v>
      </c>
      <c r="AD32" s="114">
        <v>73443</v>
      </c>
      <c r="AE32" s="118">
        <v>765640</v>
      </c>
      <c r="AF32" s="96">
        <v>4689</v>
      </c>
      <c r="AG32" s="111">
        <v>740862</v>
      </c>
      <c r="AH32" s="475">
        <v>28</v>
      </c>
      <c r="AI32" s="96">
        <v>131292</v>
      </c>
      <c r="AJ32" s="475">
        <v>6</v>
      </c>
      <c r="AK32" s="98">
        <v>14067</v>
      </c>
      <c r="AL32" s="97">
        <v>145359</v>
      </c>
      <c r="AM32" s="111">
        <v>886221</v>
      </c>
      <c r="AN32" s="99">
        <v>-2216</v>
      </c>
      <c r="AO32" s="111">
        <v>884005</v>
      </c>
      <c r="AP32" s="98"/>
      <c r="AQ32" s="111">
        <v>884005</v>
      </c>
      <c r="AR32" s="98">
        <v>536131</v>
      </c>
      <c r="AS32" s="98">
        <v>347874</v>
      </c>
      <c r="AT32" s="111">
        <v>86969</v>
      </c>
    </row>
    <row r="33" spans="1:46" ht="16.350000000000001" customHeight="1" x14ac:dyDescent="0.2">
      <c r="A33" s="74">
        <v>27</v>
      </c>
      <c r="B33" s="75" t="s">
        <v>33</v>
      </c>
      <c r="C33" s="476">
        <v>20</v>
      </c>
      <c r="D33" s="76">
        <v>4680.9414123872566</v>
      </c>
      <c r="E33" s="103">
        <v>93618.828247745128</v>
      </c>
      <c r="F33" s="512">
        <v>18</v>
      </c>
      <c r="G33" s="76">
        <v>616.79196313457828</v>
      </c>
      <c r="H33" s="103">
        <v>11102.25533642241</v>
      </c>
      <c r="I33" s="512">
        <v>2.5</v>
      </c>
      <c r="J33" s="76">
        <v>168.21598994579404</v>
      </c>
      <c r="K33" s="103">
        <v>420.53997486448509</v>
      </c>
      <c r="L33" s="512">
        <v>0</v>
      </c>
      <c r="M33" s="76">
        <v>4205.3997486448507</v>
      </c>
      <c r="N33" s="103">
        <v>0</v>
      </c>
      <c r="O33" s="512">
        <v>3</v>
      </c>
      <c r="P33" s="76">
        <v>1682.1598994579406</v>
      </c>
      <c r="Q33" s="103">
        <v>5046.4796983738215</v>
      </c>
      <c r="R33" s="115">
        <v>110188</v>
      </c>
      <c r="S33" s="115">
        <v>12243</v>
      </c>
      <c r="T33" s="76">
        <v>-32262</v>
      </c>
      <c r="U33" s="76">
        <v>-308</v>
      </c>
      <c r="V33" s="77">
        <v>-32570</v>
      </c>
      <c r="W33" s="115">
        <v>77618</v>
      </c>
      <c r="X33" s="103">
        <v>-194</v>
      </c>
      <c r="Y33" s="115">
        <v>77424</v>
      </c>
      <c r="Z33" s="76">
        <v>-5246</v>
      </c>
      <c r="AA33" s="115">
        <v>72178</v>
      </c>
      <c r="AB33" s="76">
        <v>42938.656061437185</v>
      </c>
      <c r="AC33" s="76">
        <v>29239.343938562815</v>
      </c>
      <c r="AD33" s="115">
        <v>7310</v>
      </c>
      <c r="AE33" s="119">
        <v>72178</v>
      </c>
      <c r="AF33" s="104">
        <v>2985.3</v>
      </c>
      <c r="AG33" s="112">
        <v>59706</v>
      </c>
      <c r="AH33" s="476">
        <v>-7</v>
      </c>
      <c r="AI33" s="104">
        <v>-20897.100000000002</v>
      </c>
      <c r="AJ33" s="476">
        <v>0</v>
      </c>
      <c r="AK33" s="106">
        <v>0</v>
      </c>
      <c r="AL33" s="105">
        <v>-20897.100000000002</v>
      </c>
      <c r="AM33" s="112">
        <v>38808.899999999994</v>
      </c>
      <c r="AN33" s="107">
        <v>-97</v>
      </c>
      <c r="AO33" s="112">
        <v>38711.899999999994</v>
      </c>
      <c r="AP33" s="106"/>
      <c r="AQ33" s="112">
        <v>38712</v>
      </c>
      <c r="AR33" s="106">
        <v>25961</v>
      </c>
      <c r="AS33" s="106">
        <v>12751</v>
      </c>
      <c r="AT33" s="112">
        <v>3188</v>
      </c>
    </row>
    <row r="34" spans="1:46" ht="16.350000000000001" customHeight="1" x14ac:dyDescent="0.2">
      <c r="A34" s="74">
        <v>28</v>
      </c>
      <c r="B34" s="75" t="s">
        <v>34</v>
      </c>
      <c r="C34" s="476">
        <v>76</v>
      </c>
      <c r="D34" s="76">
        <v>3100.8162492916395</v>
      </c>
      <c r="E34" s="103">
        <v>235662.03494616461</v>
      </c>
      <c r="F34" s="512">
        <v>50</v>
      </c>
      <c r="G34" s="76">
        <v>423.87001073492792</v>
      </c>
      <c r="H34" s="103">
        <v>21193.500536746396</v>
      </c>
      <c r="I34" s="512">
        <v>10</v>
      </c>
      <c r="J34" s="76">
        <v>115.6009120186167</v>
      </c>
      <c r="K34" s="103">
        <v>1156.0091201861669</v>
      </c>
      <c r="L34" s="512">
        <v>7</v>
      </c>
      <c r="M34" s="76">
        <v>2890.0228004654173</v>
      </c>
      <c r="N34" s="103">
        <v>20230.159603257922</v>
      </c>
      <c r="O34" s="512">
        <v>3</v>
      </c>
      <c r="P34" s="76">
        <v>1156.0091201861671</v>
      </c>
      <c r="Q34" s="103">
        <v>3468.0273605585016</v>
      </c>
      <c r="R34" s="115">
        <v>281710</v>
      </c>
      <c r="S34" s="115">
        <v>31301</v>
      </c>
      <c r="T34" s="76">
        <v>-31185</v>
      </c>
      <c r="U34" s="76">
        <v>6760</v>
      </c>
      <c r="V34" s="77">
        <v>-24425</v>
      </c>
      <c r="W34" s="115">
        <v>257285</v>
      </c>
      <c r="X34" s="103">
        <v>-643</v>
      </c>
      <c r="Y34" s="115">
        <v>256642</v>
      </c>
      <c r="Z34" s="76"/>
      <c r="AA34" s="115">
        <v>256642</v>
      </c>
      <c r="AB34" s="76">
        <v>174869.89303346135</v>
      </c>
      <c r="AC34" s="76">
        <v>81772.106966538646</v>
      </c>
      <c r="AD34" s="115">
        <v>20443</v>
      </c>
      <c r="AE34" s="119">
        <v>256642</v>
      </c>
      <c r="AF34" s="104">
        <v>5207.4000000000005</v>
      </c>
      <c r="AG34" s="112">
        <v>395762</v>
      </c>
      <c r="AH34" s="476">
        <v>-7</v>
      </c>
      <c r="AI34" s="104">
        <v>-36451.800000000003</v>
      </c>
      <c r="AJ34" s="476">
        <v>4</v>
      </c>
      <c r="AK34" s="106">
        <v>10414.800000000001</v>
      </c>
      <c r="AL34" s="105">
        <v>-26037</v>
      </c>
      <c r="AM34" s="112">
        <v>369725</v>
      </c>
      <c r="AN34" s="107">
        <v>-924</v>
      </c>
      <c r="AO34" s="112">
        <v>368801</v>
      </c>
      <c r="AP34" s="106"/>
      <c r="AQ34" s="112">
        <v>368801</v>
      </c>
      <c r="AR34" s="106">
        <v>245836</v>
      </c>
      <c r="AS34" s="106">
        <v>122965</v>
      </c>
      <c r="AT34" s="112">
        <v>30741</v>
      </c>
    </row>
    <row r="35" spans="1:46" ht="16.350000000000001" customHeight="1" x14ac:dyDescent="0.2">
      <c r="A35" s="74">
        <v>29</v>
      </c>
      <c r="B35" s="75" t="s">
        <v>35</v>
      </c>
      <c r="C35" s="476">
        <v>29</v>
      </c>
      <c r="D35" s="76">
        <v>3570.0440339495826</v>
      </c>
      <c r="E35" s="103">
        <v>103531.27698453789</v>
      </c>
      <c r="F35" s="512">
        <v>22</v>
      </c>
      <c r="G35" s="76">
        <v>483.49434100310793</v>
      </c>
      <c r="H35" s="103">
        <v>10636.875502068375</v>
      </c>
      <c r="I35" s="512">
        <v>0.5</v>
      </c>
      <c r="J35" s="76">
        <v>131.86209300084758</v>
      </c>
      <c r="K35" s="103">
        <v>65.93104650042379</v>
      </c>
      <c r="L35" s="512">
        <v>1</v>
      </c>
      <c r="M35" s="76">
        <v>3296.5523250211904</v>
      </c>
      <c r="N35" s="103">
        <v>3296.5523250211904</v>
      </c>
      <c r="O35" s="512">
        <v>1</v>
      </c>
      <c r="P35" s="76">
        <v>1318.6209300084759</v>
      </c>
      <c r="Q35" s="103">
        <v>1318.6209300084759</v>
      </c>
      <c r="R35" s="115">
        <v>118849</v>
      </c>
      <c r="S35" s="115">
        <v>13205</v>
      </c>
      <c r="T35" s="76">
        <v>36208</v>
      </c>
      <c r="U35" s="76">
        <v>369</v>
      </c>
      <c r="V35" s="77">
        <v>36577</v>
      </c>
      <c r="W35" s="115">
        <v>155426</v>
      </c>
      <c r="X35" s="103">
        <v>-389</v>
      </c>
      <c r="Y35" s="115">
        <v>155037</v>
      </c>
      <c r="Z35" s="76">
        <v>-2067</v>
      </c>
      <c r="AA35" s="115">
        <v>152970</v>
      </c>
      <c r="AB35" s="76">
        <v>95094.551289083931</v>
      </c>
      <c r="AC35" s="76">
        <v>57875.448710916069</v>
      </c>
      <c r="AD35" s="115">
        <v>14469</v>
      </c>
      <c r="AE35" s="119">
        <v>152970</v>
      </c>
      <c r="AF35" s="104">
        <v>4534.2</v>
      </c>
      <c r="AG35" s="112">
        <v>131492</v>
      </c>
      <c r="AH35" s="476">
        <v>8</v>
      </c>
      <c r="AI35" s="104">
        <v>36273.599999999999</v>
      </c>
      <c r="AJ35" s="476">
        <v>-1</v>
      </c>
      <c r="AK35" s="106">
        <v>-2267.1</v>
      </c>
      <c r="AL35" s="105">
        <v>34006.5</v>
      </c>
      <c r="AM35" s="112">
        <v>165498.5</v>
      </c>
      <c r="AN35" s="107">
        <v>-414</v>
      </c>
      <c r="AO35" s="112">
        <v>165084.5</v>
      </c>
      <c r="AP35" s="106"/>
      <c r="AQ35" s="112">
        <v>165085</v>
      </c>
      <c r="AR35" s="106">
        <v>107368</v>
      </c>
      <c r="AS35" s="106">
        <v>57717</v>
      </c>
      <c r="AT35" s="112">
        <v>14429</v>
      </c>
    </row>
    <row r="36" spans="1:46" ht="16.350000000000001" customHeight="1" x14ac:dyDescent="0.2">
      <c r="A36" s="69">
        <v>30</v>
      </c>
      <c r="B36" s="70" t="s">
        <v>36</v>
      </c>
      <c r="C36" s="477">
        <v>1</v>
      </c>
      <c r="D36" s="71">
        <v>4864.5144328285942</v>
      </c>
      <c r="E36" s="108">
        <v>4864.5144328285942</v>
      </c>
      <c r="F36" s="513">
        <v>0</v>
      </c>
      <c r="G36" s="71">
        <v>632.01028519807767</v>
      </c>
      <c r="H36" s="108">
        <v>0</v>
      </c>
      <c r="I36" s="513">
        <v>3.5</v>
      </c>
      <c r="J36" s="71">
        <v>172.36644141765754</v>
      </c>
      <c r="K36" s="108">
        <v>603.28254496180136</v>
      </c>
      <c r="L36" s="513">
        <v>0</v>
      </c>
      <c r="M36" s="71">
        <v>4309.1610354414379</v>
      </c>
      <c r="N36" s="108">
        <v>0</v>
      </c>
      <c r="O36" s="513">
        <v>0</v>
      </c>
      <c r="P36" s="71">
        <v>1723.6644141765753</v>
      </c>
      <c r="Q36" s="108">
        <v>0</v>
      </c>
      <c r="R36" s="116">
        <v>5468</v>
      </c>
      <c r="S36" s="116">
        <v>608</v>
      </c>
      <c r="T36" s="71">
        <v>632</v>
      </c>
      <c r="U36" s="71">
        <v>2748</v>
      </c>
      <c r="V36" s="72">
        <v>3380</v>
      </c>
      <c r="W36" s="116">
        <v>8848</v>
      </c>
      <c r="X36" s="108">
        <v>-22</v>
      </c>
      <c r="Y36" s="116">
        <v>8826</v>
      </c>
      <c r="Z36" s="71">
        <v>-2940</v>
      </c>
      <c r="AA36" s="116">
        <v>5886</v>
      </c>
      <c r="AB36" s="73">
        <v>1680.4328030718598</v>
      </c>
      <c r="AC36" s="71">
        <v>4205.5671969281402</v>
      </c>
      <c r="AD36" s="117">
        <v>1051</v>
      </c>
      <c r="AE36" s="117">
        <v>5886</v>
      </c>
      <c r="AF36" s="100">
        <v>3462.3</v>
      </c>
      <c r="AG36" s="113">
        <v>3462</v>
      </c>
      <c r="AH36" s="477">
        <v>0</v>
      </c>
      <c r="AI36" s="100">
        <v>0</v>
      </c>
      <c r="AJ36" s="477">
        <v>1</v>
      </c>
      <c r="AK36" s="101">
        <v>1731.15</v>
      </c>
      <c r="AL36" s="102">
        <v>1731.15</v>
      </c>
      <c r="AM36" s="113">
        <v>5193.1499999999996</v>
      </c>
      <c r="AN36" s="109">
        <v>-13</v>
      </c>
      <c r="AO36" s="113">
        <v>5180.1499999999996</v>
      </c>
      <c r="AP36" s="101"/>
      <c r="AQ36" s="113">
        <v>5180</v>
      </c>
      <c r="AR36" s="101">
        <v>2270</v>
      </c>
      <c r="AS36" s="101">
        <v>2910</v>
      </c>
      <c r="AT36" s="113">
        <v>728</v>
      </c>
    </row>
    <row r="37" spans="1:46" ht="16.350000000000001" customHeight="1" x14ac:dyDescent="0.2">
      <c r="A37" s="78">
        <v>31</v>
      </c>
      <c r="B37" s="79" t="s">
        <v>37</v>
      </c>
      <c r="C37" s="475">
        <v>10</v>
      </c>
      <c r="D37" s="80">
        <v>3316.5123683545003</v>
      </c>
      <c r="E37" s="95">
        <v>33165.123683545004</v>
      </c>
      <c r="F37" s="511">
        <v>6</v>
      </c>
      <c r="G37" s="80">
        <v>460.80711534363371</v>
      </c>
      <c r="H37" s="95">
        <v>2764.8426920618022</v>
      </c>
      <c r="I37" s="511">
        <v>0</v>
      </c>
      <c r="J37" s="80">
        <v>125.67466782099102</v>
      </c>
      <c r="K37" s="95">
        <v>0</v>
      </c>
      <c r="L37" s="511">
        <v>2</v>
      </c>
      <c r="M37" s="80">
        <v>3141.8666955247754</v>
      </c>
      <c r="N37" s="95">
        <v>6283.7333910495508</v>
      </c>
      <c r="O37" s="511">
        <v>0</v>
      </c>
      <c r="P37" s="80">
        <v>1256.7466782099102</v>
      </c>
      <c r="Q37" s="95">
        <v>0</v>
      </c>
      <c r="R37" s="114">
        <v>42214</v>
      </c>
      <c r="S37" s="114">
        <v>4690</v>
      </c>
      <c r="T37" s="80">
        <v>-6284</v>
      </c>
      <c r="U37" s="80">
        <v>-548</v>
      </c>
      <c r="V37" s="81">
        <v>-6832</v>
      </c>
      <c r="W37" s="114">
        <v>35382</v>
      </c>
      <c r="X37" s="95">
        <v>-88</v>
      </c>
      <c r="Y37" s="114">
        <v>35294</v>
      </c>
      <c r="Z37" s="80"/>
      <c r="AA37" s="114">
        <v>35294</v>
      </c>
      <c r="AB37" s="80">
        <v>25172.328030718592</v>
      </c>
      <c r="AC37" s="80">
        <v>10121.671969281408</v>
      </c>
      <c r="AD37" s="114">
        <v>2530</v>
      </c>
      <c r="AE37" s="118">
        <v>35294</v>
      </c>
      <c r="AF37" s="96">
        <v>5517</v>
      </c>
      <c r="AG37" s="111">
        <v>55170</v>
      </c>
      <c r="AH37" s="475">
        <v>0</v>
      </c>
      <c r="AI37" s="96">
        <v>0</v>
      </c>
      <c r="AJ37" s="475">
        <v>-1</v>
      </c>
      <c r="AK37" s="98">
        <v>-2758.5</v>
      </c>
      <c r="AL37" s="97">
        <v>-2758.5</v>
      </c>
      <c r="AM37" s="111">
        <v>52411.5</v>
      </c>
      <c r="AN37" s="99">
        <v>-131</v>
      </c>
      <c r="AO37" s="111">
        <v>52280.5</v>
      </c>
      <c r="AP37" s="98"/>
      <c r="AQ37" s="111">
        <v>52281</v>
      </c>
      <c r="AR37" s="98">
        <v>30197</v>
      </c>
      <c r="AS37" s="98">
        <v>22084</v>
      </c>
      <c r="AT37" s="111">
        <v>5521</v>
      </c>
    </row>
    <row r="38" spans="1:46" ht="16.350000000000001" customHeight="1" x14ac:dyDescent="0.2">
      <c r="A38" s="74">
        <v>32</v>
      </c>
      <c r="B38" s="75" t="s">
        <v>38</v>
      </c>
      <c r="C38" s="476">
        <v>76</v>
      </c>
      <c r="D38" s="76">
        <v>4662.6131348440113</v>
      </c>
      <c r="E38" s="103">
        <v>354358.59824814484</v>
      </c>
      <c r="F38" s="512">
        <v>59</v>
      </c>
      <c r="G38" s="76">
        <v>651.8231806560392</v>
      </c>
      <c r="H38" s="103">
        <v>38457.567658706314</v>
      </c>
      <c r="I38" s="512">
        <v>9.5</v>
      </c>
      <c r="J38" s="76">
        <v>177.76995836073792</v>
      </c>
      <c r="K38" s="103">
        <v>1688.8146044270102</v>
      </c>
      <c r="L38" s="512">
        <v>16</v>
      </c>
      <c r="M38" s="76">
        <v>4444.2489590184477</v>
      </c>
      <c r="N38" s="103">
        <v>71107.983344295164</v>
      </c>
      <c r="O38" s="512">
        <v>4</v>
      </c>
      <c r="P38" s="76">
        <v>1777.6995836073795</v>
      </c>
      <c r="Q38" s="103">
        <v>7110.798334429518</v>
      </c>
      <c r="R38" s="115">
        <v>472724</v>
      </c>
      <c r="S38" s="115">
        <v>52525</v>
      </c>
      <c r="T38" s="76">
        <v>72824</v>
      </c>
      <c r="U38" s="76">
        <v>-30424</v>
      </c>
      <c r="V38" s="77">
        <v>42400</v>
      </c>
      <c r="W38" s="115">
        <v>515124</v>
      </c>
      <c r="X38" s="103">
        <v>-1288</v>
      </c>
      <c r="Y38" s="115">
        <v>513836</v>
      </c>
      <c r="Z38" s="76">
        <v>-19329</v>
      </c>
      <c r="AA38" s="115">
        <v>494507</v>
      </c>
      <c r="AB38" s="76">
        <v>354172.89303346135</v>
      </c>
      <c r="AC38" s="76">
        <v>140334.10696653865</v>
      </c>
      <c r="AD38" s="115">
        <v>35084</v>
      </c>
      <c r="AE38" s="119">
        <v>494507</v>
      </c>
      <c r="AF38" s="104">
        <v>2673</v>
      </c>
      <c r="AG38" s="112">
        <v>203148</v>
      </c>
      <c r="AH38" s="476">
        <v>16</v>
      </c>
      <c r="AI38" s="104">
        <v>42768</v>
      </c>
      <c r="AJ38" s="476">
        <v>-10</v>
      </c>
      <c r="AK38" s="106">
        <v>-13365</v>
      </c>
      <c r="AL38" s="105">
        <v>29403</v>
      </c>
      <c r="AM38" s="112">
        <v>232551</v>
      </c>
      <c r="AN38" s="107">
        <v>-581</v>
      </c>
      <c r="AO38" s="112">
        <v>231970</v>
      </c>
      <c r="AP38" s="106"/>
      <c r="AQ38" s="112">
        <v>231970</v>
      </c>
      <c r="AR38" s="106">
        <v>151801</v>
      </c>
      <c r="AS38" s="106">
        <v>80169</v>
      </c>
      <c r="AT38" s="112">
        <v>20042</v>
      </c>
    </row>
    <row r="39" spans="1:46" ht="16.350000000000001" customHeight="1" x14ac:dyDescent="0.2">
      <c r="A39" s="74">
        <v>33</v>
      </c>
      <c r="B39" s="75" t="s">
        <v>39</v>
      </c>
      <c r="C39" s="476">
        <v>3</v>
      </c>
      <c r="D39" s="76">
        <v>4152.1877824150388</v>
      </c>
      <c r="E39" s="103">
        <v>12456.563347245115</v>
      </c>
      <c r="F39" s="512">
        <v>3</v>
      </c>
      <c r="G39" s="76">
        <v>560.41069738084639</v>
      </c>
      <c r="H39" s="103">
        <v>1681.2320921425392</v>
      </c>
      <c r="I39" s="512">
        <v>1</v>
      </c>
      <c r="J39" s="76">
        <v>152.83928110386722</v>
      </c>
      <c r="K39" s="103">
        <v>152.83928110386722</v>
      </c>
      <c r="L39" s="512">
        <v>0</v>
      </c>
      <c r="M39" s="76">
        <v>3820.9820275966799</v>
      </c>
      <c r="N39" s="103">
        <v>0</v>
      </c>
      <c r="O39" s="512">
        <v>0</v>
      </c>
      <c r="P39" s="76">
        <v>1528.3928110386721</v>
      </c>
      <c r="Q39" s="103">
        <v>0</v>
      </c>
      <c r="R39" s="115">
        <v>14291</v>
      </c>
      <c r="S39" s="115">
        <v>1588</v>
      </c>
      <c r="T39" s="76">
        <v>0</v>
      </c>
      <c r="U39" s="76">
        <v>-2637</v>
      </c>
      <c r="V39" s="77">
        <v>-2637</v>
      </c>
      <c r="W39" s="115">
        <v>11654</v>
      </c>
      <c r="X39" s="103">
        <v>-29</v>
      </c>
      <c r="Y39" s="115">
        <v>11625</v>
      </c>
      <c r="Z39" s="76"/>
      <c r="AA39" s="115">
        <v>11625</v>
      </c>
      <c r="AB39" s="76">
        <v>16138.298409215582</v>
      </c>
      <c r="AC39" s="76">
        <v>-4513.2984092155821</v>
      </c>
      <c r="AD39" s="115">
        <v>-1128</v>
      </c>
      <c r="AE39" s="119">
        <v>11625</v>
      </c>
      <c r="AF39" s="104">
        <v>3331.8</v>
      </c>
      <c r="AG39" s="112">
        <v>9995</v>
      </c>
      <c r="AH39" s="476">
        <v>0</v>
      </c>
      <c r="AI39" s="104">
        <v>0</v>
      </c>
      <c r="AJ39" s="476">
        <v>-1</v>
      </c>
      <c r="AK39" s="106">
        <v>-1665.9</v>
      </c>
      <c r="AL39" s="105">
        <v>-1665.9</v>
      </c>
      <c r="AM39" s="112">
        <v>8329.1</v>
      </c>
      <c r="AN39" s="107">
        <v>-21</v>
      </c>
      <c r="AO39" s="112">
        <v>8308.1</v>
      </c>
      <c r="AP39" s="106"/>
      <c r="AQ39" s="112">
        <v>8308</v>
      </c>
      <c r="AR39" s="106">
        <v>7976</v>
      </c>
      <c r="AS39" s="106">
        <v>332</v>
      </c>
      <c r="AT39" s="112">
        <v>83</v>
      </c>
    </row>
    <row r="40" spans="1:46" ht="16.350000000000001" customHeight="1" x14ac:dyDescent="0.2">
      <c r="A40" s="74">
        <v>34</v>
      </c>
      <c r="B40" s="75" t="s">
        <v>40</v>
      </c>
      <c r="C40" s="476">
        <v>46</v>
      </c>
      <c r="D40" s="76">
        <v>4652.3272535380902</v>
      </c>
      <c r="E40" s="103">
        <v>214007.05366275215</v>
      </c>
      <c r="F40" s="512">
        <v>40</v>
      </c>
      <c r="G40" s="76">
        <v>629.89098435481219</v>
      </c>
      <c r="H40" s="103">
        <v>25195.639374192488</v>
      </c>
      <c r="I40" s="512">
        <v>1</v>
      </c>
      <c r="J40" s="76">
        <v>171.78845027858512</v>
      </c>
      <c r="K40" s="103">
        <v>171.78845027858512</v>
      </c>
      <c r="L40" s="512">
        <v>11</v>
      </c>
      <c r="M40" s="76">
        <v>4294.7112569646279</v>
      </c>
      <c r="N40" s="103">
        <v>47241.823826610904</v>
      </c>
      <c r="O40" s="512">
        <v>3</v>
      </c>
      <c r="P40" s="76">
        <v>1717.8845027858513</v>
      </c>
      <c r="Q40" s="103">
        <v>5153.6535083575536</v>
      </c>
      <c r="R40" s="115">
        <v>291770</v>
      </c>
      <c r="S40" s="115">
        <v>32419</v>
      </c>
      <c r="T40" s="76">
        <v>-51663</v>
      </c>
      <c r="U40" s="76">
        <v>10207</v>
      </c>
      <c r="V40" s="77">
        <v>-41456</v>
      </c>
      <c r="W40" s="115">
        <v>250314</v>
      </c>
      <c r="X40" s="103">
        <v>-626</v>
      </c>
      <c r="Y40" s="115">
        <v>249688</v>
      </c>
      <c r="Z40" s="76">
        <v>-4316</v>
      </c>
      <c r="AA40" s="115">
        <v>245372</v>
      </c>
      <c r="AB40" s="76">
        <v>186997.90894130553</v>
      </c>
      <c r="AC40" s="76">
        <v>58374.091058694466</v>
      </c>
      <c r="AD40" s="115">
        <v>14594</v>
      </c>
      <c r="AE40" s="119">
        <v>245372</v>
      </c>
      <c r="AF40" s="104">
        <v>2843.1</v>
      </c>
      <c r="AG40" s="112">
        <v>130783</v>
      </c>
      <c r="AH40" s="476">
        <v>-9</v>
      </c>
      <c r="AI40" s="104">
        <v>-25587.899999999998</v>
      </c>
      <c r="AJ40" s="476">
        <v>2</v>
      </c>
      <c r="AK40" s="106">
        <v>2843.1</v>
      </c>
      <c r="AL40" s="105">
        <v>-22744.799999999999</v>
      </c>
      <c r="AM40" s="112">
        <v>108038.2</v>
      </c>
      <c r="AN40" s="107">
        <v>-270</v>
      </c>
      <c r="AO40" s="112">
        <v>107768.2</v>
      </c>
      <c r="AP40" s="106"/>
      <c r="AQ40" s="112">
        <v>107768</v>
      </c>
      <c r="AR40" s="106">
        <v>84771</v>
      </c>
      <c r="AS40" s="106">
        <v>22997</v>
      </c>
      <c r="AT40" s="112">
        <v>5749</v>
      </c>
    </row>
    <row r="41" spans="1:46" ht="16.350000000000001" customHeight="1" x14ac:dyDescent="0.2">
      <c r="A41" s="69">
        <v>35</v>
      </c>
      <c r="B41" s="70" t="s">
        <v>41</v>
      </c>
      <c r="C41" s="477">
        <v>16</v>
      </c>
      <c r="D41" s="71">
        <v>3908.6923147039711</v>
      </c>
      <c r="E41" s="108">
        <v>62539.077035263537</v>
      </c>
      <c r="F41" s="513">
        <v>11</v>
      </c>
      <c r="G41" s="71">
        <v>544.13499150151824</v>
      </c>
      <c r="H41" s="108">
        <v>5985.4849065167009</v>
      </c>
      <c r="I41" s="513">
        <v>2.5</v>
      </c>
      <c r="J41" s="71">
        <v>148.4004522276868</v>
      </c>
      <c r="K41" s="108">
        <v>371.00113056921703</v>
      </c>
      <c r="L41" s="513">
        <v>5</v>
      </c>
      <c r="M41" s="71">
        <v>3710.0113056921691</v>
      </c>
      <c r="N41" s="108">
        <v>18550.056528460846</v>
      </c>
      <c r="O41" s="513">
        <v>1</v>
      </c>
      <c r="P41" s="71">
        <v>1484.0045222768683</v>
      </c>
      <c r="Q41" s="108">
        <v>1484.0045222768683</v>
      </c>
      <c r="R41" s="116">
        <v>88930</v>
      </c>
      <c r="S41" s="116">
        <v>9881</v>
      </c>
      <c r="T41" s="71">
        <v>4107</v>
      </c>
      <c r="U41" s="71">
        <v>0</v>
      </c>
      <c r="V41" s="72">
        <v>4107</v>
      </c>
      <c r="W41" s="116">
        <v>93037</v>
      </c>
      <c r="X41" s="108">
        <v>-233</v>
      </c>
      <c r="Y41" s="116">
        <v>92804</v>
      </c>
      <c r="Z41" s="71"/>
      <c r="AA41" s="116">
        <v>92804</v>
      </c>
      <c r="AB41" s="73">
        <v>63128.924849149756</v>
      </c>
      <c r="AC41" s="71">
        <v>29675.075150850244</v>
      </c>
      <c r="AD41" s="117">
        <v>7419</v>
      </c>
      <c r="AE41" s="117">
        <v>92804</v>
      </c>
      <c r="AF41" s="100">
        <v>3117.6</v>
      </c>
      <c r="AG41" s="113">
        <v>49882</v>
      </c>
      <c r="AH41" s="477">
        <v>2</v>
      </c>
      <c r="AI41" s="100">
        <v>6235.2</v>
      </c>
      <c r="AJ41" s="477">
        <v>0</v>
      </c>
      <c r="AK41" s="101">
        <v>0</v>
      </c>
      <c r="AL41" s="102">
        <v>6235.2</v>
      </c>
      <c r="AM41" s="113">
        <v>56117.2</v>
      </c>
      <c r="AN41" s="109">
        <v>-140</v>
      </c>
      <c r="AO41" s="113">
        <v>55977.2</v>
      </c>
      <c r="AP41" s="101"/>
      <c r="AQ41" s="113">
        <v>55977</v>
      </c>
      <c r="AR41" s="101">
        <v>34226</v>
      </c>
      <c r="AS41" s="101">
        <v>21751</v>
      </c>
      <c r="AT41" s="113">
        <v>5438</v>
      </c>
    </row>
    <row r="42" spans="1:46" ht="16.350000000000001" customHeight="1" x14ac:dyDescent="0.2">
      <c r="A42" s="78">
        <v>36</v>
      </c>
      <c r="B42" s="79" t="s">
        <v>42</v>
      </c>
      <c r="C42" s="475">
        <v>70</v>
      </c>
      <c r="D42" s="80">
        <v>3040.3571590381016</v>
      </c>
      <c r="E42" s="95">
        <v>212825.00113266712</v>
      </c>
      <c r="F42" s="511">
        <v>60</v>
      </c>
      <c r="G42" s="80">
        <v>414.86267760286239</v>
      </c>
      <c r="H42" s="95">
        <v>24891.760656171744</v>
      </c>
      <c r="I42" s="511">
        <v>6</v>
      </c>
      <c r="J42" s="80">
        <v>113.14436661896247</v>
      </c>
      <c r="K42" s="95">
        <v>678.86619971377479</v>
      </c>
      <c r="L42" s="511">
        <v>9</v>
      </c>
      <c r="M42" s="80">
        <v>2828.6091654740617</v>
      </c>
      <c r="N42" s="95">
        <v>25457.482489266557</v>
      </c>
      <c r="O42" s="511">
        <v>1</v>
      </c>
      <c r="P42" s="80">
        <v>1131.4436661896245</v>
      </c>
      <c r="Q42" s="95">
        <v>1131.4436661896245</v>
      </c>
      <c r="R42" s="114">
        <v>264985</v>
      </c>
      <c r="S42" s="114">
        <v>29443</v>
      </c>
      <c r="T42" s="80">
        <v>46638</v>
      </c>
      <c r="U42" s="80">
        <v>-4662</v>
      </c>
      <c r="V42" s="81">
        <v>41976</v>
      </c>
      <c r="W42" s="114">
        <v>306961</v>
      </c>
      <c r="X42" s="95">
        <v>-767</v>
      </c>
      <c r="Y42" s="114">
        <v>306194</v>
      </c>
      <c r="Z42" s="80">
        <v>-8090</v>
      </c>
      <c r="AA42" s="114">
        <v>298104</v>
      </c>
      <c r="AB42" s="80">
        <v>221628.29621503019</v>
      </c>
      <c r="AC42" s="80">
        <v>76475.70378496981</v>
      </c>
      <c r="AD42" s="114">
        <v>19119</v>
      </c>
      <c r="AE42" s="118">
        <v>298104</v>
      </c>
      <c r="AF42" s="96">
        <v>5539.5</v>
      </c>
      <c r="AG42" s="111">
        <v>387765</v>
      </c>
      <c r="AH42" s="475">
        <v>14</v>
      </c>
      <c r="AI42" s="96">
        <v>77553</v>
      </c>
      <c r="AJ42" s="475">
        <v>-2</v>
      </c>
      <c r="AK42" s="98">
        <v>-5539.5</v>
      </c>
      <c r="AL42" s="97">
        <v>72013.5</v>
      </c>
      <c r="AM42" s="111">
        <v>459778.5</v>
      </c>
      <c r="AN42" s="99">
        <v>-1149</v>
      </c>
      <c r="AO42" s="111">
        <v>458629.5</v>
      </c>
      <c r="AP42" s="98"/>
      <c r="AQ42" s="111">
        <v>458630</v>
      </c>
      <c r="AR42" s="98">
        <v>329627</v>
      </c>
      <c r="AS42" s="98">
        <v>129003</v>
      </c>
      <c r="AT42" s="111">
        <v>32251</v>
      </c>
    </row>
    <row r="43" spans="1:46" ht="16.350000000000001" customHeight="1" x14ac:dyDescent="0.2">
      <c r="A43" s="74">
        <v>37</v>
      </c>
      <c r="B43" s="75" t="s">
        <v>43</v>
      </c>
      <c r="C43" s="476">
        <v>41</v>
      </c>
      <c r="D43" s="76">
        <v>4567.1816227598301</v>
      </c>
      <c r="E43" s="103">
        <v>187254.44653315304</v>
      </c>
      <c r="F43" s="512">
        <v>36</v>
      </c>
      <c r="G43" s="76">
        <v>612.44592183690986</v>
      </c>
      <c r="H43" s="103">
        <v>22048.053186128756</v>
      </c>
      <c r="I43" s="512">
        <v>4.5</v>
      </c>
      <c r="J43" s="76">
        <v>167.03070595552086</v>
      </c>
      <c r="K43" s="103">
        <v>751.6381767998439</v>
      </c>
      <c r="L43" s="512">
        <v>10</v>
      </c>
      <c r="M43" s="76">
        <v>4175.7676488880215</v>
      </c>
      <c r="N43" s="103">
        <v>41757.676488880214</v>
      </c>
      <c r="O43" s="512">
        <v>1</v>
      </c>
      <c r="P43" s="76">
        <v>1670.3070595552085</v>
      </c>
      <c r="Q43" s="103">
        <v>1670.3070595552085</v>
      </c>
      <c r="R43" s="115">
        <v>253482</v>
      </c>
      <c r="S43" s="115">
        <v>28165</v>
      </c>
      <c r="T43" s="76">
        <v>13477</v>
      </c>
      <c r="U43" s="76">
        <v>18018</v>
      </c>
      <c r="V43" s="77">
        <v>31495</v>
      </c>
      <c r="W43" s="115">
        <v>284977</v>
      </c>
      <c r="X43" s="103">
        <v>-712</v>
      </c>
      <c r="Y43" s="115">
        <v>284265</v>
      </c>
      <c r="Z43" s="76">
        <v>-2598</v>
      </c>
      <c r="AA43" s="115">
        <v>281667</v>
      </c>
      <c r="AB43" s="76">
        <v>188734.74492594626</v>
      </c>
      <c r="AC43" s="76">
        <v>92932.255074053741</v>
      </c>
      <c r="AD43" s="115">
        <v>23233</v>
      </c>
      <c r="AE43" s="119">
        <v>281667</v>
      </c>
      <c r="AF43" s="104">
        <v>3476.7000000000003</v>
      </c>
      <c r="AG43" s="112">
        <v>142545</v>
      </c>
      <c r="AH43" s="476">
        <v>2</v>
      </c>
      <c r="AI43" s="104">
        <v>6953.4000000000005</v>
      </c>
      <c r="AJ43" s="476">
        <v>8</v>
      </c>
      <c r="AK43" s="106">
        <v>13906.800000000001</v>
      </c>
      <c r="AL43" s="105">
        <v>20860.2</v>
      </c>
      <c r="AM43" s="112">
        <v>163405.20000000001</v>
      </c>
      <c r="AN43" s="107">
        <v>-409</v>
      </c>
      <c r="AO43" s="112">
        <v>162996.20000000001</v>
      </c>
      <c r="AP43" s="106"/>
      <c r="AQ43" s="112">
        <v>162996</v>
      </c>
      <c r="AR43" s="106">
        <v>92908</v>
      </c>
      <c r="AS43" s="106">
        <v>70088</v>
      </c>
      <c r="AT43" s="112">
        <v>17522</v>
      </c>
    </row>
    <row r="44" spans="1:46" ht="16.350000000000001" customHeight="1" x14ac:dyDescent="0.2">
      <c r="A44" s="74">
        <v>38</v>
      </c>
      <c r="B44" s="75" t="s">
        <v>44</v>
      </c>
      <c r="C44" s="476">
        <v>4</v>
      </c>
      <c r="D44" s="76">
        <v>2018.2430916216581</v>
      </c>
      <c r="E44" s="103">
        <v>8072.9723664866324</v>
      </c>
      <c r="F44" s="512">
        <v>4</v>
      </c>
      <c r="G44" s="76">
        <v>196.06950155568867</v>
      </c>
      <c r="H44" s="103">
        <v>784.2780062227547</v>
      </c>
      <c r="I44" s="512">
        <v>2.5</v>
      </c>
      <c r="J44" s="76">
        <v>53.473500424278733</v>
      </c>
      <c r="K44" s="103">
        <v>133.68375106069684</v>
      </c>
      <c r="L44" s="512">
        <v>0</v>
      </c>
      <c r="M44" s="76">
        <v>1336.8375106069684</v>
      </c>
      <c r="N44" s="103">
        <v>0</v>
      </c>
      <c r="O44" s="512">
        <v>0</v>
      </c>
      <c r="P44" s="76">
        <v>534.73500424278734</v>
      </c>
      <c r="Q44" s="103">
        <v>0</v>
      </c>
      <c r="R44" s="115">
        <v>8991</v>
      </c>
      <c r="S44" s="115">
        <v>999</v>
      </c>
      <c r="T44" s="76">
        <v>0</v>
      </c>
      <c r="U44" s="76">
        <v>4233</v>
      </c>
      <c r="V44" s="77">
        <v>4233</v>
      </c>
      <c r="W44" s="115">
        <v>13224</v>
      </c>
      <c r="X44" s="103">
        <v>-33</v>
      </c>
      <c r="Y44" s="115">
        <v>13191</v>
      </c>
      <c r="Z44" s="76"/>
      <c r="AA44" s="115">
        <v>13191</v>
      </c>
      <c r="AB44" s="76">
        <v>4450.7312122874391</v>
      </c>
      <c r="AC44" s="76">
        <v>8740.2687877125609</v>
      </c>
      <c r="AD44" s="115">
        <v>2185</v>
      </c>
      <c r="AE44" s="119">
        <v>13191</v>
      </c>
      <c r="AF44" s="104">
        <v>9897.3000000000011</v>
      </c>
      <c r="AG44" s="112">
        <v>39589</v>
      </c>
      <c r="AH44" s="476">
        <v>0</v>
      </c>
      <c r="AI44" s="104">
        <v>0</v>
      </c>
      <c r="AJ44" s="476">
        <v>4</v>
      </c>
      <c r="AK44" s="106">
        <v>19794.600000000002</v>
      </c>
      <c r="AL44" s="105">
        <v>19794.600000000002</v>
      </c>
      <c r="AM44" s="112">
        <v>59383.600000000006</v>
      </c>
      <c r="AN44" s="107">
        <v>-148</v>
      </c>
      <c r="AO44" s="112">
        <v>59235.600000000006</v>
      </c>
      <c r="AP44" s="106"/>
      <c r="AQ44" s="112">
        <v>59236</v>
      </c>
      <c r="AR44" s="106">
        <v>20521</v>
      </c>
      <c r="AS44" s="106">
        <v>38715</v>
      </c>
      <c r="AT44" s="112">
        <v>9679</v>
      </c>
    </row>
    <row r="45" spans="1:46" ht="16.350000000000001" customHeight="1" x14ac:dyDescent="0.2">
      <c r="A45" s="74">
        <v>39</v>
      </c>
      <c r="B45" s="75" t="s">
        <v>45</v>
      </c>
      <c r="C45" s="476">
        <v>9</v>
      </c>
      <c r="D45" s="76">
        <v>2782.8781463391938</v>
      </c>
      <c r="E45" s="103">
        <v>25045.903317052744</v>
      </c>
      <c r="F45" s="512">
        <v>7</v>
      </c>
      <c r="G45" s="76">
        <v>369.16449785120926</v>
      </c>
      <c r="H45" s="103">
        <v>2584.1514849584646</v>
      </c>
      <c r="I45" s="512">
        <v>0</v>
      </c>
      <c r="J45" s="76">
        <v>100.68122668669342</v>
      </c>
      <c r="K45" s="103">
        <v>0</v>
      </c>
      <c r="L45" s="512">
        <v>2</v>
      </c>
      <c r="M45" s="76">
        <v>2517.0306671673352</v>
      </c>
      <c r="N45" s="103">
        <v>5034.0613343346704</v>
      </c>
      <c r="O45" s="512">
        <v>0</v>
      </c>
      <c r="P45" s="76">
        <v>1006.8122668669342</v>
      </c>
      <c r="Q45" s="103">
        <v>0</v>
      </c>
      <c r="R45" s="115">
        <v>32664</v>
      </c>
      <c r="S45" s="115">
        <v>3629</v>
      </c>
      <c r="T45" s="76">
        <v>-6038</v>
      </c>
      <c r="U45" s="76">
        <v>7932</v>
      </c>
      <c r="V45" s="77">
        <v>1894</v>
      </c>
      <c r="W45" s="115">
        <v>34558</v>
      </c>
      <c r="X45" s="103">
        <v>-86</v>
      </c>
      <c r="Y45" s="115">
        <v>34472</v>
      </c>
      <c r="Z45" s="76"/>
      <c r="AA45" s="115">
        <v>34472</v>
      </c>
      <c r="AB45" s="76">
        <v>16685.895227646735</v>
      </c>
      <c r="AC45" s="76">
        <v>17786.104772353265</v>
      </c>
      <c r="AD45" s="115">
        <v>4447</v>
      </c>
      <c r="AE45" s="119">
        <v>34472</v>
      </c>
      <c r="AF45" s="104">
        <v>4857.3</v>
      </c>
      <c r="AG45" s="112">
        <v>43716</v>
      </c>
      <c r="AH45" s="476">
        <v>-1</v>
      </c>
      <c r="AI45" s="104">
        <v>-4857.3</v>
      </c>
      <c r="AJ45" s="476">
        <v>4</v>
      </c>
      <c r="AK45" s="106">
        <v>9714.6</v>
      </c>
      <c r="AL45" s="105">
        <v>4857.3</v>
      </c>
      <c r="AM45" s="112">
        <v>48573.3</v>
      </c>
      <c r="AN45" s="107">
        <v>-121</v>
      </c>
      <c r="AO45" s="112">
        <v>48452.3</v>
      </c>
      <c r="AP45" s="106"/>
      <c r="AQ45" s="112">
        <v>48452</v>
      </c>
      <c r="AR45" s="106">
        <v>22384</v>
      </c>
      <c r="AS45" s="106">
        <v>26068</v>
      </c>
      <c r="AT45" s="112">
        <v>6517</v>
      </c>
    </row>
    <row r="46" spans="1:46" ht="16.350000000000001" customHeight="1" x14ac:dyDescent="0.2">
      <c r="A46" s="69">
        <v>40</v>
      </c>
      <c r="B46" s="70" t="s">
        <v>46</v>
      </c>
      <c r="C46" s="477">
        <v>41</v>
      </c>
      <c r="D46" s="71">
        <v>4347.8814565857583</v>
      </c>
      <c r="E46" s="108">
        <v>178263.1397200161</v>
      </c>
      <c r="F46" s="513">
        <v>35</v>
      </c>
      <c r="G46" s="71">
        <v>579.71120823370529</v>
      </c>
      <c r="H46" s="108">
        <v>20289.892288179686</v>
      </c>
      <c r="I46" s="513">
        <v>7</v>
      </c>
      <c r="J46" s="71">
        <v>158.10305679101052</v>
      </c>
      <c r="K46" s="108">
        <v>1106.7213975370737</v>
      </c>
      <c r="L46" s="513">
        <v>2</v>
      </c>
      <c r="M46" s="71">
        <v>3952.5764197752624</v>
      </c>
      <c r="N46" s="108">
        <v>7905.1528395505247</v>
      </c>
      <c r="O46" s="513">
        <v>0</v>
      </c>
      <c r="P46" s="71">
        <v>1581.030567910105</v>
      </c>
      <c r="Q46" s="108">
        <v>0</v>
      </c>
      <c r="R46" s="116">
        <v>207565</v>
      </c>
      <c r="S46" s="116">
        <v>23063</v>
      </c>
      <c r="T46" s="71">
        <v>7141</v>
      </c>
      <c r="U46" s="71">
        <v>3478</v>
      </c>
      <c r="V46" s="72">
        <v>10619</v>
      </c>
      <c r="W46" s="116">
        <v>218184</v>
      </c>
      <c r="X46" s="108">
        <v>-545</v>
      </c>
      <c r="Y46" s="116">
        <v>217639</v>
      </c>
      <c r="Z46" s="71"/>
      <c r="AA46" s="116">
        <v>217639</v>
      </c>
      <c r="AB46" s="73">
        <v>152431.74492594626</v>
      </c>
      <c r="AC46" s="71">
        <v>65207.255074053741</v>
      </c>
      <c r="AD46" s="117">
        <v>16302</v>
      </c>
      <c r="AE46" s="117">
        <v>217639</v>
      </c>
      <c r="AF46" s="100">
        <v>3616.2000000000003</v>
      </c>
      <c r="AG46" s="113">
        <v>148264</v>
      </c>
      <c r="AH46" s="477">
        <v>1</v>
      </c>
      <c r="AI46" s="100">
        <v>3616.2000000000003</v>
      </c>
      <c r="AJ46" s="477">
        <v>2</v>
      </c>
      <c r="AK46" s="101">
        <v>3616.2000000000003</v>
      </c>
      <c r="AL46" s="102">
        <v>7232.4000000000005</v>
      </c>
      <c r="AM46" s="113">
        <v>155496.4</v>
      </c>
      <c r="AN46" s="109">
        <v>-389</v>
      </c>
      <c r="AO46" s="113">
        <v>155107.4</v>
      </c>
      <c r="AP46" s="101"/>
      <c r="AQ46" s="113">
        <v>155107</v>
      </c>
      <c r="AR46" s="101">
        <v>105989</v>
      </c>
      <c r="AS46" s="101">
        <v>49118</v>
      </c>
      <c r="AT46" s="113">
        <v>12280</v>
      </c>
    </row>
    <row r="47" spans="1:46" ht="16.350000000000001" customHeight="1" x14ac:dyDescent="0.2">
      <c r="A47" s="78">
        <v>41</v>
      </c>
      <c r="B47" s="79" t="s">
        <v>47</v>
      </c>
      <c r="C47" s="475">
        <v>7</v>
      </c>
      <c r="D47" s="80">
        <v>2416.3263777367397</v>
      </c>
      <c r="E47" s="95">
        <v>16914.284644157178</v>
      </c>
      <c r="F47" s="511">
        <v>3</v>
      </c>
      <c r="G47" s="80">
        <v>322.68301011239203</v>
      </c>
      <c r="H47" s="95">
        <v>968.04903033717608</v>
      </c>
      <c r="I47" s="511">
        <v>0</v>
      </c>
      <c r="J47" s="80">
        <v>88.004457303379638</v>
      </c>
      <c r="K47" s="95">
        <v>0</v>
      </c>
      <c r="L47" s="511">
        <v>0</v>
      </c>
      <c r="M47" s="80">
        <v>2200.111432584491</v>
      </c>
      <c r="N47" s="95">
        <v>0</v>
      </c>
      <c r="O47" s="511">
        <v>0</v>
      </c>
      <c r="P47" s="80">
        <v>880.04457303379627</v>
      </c>
      <c r="Q47" s="95">
        <v>0</v>
      </c>
      <c r="R47" s="114">
        <v>17882</v>
      </c>
      <c r="S47" s="114">
        <v>1987</v>
      </c>
      <c r="T47" s="80">
        <v>-7465</v>
      </c>
      <c r="U47" s="80">
        <v>1047</v>
      </c>
      <c r="V47" s="81">
        <v>-6418</v>
      </c>
      <c r="W47" s="114">
        <v>11464</v>
      </c>
      <c r="X47" s="95">
        <v>-29</v>
      </c>
      <c r="Y47" s="114">
        <v>11435</v>
      </c>
      <c r="Z47" s="80"/>
      <c r="AA47" s="114">
        <v>11435</v>
      </c>
      <c r="AB47" s="80">
        <v>15525.029621503016</v>
      </c>
      <c r="AC47" s="80">
        <v>-4090.0296215030157</v>
      </c>
      <c r="AD47" s="114">
        <v>-1023</v>
      </c>
      <c r="AE47" s="118">
        <v>11435</v>
      </c>
      <c r="AF47" s="96">
        <v>9031.5</v>
      </c>
      <c r="AG47" s="111">
        <v>63221</v>
      </c>
      <c r="AH47" s="475">
        <v>-4</v>
      </c>
      <c r="AI47" s="96">
        <v>-36126</v>
      </c>
      <c r="AJ47" s="475">
        <v>1</v>
      </c>
      <c r="AK47" s="98">
        <v>4515.75</v>
      </c>
      <c r="AL47" s="97">
        <v>-31610.25</v>
      </c>
      <c r="AM47" s="111">
        <v>31610.75</v>
      </c>
      <c r="AN47" s="99">
        <v>-79</v>
      </c>
      <c r="AO47" s="111">
        <v>31531.75</v>
      </c>
      <c r="AP47" s="98"/>
      <c r="AQ47" s="111">
        <v>31532</v>
      </c>
      <c r="AR47" s="98">
        <v>48239</v>
      </c>
      <c r="AS47" s="98">
        <v>-16707</v>
      </c>
      <c r="AT47" s="111">
        <v>-4177</v>
      </c>
    </row>
    <row r="48" spans="1:46" ht="16.350000000000001" customHeight="1" x14ac:dyDescent="0.2">
      <c r="A48" s="74">
        <v>42</v>
      </c>
      <c r="B48" s="75" t="s">
        <v>48</v>
      </c>
      <c r="C48" s="476">
        <v>7</v>
      </c>
      <c r="D48" s="76">
        <v>3868.0699787820581</v>
      </c>
      <c r="E48" s="103">
        <v>27076.489851474405</v>
      </c>
      <c r="F48" s="512">
        <v>6</v>
      </c>
      <c r="G48" s="76">
        <v>530.58068020514918</v>
      </c>
      <c r="H48" s="103">
        <v>3183.4840812308948</v>
      </c>
      <c r="I48" s="512">
        <v>0</v>
      </c>
      <c r="J48" s="76">
        <v>144.70382187413159</v>
      </c>
      <c r="K48" s="103">
        <v>0</v>
      </c>
      <c r="L48" s="512">
        <v>1</v>
      </c>
      <c r="M48" s="76">
        <v>3617.5955468532907</v>
      </c>
      <c r="N48" s="103">
        <v>3617.5955468532907</v>
      </c>
      <c r="O48" s="512">
        <v>0</v>
      </c>
      <c r="P48" s="76">
        <v>1447.0382187413159</v>
      </c>
      <c r="Q48" s="103">
        <v>0</v>
      </c>
      <c r="R48" s="115">
        <v>33878</v>
      </c>
      <c r="S48" s="115">
        <v>3764</v>
      </c>
      <c r="T48" s="76">
        <v>12135</v>
      </c>
      <c r="U48" s="76">
        <v>2730</v>
      </c>
      <c r="V48" s="77">
        <v>14865</v>
      </c>
      <c r="W48" s="115">
        <v>48743</v>
      </c>
      <c r="X48" s="103">
        <v>-122</v>
      </c>
      <c r="Y48" s="115">
        <v>48621</v>
      </c>
      <c r="Z48" s="76"/>
      <c r="AA48" s="115">
        <v>48621</v>
      </c>
      <c r="AB48" s="76">
        <v>46354.02962150301</v>
      </c>
      <c r="AC48" s="76">
        <v>2266.9703784969897</v>
      </c>
      <c r="AD48" s="115">
        <v>567</v>
      </c>
      <c r="AE48" s="119">
        <v>48621</v>
      </c>
      <c r="AF48" s="104">
        <v>3880.8</v>
      </c>
      <c r="AG48" s="112">
        <v>27166</v>
      </c>
      <c r="AH48" s="476">
        <v>3</v>
      </c>
      <c r="AI48" s="104">
        <v>11642.400000000001</v>
      </c>
      <c r="AJ48" s="476">
        <v>1</v>
      </c>
      <c r="AK48" s="106">
        <v>1940.4</v>
      </c>
      <c r="AL48" s="105">
        <v>13582.800000000001</v>
      </c>
      <c r="AM48" s="112">
        <v>40748.800000000003</v>
      </c>
      <c r="AN48" s="107">
        <v>-102</v>
      </c>
      <c r="AO48" s="112">
        <v>40646.800000000003</v>
      </c>
      <c r="AP48" s="106"/>
      <c r="AQ48" s="112">
        <v>40647</v>
      </c>
      <c r="AR48" s="106">
        <v>33250</v>
      </c>
      <c r="AS48" s="106">
        <v>7397</v>
      </c>
      <c r="AT48" s="112">
        <v>1849</v>
      </c>
    </row>
    <row r="49" spans="1:46" ht="16.350000000000001" customHeight="1" x14ac:dyDescent="0.2">
      <c r="A49" s="74">
        <v>43</v>
      </c>
      <c r="B49" s="75" t="s">
        <v>49</v>
      </c>
      <c r="C49" s="476">
        <v>7</v>
      </c>
      <c r="D49" s="76">
        <v>4539.3412994524406</v>
      </c>
      <c r="E49" s="103">
        <v>31775.389096167084</v>
      </c>
      <c r="F49" s="512">
        <v>3</v>
      </c>
      <c r="G49" s="76">
        <v>607.70704380047391</v>
      </c>
      <c r="H49" s="103">
        <v>1823.1211314014217</v>
      </c>
      <c r="I49" s="512">
        <v>0.5</v>
      </c>
      <c r="J49" s="76">
        <v>165.73828467285648</v>
      </c>
      <c r="K49" s="103">
        <v>82.86914233642824</v>
      </c>
      <c r="L49" s="512">
        <v>0</v>
      </c>
      <c r="M49" s="76">
        <v>4143.4571168214125</v>
      </c>
      <c r="N49" s="103">
        <v>0</v>
      </c>
      <c r="O49" s="512">
        <v>0</v>
      </c>
      <c r="P49" s="76">
        <v>1657.382846728565</v>
      </c>
      <c r="Q49" s="103">
        <v>0</v>
      </c>
      <c r="R49" s="115">
        <v>33681</v>
      </c>
      <c r="S49" s="115">
        <v>3742</v>
      </c>
      <c r="T49" s="76">
        <v>5147</v>
      </c>
      <c r="U49" s="76">
        <v>13475</v>
      </c>
      <c r="V49" s="77">
        <v>18622</v>
      </c>
      <c r="W49" s="115">
        <v>52303</v>
      </c>
      <c r="X49" s="103">
        <v>-131</v>
      </c>
      <c r="Y49" s="115">
        <v>52172</v>
      </c>
      <c r="Z49" s="76"/>
      <c r="AA49" s="115">
        <v>52172</v>
      </c>
      <c r="AB49" s="76">
        <v>15702.029621503016</v>
      </c>
      <c r="AC49" s="76">
        <v>36469.970378496982</v>
      </c>
      <c r="AD49" s="115">
        <v>9117</v>
      </c>
      <c r="AE49" s="119">
        <v>52172</v>
      </c>
      <c r="AF49" s="104">
        <v>3080.7000000000003</v>
      </c>
      <c r="AG49" s="112">
        <v>21565</v>
      </c>
      <c r="AH49" s="476">
        <v>1</v>
      </c>
      <c r="AI49" s="104">
        <v>3080.7000000000003</v>
      </c>
      <c r="AJ49" s="476">
        <v>5</v>
      </c>
      <c r="AK49" s="106">
        <v>7701.7500000000009</v>
      </c>
      <c r="AL49" s="105">
        <v>10782.45</v>
      </c>
      <c r="AM49" s="112">
        <v>32347.45</v>
      </c>
      <c r="AN49" s="107">
        <v>-81</v>
      </c>
      <c r="AO49" s="112">
        <v>32266.45</v>
      </c>
      <c r="AP49" s="106"/>
      <c r="AQ49" s="112">
        <v>32266</v>
      </c>
      <c r="AR49" s="106">
        <v>10507</v>
      </c>
      <c r="AS49" s="106">
        <v>21759</v>
      </c>
      <c r="AT49" s="112">
        <v>5440</v>
      </c>
    </row>
    <row r="50" spans="1:46" ht="16.350000000000001" customHeight="1" x14ac:dyDescent="0.2">
      <c r="A50" s="74">
        <v>44</v>
      </c>
      <c r="B50" s="75" t="s">
        <v>50</v>
      </c>
      <c r="C50" s="476">
        <v>20</v>
      </c>
      <c r="D50" s="76">
        <v>4332.7699573954151</v>
      </c>
      <c r="E50" s="103">
        <v>86655.399147908305</v>
      </c>
      <c r="F50" s="512">
        <v>19</v>
      </c>
      <c r="G50" s="76">
        <v>581.75447105975786</v>
      </c>
      <c r="H50" s="103">
        <v>11053.334950135399</v>
      </c>
      <c r="I50" s="512">
        <v>1.5</v>
      </c>
      <c r="J50" s="76">
        <v>158.66031028902484</v>
      </c>
      <c r="K50" s="103">
        <v>237.99046543353725</v>
      </c>
      <c r="L50" s="512">
        <v>2</v>
      </c>
      <c r="M50" s="76">
        <v>3966.5077572256209</v>
      </c>
      <c r="N50" s="103">
        <v>7933.0155144512419</v>
      </c>
      <c r="O50" s="512">
        <v>0</v>
      </c>
      <c r="P50" s="76">
        <v>1586.6031028902482</v>
      </c>
      <c r="Q50" s="103">
        <v>0</v>
      </c>
      <c r="R50" s="115">
        <v>105880</v>
      </c>
      <c r="S50" s="115">
        <v>11764</v>
      </c>
      <c r="T50" s="76">
        <v>17701</v>
      </c>
      <c r="U50" s="76">
        <v>0</v>
      </c>
      <c r="V50" s="77">
        <v>17701</v>
      </c>
      <c r="W50" s="115">
        <v>123581</v>
      </c>
      <c r="X50" s="103">
        <v>-309</v>
      </c>
      <c r="Y50" s="115">
        <v>123272</v>
      </c>
      <c r="Z50" s="76"/>
      <c r="AA50" s="115">
        <v>123272</v>
      </c>
      <c r="AB50" s="76">
        <v>70536.656061437185</v>
      </c>
      <c r="AC50" s="76">
        <v>52735.343938562815</v>
      </c>
      <c r="AD50" s="115">
        <v>13184</v>
      </c>
      <c r="AE50" s="119">
        <v>123272</v>
      </c>
      <c r="AF50" s="104">
        <v>3426.3</v>
      </c>
      <c r="AG50" s="112">
        <v>68526</v>
      </c>
      <c r="AH50" s="476">
        <v>4</v>
      </c>
      <c r="AI50" s="104">
        <v>13705.2</v>
      </c>
      <c r="AJ50" s="476">
        <v>0</v>
      </c>
      <c r="AK50" s="106">
        <v>0</v>
      </c>
      <c r="AL50" s="105">
        <v>13705.2</v>
      </c>
      <c r="AM50" s="112">
        <v>82231.199999999997</v>
      </c>
      <c r="AN50" s="107">
        <v>-206</v>
      </c>
      <c r="AO50" s="112">
        <v>82025.2</v>
      </c>
      <c r="AP50" s="106"/>
      <c r="AQ50" s="112">
        <v>82025</v>
      </c>
      <c r="AR50" s="106">
        <v>45920</v>
      </c>
      <c r="AS50" s="106">
        <v>36105</v>
      </c>
      <c r="AT50" s="112">
        <v>9026</v>
      </c>
    </row>
    <row r="51" spans="1:46" ht="16.350000000000001" customHeight="1" x14ac:dyDescent="0.2">
      <c r="A51" s="69">
        <v>45</v>
      </c>
      <c r="B51" s="70" t="s">
        <v>51</v>
      </c>
      <c r="C51" s="477">
        <v>16</v>
      </c>
      <c r="D51" s="71">
        <v>2393.1323396943781</v>
      </c>
      <c r="E51" s="108">
        <v>38290.117435110049</v>
      </c>
      <c r="F51" s="513">
        <v>8</v>
      </c>
      <c r="G51" s="71">
        <v>296.24070307770148</v>
      </c>
      <c r="H51" s="108">
        <v>2369.9256246216119</v>
      </c>
      <c r="I51" s="513">
        <v>2.5</v>
      </c>
      <c r="J51" s="71">
        <v>80.79291902119131</v>
      </c>
      <c r="K51" s="108">
        <v>201.98229755297828</v>
      </c>
      <c r="L51" s="513">
        <v>1</v>
      </c>
      <c r="M51" s="71">
        <v>2019.8229755297834</v>
      </c>
      <c r="N51" s="108">
        <v>2019.8229755297834</v>
      </c>
      <c r="O51" s="513">
        <v>1</v>
      </c>
      <c r="P51" s="71">
        <v>807.92919021191324</v>
      </c>
      <c r="Q51" s="108">
        <v>807.92919021191324</v>
      </c>
      <c r="R51" s="116">
        <v>43690</v>
      </c>
      <c r="S51" s="116">
        <v>4854</v>
      </c>
      <c r="T51" s="71">
        <v>5971</v>
      </c>
      <c r="U51" s="71">
        <v>-2837</v>
      </c>
      <c r="V51" s="72">
        <v>3134</v>
      </c>
      <c r="W51" s="116">
        <v>46824</v>
      </c>
      <c r="X51" s="108">
        <v>-117</v>
      </c>
      <c r="Y51" s="116">
        <v>46707</v>
      </c>
      <c r="Z51" s="71"/>
      <c r="AA51" s="116">
        <v>46707</v>
      </c>
      <c r="AB51" s="73">
        <v>25338.924849149756</v>
      </c>
      <c r="AC51" s="71">
        <v>21368.075150850244</v>
      </c>
      <c r="AD51" s="117">
        <v>5342</v>
      </c>
      <c r="AE51" s="117">
        <v>46707</v>
      </c>
      <c r="AF51" s="100">
        <v>11251.800000000001</v>
      </c>
      <c r="AG51" s="113">
        <v>180029</v>
      </c>
      <c r="AH51" s="477">
        <v>2</v>
      </c>
      <c r="AI51" s="100">
        <v>22503.600000000002</v>
      </c>
      <c r="AJ51" s="477">
        <v>-2</v>
      </c>
      <c r="AK51" s="101">
        <v>-11251.800000000001</v>
      </c>
      <c r="AL51" s="102">
        <v>11251.800000000001</v>
      </c>
      <c r="AM51" s="113">
        <v>191280.8</v>
      </c>
      <c r="AN51" s="109">
        <v>-478</v>
      </c>
      <c r="AO51" s="113">
        <v>190802.8</v>
      </c>
      <c r="AP51" s="101"/>
      <c r="AQ51" s="113">
        <v>190803</v>
      </c>
      <c r="AR51" s="101">
        <v>104185</v>
      </c>
      <c r="AS51" s="101">
        <v>86618</v>
      </c>
      <c r="AT51" s="113">
        <v>21655</v>
      </c>
    </row>
    <row r="52" spans="1:46" ht="16.350000000000001" customHeight="1" x14ac:dyDescent="0.2">
      <c r="A52" s="78">
        <v>46</v>
      </c>
      <c r="B52" s="79" t="s">
        <v>52</v>
      </c>
      <c r="C52" s="475">
        <v>15</v>
      </c>
      <c r="D52" s="80">
        <v>4960.3498186590014</v>
      </c>
      <c r="E52" s="95">
        <v>74405.247279885021</v>
      </c>
      <c r="F52" s="511">
        <v>15</v>
      </c>
      <c r="G52" s="80">
        <v>646.97780949715332</v>
      </c>
      <c r="H52" s="95">
        <v>9704.6671424572996</v>
      </c>
      <c r="I52" s="511">
        <v>1</v>
      </c>
      <c r="J52" s="80">
        <v>176.44849349922362</v>
      </c>
      <c r="K52" s="95">
        <v>176.44849349922362</v>
      </c>
      <c r="L52" s="511">
        <v>0</v>
      </c>
      <c r="M52" s="80">
        <v>4411.2123374805906</v>
      </c>
      <c r="N52" s="95">
        <v>0</v>
      </c>
      <c r="O52" s="511">
        <v>1</v>
      </c>
      <c r="P52" s="80">
        <v>1764.4849349922365</v>
      </c>
      <c r="Q52" s="95">
        <v>1764.4849349922365</v>
      </c>
      <c r="R52" s="114">
        <v>86051</v>
      </c>
      <c r="S52" s="114">
        <v>9561</v>
      </c>
      <c r="T52" s="80">
        <v>-647</v>
      </c>
      <c r="U52" s="80">
        <v>9048</v>
      </c>
      <c r="V52" s="81">
        <v>8401</v>
      </c>
      <c r="W52" s="114">
        <v>94452</v>
      </c>
      <c r="X52" s="95">
        <v>-236</v>
      </c>
      <c r="Y52" s="114">
        <v>94216</v>
      </c>
      <c r="Z52" s="80"/>
      <c r="AA52" s="114">
        <v>94216</v>
      </c>
      <c r="AB52" s="80">
        <v>57320.492046077889</v>
      </c>
      <c r="AC52" s="80">
        <v>36895.507953922111</v>
      </c>
      <c r="AD52" s="114">
        <v>9224</v>
      </c>
      <c r="AE52" s="118">
        <v>94216</v>
      </c>
      <c r="AF52" s="96">
        <v>2807.1</v>
      </c>
      <c r="AG52" s="111">
        <v>42107</v>
      </c>
      <c r="AH52" s="475">
        <v>0</v>
      </c>
      <c r="AI52" s="96">
        <v>0</v>
      </c>
      <c r="AJ52" s="475">
        <v>2</v>
      </c>
      <c r="AK52" s="98">
        <v>2807.1</v>
      </c>
      <c r="AL52" s="97">
        <v>2807.1</v>
      </c>
      <c r="AM52" s="111">
        <v>44914.1</v>
      </c>
      <c r="AN52" s="99">
        <v>-112</v>
      </c>
      <c r="AO52" s="111">
        <v>44802.1</v>
      </c>
      <c r="AP52" s="98"/>
      <c r="AQ52" s="111">
        <v>44802</v>
      </c>
      <c r="AR52" s="98">
        <v>26232</v>
      </c>
      <c r="AS52" s="98">
        <v>18570</v>
      </c>
      <c r="AT52" s="111">
        <v>4643</v>
      </c>
    </row>
    <row r="53" spans="1:46" ht="16.350000000000001" customHeight="1" x14ac:dyDescent="0.2">
      <c r="A53" s="74">
        <v>47</v>
      </c>
      <c r="B53" s="75" t="s">
        <v>53</v>
      </c>
      <c r="C53" s="476">
        <v>2</v>
      </c>
      <c r="D53" s="76">
        <v>2445.3661201691825</v>
      </c>
      <c r="E53" s="103">
        <v>4890.732240338365</v>
      </c>
      <c r="F53" s="512">
        <v>2</v>
      </c>
      <c r="G53" s="76">
        <v>282.58649485827277</v>
      </c>
      <c r="H53" s="103">
        <v>565.17298971654554</v>
      </c>
      <c r="I53" s="512">
        <v>1</v>
      </c>
      <c r="J53" s="76">
        <v>77.069044052256203</v>
      </c>
      <c r="K53" s="103">
        <v>77.069044052256203</v>
      </c>
      <c r="L53" s="512">
        <v>0</v>
      </c>
      <c r="M53" s="76">
        <v>1926.7261013064056</v>
      </c>
      <c r="N53" s="103">
        <v>0</v>
      </c>
      <c r="O53" s="512">
        <v>0</v>
      </c>
      <c r="P53" s="76">
        <v>770.69044052256197</v>
      </c>
      <c r="Q53" s="103">
        <v>0</v>
      </c>
      <c r="R53" s="115">
        <v>5533</v>
      </c>
      <c r="S53" s="115">
        <v>615</v>
      </c>
      <c r="T53" s="76">
        <v>0</v>
      </c>
      <c r="U53" s="76">
        <v>0</v>
      </c>
      <c r="V53" s="77">
        <v>0</v>
      </c>
      <c r="W53" s="115">
        <v>5533</v>
      </c>
      <c r="X53" s="103">
        <v>-14</v>
      </c>
      <c r="Y53" s="115">
        <v>5519</v>
      </c>
      <c r="Z53" s="76"/>
      <c r="AA53" s="115">
        <v>5519</v>
      </c>
      <c r="AB53" s="76">
        <v>5606.8656061437196</v>
      </c>
      <c r="AC53" s="76">
        <v>-87.86560614371956</v>
      </c>
      <c r="AD53" s="115">
        <v>-22</v>
      </c>
      <c r="AE53" s="119">
        <v>5519</v>
      </c>
      <c r="AF53" s="104">
        <v>10303.200000000001</v>
      </c>
      <c r="AG53" s="112">
        <v>20606</v>
      </c>
      <c r="AH53" s="476">
        <v>0</v>
      </c>
      <c r="AI53" s="104">
        <v>0</v>
      </c>
      <c r="AJ53" s="476">
        <v>0</v>
      </c>
      <c r="AK53" s="106">
        <v>0</v>
      </c>
      <c r="AL53" s="105">
        <v>0</v>
      </c>
      <c r="AM53" s="112">
        <v>20606</v>
      </c>
      <c r="AN53" s="107">
        <v>-52</v>
      </c>
      <c r="AO53" s="112">
        <v>20554</v>
      </c>
      <c r="AP53" s="106"/>
      <c r="AQ53" s="112">
        <v>20554</v>
      </c>
      <c r="AR53" s="106">
        <v>17190</v>
      </c>
      <c r="AS53" s="106">
        <v>3364</v>
      </c>
      <c r="AT53" s="112">
        <v>841</v>
      </c>
    </row>
    <row r="54" spans="1:46" ht="16.350000000000001" customHeight="1" x14ac:dyDescent="0.2">
      <c r="A54" s="74">
        <v>48</v>
      </c>
      <c r="B54" s="75" t="s">
        <v>91</v>
      </c>
      <c r="C54" s="476">
        <v>33</v>
      </c>
      <c r="D54" s="76">
        <v>3377.2964208049575</v>
      </c>
      <c r="E54" s="103">
        <v>111450.78188656359</v>
      </c>
      <c r="F54" s="512">
        <v>29</v>
      </c>
      <c r="G54" s="76">
        <v>440.27408582015084</v>
      </c>
      <c r="H54" s="103">
        <v>12767.948488784374</v>
      </c>
      <c r="I54" s="512">
        <v>1</v>
      </c>
      <c r="J54" s="76">
        <v>120.07475067822297</v>
      </c>
      <c r="K54" s="103">
        <v>120.07475067822297</v>
      </c>
      <c r="L54" s="512">
        <v>2</v>
      </c>
      <c r="M54" s="76">
        <v>3001.8687669555743</v>
      </c>
      <c r="N54" s="103">
        <v>6003.7375339111486</v>
      </c>
      <c r="O54" s="512">
        <v>0</v>
      </c>
      <c r="P54" s="76">
        <v>1200.7475067822297</v>
      </c>
      <c r="Q54" s="103">
        <v>0</v>
      </c>
      <c r="R54" s="115">
        <v>130343</v>
      </c>
      <c r="S54" s="115">
        <v>14483</v>
      </c>
      <c r="T54" s="76">
        <v>-46186</v>
      </c>
      <c r="U54" s="76">
        <v>-16331</v>
      </c>
      <c r="V54" s="77">
        <v>-62517</v>
      </c>
      <c r="W54" s="115">
        <v>67826</v>
      </c>
      <c r="X54" s="103">
        <v>-170</v>
      </c>
      <c r="Y54" s="115">
        <v>67656</v>
      </c>
      <c r="Z54" s="76"/>
      <c r="AA54" s="115">
        <v>67656</v>
      </c>
      <c r="AB54" s="76">
        <v>64728.282501371359</v>
      </c>
      <c r="AC54" s="76">
        <v>2927.7174986286409</v>
      </c>
      <c r="AD54" s="115">
        <v>732</v>
      </c>
      <c r="AE54" s="119">
        <v>67656</v>
      </c>
      <c r="AF54" s="104">
        <v>5982.3</v>
      </c>
      <c r="AG54" s="112">
        <v>197416</v>
      </c>
      <c r="AH54" s="476">
        <v>-13</v>
      </c>
      <c r="AI54" s="104">
        <v>-77769.900000000009</v>
      </c>
      <c r="AJ54" s="476">
        <v>-8</v>
      </c>
      <c r="AK54" s="106">
        <v>-23929.200000000001</v>
      </c>
      <c r="AL54" s="105">
        <v>-101699.1</v>
      </c>
      <c r="AM54" s="112">
        <v>95716.9</v>
      </c>
      <c r="AN54" s="107">
        <v>-239</v>
      </c>
      <c r="AO54" s="112">
        <v>95477.9</v>
      </c>
      <c r="AP54" s="106"/>
      <c r="AQ54" s="112">
        <v>95478</v>
      </c>
      <c r="AR54" s="106">
        <v>103253</v>
      </c>
      <c r="AS54" s="106">
        <v>-7775</v>
      </c>
      <c r="AT54" s="112">
        <v>-1944</v>
      </c>
    </row>
    <row r="55" spans="1:46" ht="16.350000000000001" customHeight="1" x14ac:dyDescent="0.2">
      <c r="A55" s="74">
        <v>49</v>
      </c>
      <c r="B55" s="75" t="s">
        <v>54</v>
      </c>
      <c r="C55" s="476">
        <v>73</v>
      </c>
      <c r="D55" s="76">
        <v>4024.6504771761929</v>
      </c>
      <c r="E55" s="103">
        <v>293799.48483386211</v>
      </c>
      <c r="F55" s="512">
        <v>51</v>
      </c>
      <c r="G55" s="76">
        <v>595.88472785646024</v>
      </c>
      <c r="H55" s="103">
        <v>30390.121120679472</v>
      </c>
      <c r="I55" s="512">
        <v>10</v>
      </c>
      <c r="J55" s="76">
        <v>162.51401668812548</v>
      </c>
      <c r="K55" s="103">
        <v>1625.1401668812548</v>
      </c>
      <c r="L55" s="512">
        <v>7</v>
      </c>
      <c r="M55" s="76">
        <v>4062.8504172031385</v>
      </c>
      <c r="N55" s="103">
        <v>28439.952920421969</v>
      </c>
      <c r="O55" s="512">
        <v>2</v>
      </c>
      <c r="P55" s="76">
        <v>1625.1401668812548</v>
      </c>
      <c r="Q55" s="103">
        <v>3250.2803337625096</v>
      </c>
      <c r="R55" s="115">
        <v>357505</v>
      </c>
      <c r="S55" s="115">
        <v>39723</v>
      </c>
      <c r="T55" s="76">
        <v>17306</v>
      </c>
      <c r="U55" s="76">
        <v>-14720</v>
      </c>
      <c r="V55" s="77">
        <v>2586</v>
      </c>
      <c r="W55" s="115">
        <v>360091</v>
      </c>
      <c r="X55" s="103">
        <v>-900</v>
      </c>
      <c r="Y55" s="115">
        <v>359191</v>
      </c>
      <c r="Z55" s="76">
        <v>-19185</v>
      </c>
      <c r="AA55" s="115">
        <v>340006</v>
      </c>
      <c r="AB55" s="76">
        <v>245954.59462424577</v>
      </c>
      <c r="AC55" s="76">
        <v>94051.405375754228</v>
      </c>
      <c r="AD55" s="115">
        <v>23513</v>
      </c>
      <c r="AE55" s="119">
        <v>340006</v>
      </c>
      <c r="AF55" s="104">
        <v>2356.2000000000003</v>
      </c>
      <c r="AG55" s="112">
        <v>172003</v>
      </c>
      <c r="AH55" s="476">
        <v>5</v>
      </c>
      <c r="AI55" s="104">
        <v>11781.000000000002</v>
      </c>
      <c r="AJ55" s="476">
        <v>-5</v>
      </c>
      <c r="AK55" s="106">
        <v>-5890.5000000000009</v>
      </c>
      <c r="AL55" s="105">
        <v>5890.5000000000009</v>
      </c>
      <c r="AM55" s="112">
        <v>177893.5</v>
      </c>
      <c r="AN55" s="107">
        <v>-445</v>
      </c>
      <c r="AO55" s="112">
        <v>177448.5</v>
      </c>
      <c r="AP55" s="106"/>
      <c r="AQ55" s="112">
        <v>177449</v>
      </c>
      <c r="AR55" s="106">
        <v>120250</v>
      </c>
      <c r="AS55" s="106">
        <v>57199</v>
      </c>
      <c r="AT55" s="112">
        <v>14300</v>
      </c>
    </row>
    <row r="56" spans="1:46" ht="16.350000000000001" customHeight="1" x14ac:dyDescent="0.2">
      <c r="A56" s="69">
        <v>50</v>
      </c>
      <c r="B56" s="70" t="s">
        <v>55</v>
      </c>
      <c r="C56" s="477">
        <v>27</v>
      </c>
      <c r="D56" s="71">
        <v>4256.8284057970004</v>
      </c>
      <c r="E56" s="108">
        <v>114934.36695651901</v>
      </c>
      <c r="F56" s="513">
        <v>25</v>
      </c>
      <c r="G56" s="71">
        <v>575.28392238815627</v>
      </c>
      <c r="H56" s="108">
        <v>14382.098059703907</v>
      </c>
      <c r="I56" s="513">
        <v>2.5</v>
      </c>
      <c r="J56" s="71">
        <v>156.89561519676988</v>
      </c>
      <c r="K56" s="108">
        <v>392.2390379919247</v>
      </c>
      <c r="L56" s="513">
        <v>3</v>
      </c>
      <c r="M56" s="71">
        <v>3922.3903799192472</v>
      </c>
      <c r="N56" s="108">
        <v>11767.171139757742</v>
      </c>
      <c r="O56" s="513">
        <v>1</v>
      </c>
      <c r="P56" s="71">
        <v>1568.956151967699</v>
      </c>
      <c r="Q56" s="108">
        <v>1568.956151967699</v>
      </c>
      <c r="R56" s="116">
        <v>143045</v>
      </c>
      <c r="S56" s="116">
        <v>15894</v>
      </c>
      <c r="T56" s="71">
        <v>-29893</v>
      </c>
      <c r="U56" s="71">
        <v>4953</v>
      </c>
      <c r="V56" s="72">
        <v>-24940</v>
      </c>
      <c r="W56" s="116">
        <v>118105</v>
      </c>
      <c r="X56" s="108">
        <v>-295</v>
      </c>
      <c r="Y56" s="116">
        <v>117810</v>
      </c>
      <c r="Z56" s="71"/>
      <c r="AA56" s="116">
        <v>117810</v>
      </c>
      <c r="AB56" s="73">
        <v>80461.685682940195</v>
      </c>
      <c r="AC56" s="71">
        <v>37348.314317059805</v>
      </c>
      <c r="AD56" s="117">
        <v>9337</v>
      </c>
      <c r="AE56" s="117">
        <v>117810</v>
      </c>
      <c r="AF56" s="100">
        <v>3090.6</v>
      </c>
      <c r="AG56" s="113">
        <v>83446</v>
      </c>
      <c r="AH56" s="477">
        <v>-4</v>
      </c>
      <c r="AI56" s="100">
        <v>-12362.4</v>
      </c>
      <c r="AJ56" s="477">
        <v>1</v>
      </c>
      <c r="AK56" s="101">
        <v>1545.3</v>
      </c>
      <c r="AL56" s="102">
        <v>-10817.1</v>
      </c>
      <c r="AM56" s="113">
        <v>72628.899999999994</v>
      </c>
      <c r="AN56" s="109">
        <v>-182</v>
      </c>
      <c r="AO56" s="113">
        <v>72446.899999999994</v>
      </c>
      <c r="AP56" s="101"/>
      <c r="AQ56" s="113">
        <v>72447</v>
      </c>
      <c r="AR56" s="101">
        <v>46014</v>
      </c>
      <c r="AS56" s="101">
        <v>26433</v>
      </c>
      <c r="AT56" s="113">
        <v>6608</v>
      </c>
    </row>
    <row r="57" spans="1:46" ht="16.350000000000001" customHeight="1" x14ac:dyDescent="0.2">
      <c r="A57" s="78">
        <v>51</v>
      </c>
      <c r="B57" s="79" t="s">
        <v>56</v>
      </c>
      <c r="C57" s="475">
        <v>13</v>
      </c>
      <c r="D57" s="80">
        <v>3893.6972453899225</v>
      </c>
      <c r="E57" s="95">
        <v>50618.064190068995</v>
      </c>
      <c r="F57" s="511">
        <v>12</v>
      </c>
      <c r="G57" s="80">
        <v>519.11546104809747</v>
      </c>
      <c r="H57" s="95">
        <v>6229.3855325771692</v>
      </c>
      <c r="I57" s="511">
        <v>1</v>
      </c>
      <c r="J57" s="80">
        <v>141.57694392220839</v>
      </c>
      <c r="K57" s="95">
        <v>141.57694392220839</v>
      </c>
      <c r="L57" s="511">
        <v>0</v>
      </c>
      <c r="M57" s="80">
        <v>3539.4235980552094</v>
      </c>
      <c r="N57" s="95">
        <v>0</v>
      </c>
      <c r="O57" s="511">
        <v>0</v>
      </c>
      <c r="P57" s="80">
        <v>1415.769439222084</v>
      </c>
      <c r="Q57" s="95">
        <v>0</v>
      </c>
      <c r="R57" s="114">
        <v>56989</v>
      </c>
      <c r="S57" s="114">
        <v>6332</v>
      </c>
      <c r="T57" s="80">
        <v>-8826</v>
      </c>
      <c r="U57" s="80">
        <v>-6360</v>
      </c>
      <c r="V57" s="81">
        <v>-15186</v>
      </c>
      <c r="W57" s="114">
        <v>41803</v>
      </c>
      <c r="X57" s="95">
        <v>-105</v>
      </c>
      <c r="Y57" s="114">
        <v>41698</v>
      </c>
      <c r="Z57" s="80"/>
      <c r="AA57" s="114">
        <v>41698</v>
      </c>
      <c r="AB57" s="80">
        <v>31843.626439934174</v>
      </c>
      <c r="AC57" s="80">
        <v>9854.3735600658256</v>
      </c>
      <c r="AD57" s="114">
        <v>2464</v>
      </c>
      <c r="AE57" s="118">
        <v>41698</v>
      </c>
      <c r="AF57" s="96">
        <v>4083.3</v>
      </c>
      <c r="AG57" s="111">
        <v>53083</v>
      </c>
      <c r="AH57" s="475">
        <v>-2</v>
      </c>
      <c r="AI57" s="96">
        <v>-8166.6</v>
      </c>
      <c r="AJ57" s="475">
        <v>-3</v>
      </c>
      <c r="AK57" s="98">
        <v>-6124.9500000000007</v>
      </c>
      <c r="AL57" s="97">
        <v>-14291.550000000001</v>
      </c>
      <c r="AM57" s="111">
        <v>38791.449999999997</v>
      </c>
      <c r="AN57" s="99">
        <v>-97</v>
      </c>
      <c r="AO57" s="111">
        <v>38694.449999999997</v>
      </c>
      <c r="AP57" s="98"/>
      <c r="AQ57" s="111">
        <v>38694</v>
      </c>
      <c r="AR57" s="98">
        <v>29288</v>
      </c>
      <c r="AS57" s="98">
        <v>9406</v>
      </c>
      <c r="AT57" s="111">
        <v>2352</v>
      </c>
    </row>
    <row r="58" spans="1:46" ht="16.350000000000001" customHeight="1" x14ac:dyDescent="0.2">
      <c r="A58" s="74">
        <v>52</v>
      </c>
      <c r="B58" s="75" t="s">
        <v>57</v>
      </c>
      <c r="C58" s="476">
        <v>107</v>
      </c>
      <c r="D58" s="76">
        <v>4045.4224631720667</v>
      </c>
      <c r="E58" s="103">
        <v>432860.20355941117</v>
      </c>
      <c r="F58" s="512">
        <v>76</v>
      </c>
      <c r="G58" s="76">
        <v>544.83043254973643</v>
      </c>
      <c r="H58" s="103">
        <v>41407.112873779966</v>
      </c>
      <c r="I58" s="512">
        <v>14</v>
      </c>
      <c r="J58" s="76">
        <v>148.59011796810995</v>
      </c>
      <c r="K58" s="103">
        <v>2080.2616515535392</v>
      </c>
      <c r="L58" s="512">
        <v>12</v>
      </c>
      <c r="M58" s="76">
        <v>3714.7529492027484</v>
      </c>
      <c r="N58" s="103">
        <v>44577.035390432982</v>
      </c>
      <c r="O58" s="512">
        <v>5</v>
      </c>
      <c r="P58" s="76">
        <v>1485.9011796810996</v>
      </c>
      <c r="Q58" s="103">
        <v>7429.5058984054976</v>
      </c>
      <c r="R58" s="115">
        <v>528354</v>
      </c>
      <c r="S58" s="115">
        <v>58706</v>
      </c>
      <c r="T58" s="76">
        <v>-22290</v>
      </c>
      <c r="U58" s="76">
        <v>36367</v>
      </c>
      <c r="V58" s="77">
        <v>14077</v>
      </c>
      <c r="W58" s="115">
        <v>542431</v>
      </c>
      <c r="X58" s="103">
        <v>-1356</v>
      </c>
      <c r="Y58" s="115">
        <v>541075</v>
      </c>
      <c r="Z58" s="76">
        <v>-11164</v>
      </c>
      <c r="AA58" s="115">
        <v>529911</v>
      </c>
      <c r="AB58" s="76">
        <v>282453.30992868898</v>
      </c>
      <c r="AC58" s="76">
        <v>247457.69007131102</v>
      </c>
      <c r="AD58" s="115">
        <v>61864</v>
      </c>
      <c r="AE58" s="119">
        <v>529911</v>
      </c>
      <c r="AF58" s="104">
        <v>5301.9000000000005</v>
      </c>
      <c r="AG58" s="112">
        <v>567303</v>
      </c>
      <c r="AH58" s="476">
        <v>-3</v>
      </c>
      <c r="AI58" s="104">
        <v>-15905.7</v>
      </c>
      <c r="AJ58" s="476">
        <v>14</v>
      </c>
      <c r="AK58" s="106">
        <v>37113.300000000003</v>
      </c>
      <c r="AL58" s="105">
        <v>21207.600000000002</v>
      </c>
      <c r="AM58" s="112">
        <v>588510.6</v>
      </c>
      <c r="AN58" s="107">
        <v>-1471</v>
      </c>
      <c r="AO58" s="112">
        <v>587039.6</v>
      </c>
      <c r="AP58" s="106"/>
      <c r="AQ58" s="112">
        <v>587040</v>
      </c>
      <c r="AR58" s="106">
        <v>311747</v>
      </c>
      <c r="AS58" s="106">
        <v>275293</v>
      </c>
      <c r="AT58" s="112">
        <v>68823</v>
      </c>
    </row>
    <row r="59" spans="1:46" ht="16.350000000000001" customHeight="1" x14ac:dyDescent="0.2">
      <c r="A59" s="74">
        <v>53</v>
      </c>
      <c r="B59" s="75" t="s">
        <v>58</v>
      </c>
      <c r="C59" s="476">
        <v>79</v>
      </c>
      <c r="D59" s="76">
        <v>4202.5593968195799</v>
      </c>
      <c r="E59" s="103">
        <v>332002.19234874682</v>
      </c>
      <c r="F59" s="512">
        <v>67</v>
      </c>
      <c r="G59" s="76">
        <v>603.68129211488974</v>
      </c>
      <c r="H59" s="103">
        <v>40446.646571697616</v>
      </c>
      <c r="I59" s="512">
        <v>3.5</v>
      </c>
      <c r="J59" s="76">
        <v>164.64035239496991</v>
      </c>
      <c r="K59" s="103">
        <v>576.24123338239474</v>
      </c>
      <c r="L59" s="512">
        <v>11</v>
      </c>
      <c r="M59" s="76">
        <v>4116.0088098742481</v>
      </c>
      <c r="N59" s="103">
        <v>45276.096908616732</v>
      </c>
      <c r="O59" s="512">
        <v>1</v>
      </c>
      <c r="P59" s="76">
        <v>1646.4035239496989</v>
      </c>
      <c r="Q59" s="103">
        <v>1646.4035239496989</v>
      </c>
      <c r="R59" s="115">
        <v>419948</v>
      </c>
      <c r="S59" s="115">
        <v>46661</v>
      </c>
      <c r="T59" s="76">
        <v>-40700</v>
      </c>
      <c r="U59" s="76">
        <v>-7726</v>
      </c>
      <c r="V59" s="77">
        <v>-48426</v>
      </c>
      <c r="W59" s="115">
        <v>371522</v>
      </c>
      <c r="X59" s="103">
        <v>-929</v>
      </c>
      <c r="Y59" s="115">
        <v>370593</v>
      </c>
      <c r="Z59" s="76">
        <v>-7851</v>
      </c>
      <c r="AA59" s="115">
        <v>362742</v>
      </c>
      <c r="AB59" s="76">
        <v>301170.19144267694</v>
      </c>
      <c r="AC59" s="76">
        <v>61571.808557323064</v>
      </c>
      <c r="AD59" s="115">
        <v>15393</v>
      </c>
      <c r="AE59" s="119">
        <v>362742</v>
      </c>
      <c r="AF59" s="104">
        <v>2392.2000000000003</v>
      </c>
      <c r="AG59" s="112">
        <v>188984</v>
      </c>
      <c r="AH59" s="476">
        <v>-8</v>
      </c>
      <c r="AI59" s="104">
        <v>-19137.600000000002</v>
      </c>
      <c r="AJ59" s="476">
        <v>-1</v>
      </c>
      <c r="AK59" s="106">
        <v>-1196.1000000000001</v>
      </c>
      <c r="AL59" s="105">
        <v>-20333.7</v>
      </c>
      <c r="AM59" s="112">
        <v>168650.3</v>
      </c>
      <c r="AN59" s="107">
        <v>-422</v>
      </c>
      <c r="AO59" s="112">
        <v>168228.3</v>
      </c>
      <c r="AP59" s="106"/>
      <c r="AQ59" s="112">
        <v>168228</v>
      </c>
      <c r="AR59" s="106">
        <v>129985</v>
      </c>
      <c r="AS59" s="106">
        <v>38243</v>
      </c>
      <c r="AT59" s="112">
        <v>9561</v>
      </c>
    </row>
    <row r="60" spans="1:46" ht="16.350000000000001" customHeight="1" x14ac:dyDescent="0.2">
      <c r="A60" s="74">
        <v>54</v>
      </c>
      <c r="B60" s="75" t="s">
        <v>59</v>
      </c>
      <c r="C60" s="476">
        <v>0</v>
      </c>
      <c r="D60" s="76">
        <v>4597.6216917980037</v>
      </c>
      <c r="E60" s="103">
        <v>0</v>
      </c>
      <c r="F60" s="512">
        <v>0</v>
      </c>
      <c r="G60" s="76">
        <v>558.58642219556077</v>
      </c>
      <c r="H60" s="103">
        <v>0</v>
      </c>
      <c r="I60" s="512">
        <v>0</v>
      </c>
      <c r="J60" s="76">
        <v>152.34175150788022</v>
      </c>
      <c r="K60" s="103">
        <v>0</v>
      </c>
      <c r="L60" s="512">
        <v>0</v>
      </c>
      <c r="M60" s="76">
        <v>3808.5437876970059</v>
      </c>
      <c r="N60" s="103">
        <v>0</v>
      </c>
      <c r="O60" s="512">
        <v>0</v>
      </c>
      <c r="P60" s="76">
        <v>1523.4175150788021</v>
      </c>
      <c r="Q60" s="103">
        <v>0</v>
      </c>
      <c r="R60" s="115">
        <v>0</v>
      </c>
      <c r="S60" s="115">
        <v>0</v>
      </c>
      <c r="T60" s="76">
        <v>10312</v>
      </c>
      <c r="U60" s="76">
        <v>0</v>
      </c>
      <c r="V60" s="77">
        <v>10312</v>
      </c>
      <c r="W60" s="115">
        <v>10312</v>
      </c>
      <c r="X60" s="103">
        <v>-26</v>
      </c>
      <c r="Y60" s="115">
        <v>10286</v>
      </c>
      <c r="Z60" s="76"/>
      <c r="AA60" s="115">
        <v>10286</v>
      </c>
      <c r="AB60" s="76">
        <v>3227</v>
      </c>
      <c r="AC60" s="76">
        <v>7059</v>
      </c>
      <c r="AD60" s="115">
        <v>1765</v>
      </c>
      <c r="AE60" s="119">
        <v>10286</v>
      </c>
      <c r="AF60" s="104">
        <v>4644</v>
      </c>
      <c r="AG60" s="112">
        <v>0</v>
      </c>
      <c r="AH60" s="476">
        <v>2</v>
      </c>
      <c r="AI60" s="104">
        <v>9288</v>
      </c>
      <c r="AJ60" s="476">
        <v>0</v>
      </c>
      <c r="AK60" s="106">
        <v>0</v>
      </c>
      <c r="AL60" s="105">
        <v>9288</v>
      </c>
      <c r="AM60" s="112">
        <v>9288</v>
      </c>
      <c r="AN60" s="107">
        <v>-23</v>
      </c>
      <c r="AO60" s="112">
        <v>9265</v>
      </c>
      <c r="AP60" s="106"/>
      <c r="AQ60" s="112">
        <v>9265</v>
      </c>
      <c r="AR60" s="106">
        <v>697</v>
      </c>
      <c r="AS60" s="106">
        <v>8568</v>
      </c>
      <c r="AT60" s="112">
        <v>2142</v>
      </c>
    </row>
    <row r="61" spans="1:46" ht="16.350000000000001" customHeight="1" x14ac:dyDescent="0.2">
      <c r="A61" s="69">
        <v>55</v>
      </c>
      <c r="B61" s="70" t="s">
        <v>60</v>
      </c>
      <c r="C61" s="477">
        <v>47</v>
      </c>
      <c r="D61" s="71">
        <v>3978.2559982709904</v>
      </c>
      <c r="E61" s="108">
        <v>186978.03191873655</v>
      </c>
      <c r="F61" s="513">
        <v>40</v>
      </c>
      <c r="G61" s="71">
        <v>525.1493510620096</v>
      </c>
      <c r="H61" s="108">
        <v>21005.974042480382</v>
      </c>
      <c r="I61" s="513">
        <v>2.5</v>
      </c>
      <c r="J61" s="71">
        <v>143.22255028963897</v>
      </c>
      <c r="K61" s="108">
        <v>358.05637572409745</v>
      </c>
      <c r="L61" s="513">
        <v>3</v>
      </c>
      <c r="M61" s="71">
        <v>3580.5637572409746</v>
      </c>
      <c r="N61" s="108">
        <v>10741.691271722924</v>
      </c>
      <c r="O61" s="513">
        <v>0</v>
      </c>
      <c r="P61" s="71">
        <v>1432.2255028963898</v>
      </c>
      <c r="Q61" s="108">
        <v>0</v>
      </c>
      <c r="R61" s="116">
        <v>219084</v>
      </c>
      <c r="S61" s="116">
        <v>24343</v>
      </c>
      <c r="T61" s="71">
        <v>61616</v>
      </c>
      <c r="U61" s="71">
        <v>-7901</v>
      </c>
      <c r="V61" s="72">
        <v>53715</v>
      </c>
      <c r="W61" s="116">
        <v>272799</v>
      </c>
      <c r="X61" s="108">
        <v>-682</v>
      </c>
      <c r="Y61" s="116">
        <v>272117</v>
      </c>
      <c r="Z61" s="71"/>
      <c r="AA61" s="116">
        <v>272117</v>
      </c>
      <c r="AB61" s="73">
        <v>191728.34174437742</v>
      </c>
      <c r="AC61" s="71">
        <v>80388.658255622577</v>
      </c>
      <c r="AD61" s="117">
        <v>20097</v>
      </c>
      <c r="AE61" s="117">
        <v>272117</v>
      </c>
      <c r="AF61" s="100">
        <v>3273.3</v>
      </c>
      <c r="AG61" s="113">
        <v>153845</v>
      </c>
      <c r="AH61" s="477">
        <v>11</v>
      </c>
      <c r="AI61" s="100">
        <v>36006.300000000003</v>
      </c>
      <c r="AJ61" s="477">
        <v>-6</v>
      </c>
      <c r="AK61" s="101">
        <v>-9819.9000000000015</v>
      </c>
      <c r="AL61" s="102">
        <v>26186.400000000001</v>
      </c>
      <c r="AM61" s="113">
        <v>180031.4</v>
      </c>
      <c r="AN61" s="109">
        <v>-450</v>
      </c>
      <c r="AO61" s="113">
        <v>179581.4</v>
      </c>
      <c r="AP61" s="101"/>
      <c r="AQ61" s="113">
        <v>179581</v>
      </c>
      <c r="AR61" s="101">
        <v>127612</v>
      </c>
      <c r="AS61" s="101">
        <v>51969</v>
      </c>
      <c r="AT61" s="113">
        <v>12992</v>
      </c>
    </row>
    <row r="62" spans="1:46" ht="16.350000000000001" customHeight="1" x14ac:dyDescent="0.2">
      <c r="A62" s="78">
        <v>56</v>
      </c>
      <c r="B62" s="79" t="s">
        <v>61</v>
      </c>
      <c r="C62" s="475">
        <v>6</v>
      </c>
      <c r="D62" s="80">
        <v>4442.5095279424968</v>
      </c>
      <c r="E62" s="95">
        <v>26655.057167654981</v>
      </c>
      <c r="F62" s="511">
        <v>5</v>
      </c>
      <c r="G62" s="80">
        <v>592.92817416484206</v>
      </c>
      <c r="H62" s="95">
        <v>2964.6408708242102</v>
      </c>
      <c r="I62" s="511">
        <v>0</v>
      </c>
      <c r="J62" s="80">
        <v>161.70768386313875</v>
      </c>
      <c r="K62" s="95">
        <v>0</v>
      </c>
      <c r="L62" s="511">
        <v>0</v>
      </c>
      <c r="M62" s="80">
        <v>4042.6920965784684</v>
      </c>
      <c r="N62" s="95">
        <v>0</v>
      </c>
      <c r="O62" s="511">
        <v>0</v>
      </c>
      <c r="P62" s="80">
        <v>1617.0768386313873</v>
      </c>
      <c r="Q62" s="95">
        <v>0</v>
      </c>
      <c r="R62" s="114">
        <v>29620</v>
      </c>
      <c r="S62" s="114">
        <v>3291</v>
      </c>
      <c r="T62" s="80">
        <v>2857</v>
      </c>
      <c r="U62" s="80">
        <v>2518</v>
      </c>
      <c r="V62" s="81">
        <v>5375</v>
      </c>
      <c r="W62" s="114">
        <v>34995</v>
      </c>
      <c r="X62" s="95">
        <v>-87</v>
      </c>
      <c r="Y62" s="114">
        <v>34908</v>
      </c>
      <c r="Z62" s="80"/>
      <c r="AA62" s="114">
        <v>34908</v>
      </c>
      <c r="AB62" s="80">
        <v>16272.596818431159</v>
      </c>
      <c r="AC62" s="80">
        <v>18635.403181568843</v>
      </c>
      <c r="AD62" s="114">
        <v>4659</v>
      </c>
      <c r="AE62" s="118">
        <v>34908</v>
      </c>
      <c r="AF62" s="96">
        <v>3613.5</v>
      </c>
      <c r="AG62" s="111">
        <v>21681</v>
      </c>
      <c r="AH62" s="475">
        <v>0</v>
      </c>
      <c r="AI62" s="96">
        <v>0</v>
      </c>
      <c r="AJ62" s="475">
        <v>1</v>
      </c>
      <c r="AK62" s="98">
        <v>1806.75</v>
      </c>
      <c r="AL62" s="97">
        <v>1806.75</v>
      </c>
      <c r="AM62" s="111">
        <v>23487.75</v>
      </c>
      <c r="AN62" s="99">
        <v>-59</v>
      </c>
      <c r="AO62" s="111">
        <v>23428.75</v>
      </c>
      <c r="AP62" s="98"/>
      <c r="AQ62" s="111">
        <v>23429</v>
      </c>
      <c r="AR62" s="98">
        <v>11880</v>
      </c>
      <c r="AS62" s="98">
        <v>11549</v>
      </c>
      <c r="AT62" s="111">
        <v>2887</v>
      </c>
    </row>
    <row r="63" spans="1:46" ht="16.350000000000001" customHeight="1" x14ac:dyDescent="0.2">
      <c r="A63" s="74">
        <v>57</v>
      </c>
      <c r="B63" s="75" t="s">
        <v>62</v>
      </c>
      <c r="C63" s="476">
        <v>26</v>
      </c>
      <c r="D63" s="76">
        <v>4195.4860274750754</v>
      </c>
      <c r="E63" s="103">
        <v>109082.63671435196</v>
      </c>
      <c r="F63" s="512">
        <v>23</v>
      </c>
      <c r="G63" s="76">
        <v>578.41069339149919</v>
      </c>
      <c r="H63" s="103">
        <v>13303.445948004481</v>
      </c>
      <c r="I63" s="512">
        <v>6</v>
      </c>
      <c r="J63" s="76">
        <v>157.74837092495432</v>
      </c>
      <c r="K63" s="103">
        <v>946.49022554972589</v>
      </c>
      <c r="L63" s="512">
        <v>2</v>
      </c>
      <c r="M63" s="76">
        <v>3943.7092731238581</v>
      </c>
      <c r="N63" s="103">
        <v>7887.4185462477162</v>
      </c>
      <c r="O63" s="512">
        <v>1</v>
      </c>
      <c r="P63" s="76">
        <v>1577.4837092495434</v>
      </c>
      <c r="Q63" s="103">
        <v>1577.4837092495434</v>
      </c>
      <c r="R63" s="115">
        <v>132797</v>
      </c>
      <c r="S63" s="115">
        <v>14755</v>
      </c>
      <c r="T63" s="76">
        <v>22134</v>
      </c>
      <c r="U63" s="76">
        <v>-126</v>
      </c>
      <c r="V63" s="77">
        <v>22008</v>
      </c>
      <c r="W63" s="115">
        <v>154805</v>
      </c>
      <c r="X63" s="103">
        <v>-387</v>
      </c>
      <c r="Y63" s="115">
        <v>154418</v>
      </c>
      <c r="Z63" s="76"/>
      <c r="AA63" s="115">
        <v>154418</v>
      </c>
      <c r="AB63" s="76">
        <v>102718.25287986835</v>
      </c>
      <c r="AC63" s="76">
        <v>51699.747120131651</v>
      </c>
      <c r="AD63" s="115">
        <v>12925</v>
      </c>
      <c r="AE63" s="119">
        <v>154418</v>
      </c>
      <c r="AF63" s="104">
        <v>2495.7000000000003</v>
      </c>
      <c r="AG63" s="112">
        <v>64888</v>
      </c>
      <c r="AH63" s="476">
        <v>5</v>
      </c>
      <c r="AI63" s="104">
        <v>12478.500000000002</v>
      </c>
      <c r="AJ63" s="476">
        <v>-1</v>
      </c>
      <c r="AK63" s="106">
        <v>-1247.8500000000001</v>
      </c>
      <c r="AL63" s="105">
        <v>11230.650000000001</v>
      </c>
      <c r="AM63" s="112">
        <v>76118.649999999994</v>
      </c>
      <c r="AN63" s="107">
        <v>-190</v>
      </c>
      <c r="AO63" s="112">
        <v>75928.649999999994</v>
      </c>
      <c r="AP63" s="106"/>
      <c r="AQ63" s="112">
        <v>75929</v>
      </c>
      <c r="AR63" s="106">
        <v>48457</v>
      </c>
      <c r="AS63" s="106">
        <v>27472</v>
      </c>
      <c r="AT63" s="112">
        <v>6868</v>
      </c>
    </row>
    <row r="64" spans="1:46" ht="16.350000000000001" customHeight="1" x14ac:dyDescent="0.2">
      <c r="A64" s="74">
        <v>58</v>
      </c>
      <c r="B64" s="75" t="s">
        <v>63</v>
      </c>
      <c r="C64" s="476">
        <v>40</v>
      </c>
      <c r="D64" s="76">
        <v>4791.0109533012173</v>
      </c>
      <c r="E64" s="103">
        <v>191640.4381320487</v>
      </c>
      <c r="F64" s="512">
        <v>23</v>
      </c>
      <c r="G64" s="76">
        <v>660.81123378959228</v>
      </c>
      <c r="H64" s="103">
        <v>15198.658377160622</v>
      </c>
      <c r="I64" s="512">
        <v>5.5</v>
      </c>
      <c r="J64" s="76">
        <v>180.22124557897973</v>
      </c>
      <c r="K64" s="103">
        <v>991.21685068438853</v>
      </c>
      <c r="L64" s="512">
        <v>3</v>
      </c>
      <c r="M64" s="76">
        <v>4505.5311394744922</v>
      </c>
      <c r="N64" s="103">
        <v>13516.593418423476</v>
      </c>
      <c r="O64" s="512">
        <v>2</v>
      </c>
      <c r="P64" s="76">
        <v>1802.2124557897976</v>
      </c>
      <c r="Q64" s="103">
        <v>3604.4249115795951</v>
      </c>
      <c r="R64" s="115">
        <v>224951</v>
      </c>
      <c r="S64" s="115">
        <v>24995</v>
      </c>
      <c r="T64" s="76">
        <v>-29813</v>
      </c>
      <c r="U64" s="76">
        <v>-13284</v>
      </c>
      <c r="V64" s="77">
        <v>-43097</v>
      </c>
      <c r="W64" s="115">
        <v>181854</v>
      </c>
      <c r="X64" s="103">
        <v>-455</v>
      </c>
      <c r="Y64" s="115">
        <v>181399</v>
      </c>
      <c r="Z64" s="76">
        <v>-4507</v>
      </c>
      <c r="AA64" s="115">
        <v>176892</v>
      </c>
      <c r="AB64" s="76">
        <v>119334.31212287437</v>
      </c>
      <c r="AC64" s="76">
        <v>57557.687877125631</v>
      </c>
      <c r="AD64" s="115">
        <v>14389</v>
      </c>
      <c r="AE64" s="119">
        <v>176892</v>
      </c>
      <c r="AF64" s="104">
        <v>2016</v>
      </c>
      <c r="AG64" s="112">
        <v>80640</v>
      </c>
      <c r="AH64" s="476">
        <v>-7</v>
      </c>
      <c r="AI64" s="104">
        <v>-14112</v>
      </c>
      <c r="AJ64" s="476">
        <v>-3</v>
      </c>
      <c r="AK64" s="106">
        <v>-3024</v>
      </c>
      <c r="AL64" s="105">
        <v>-17136</v>
      </c>
      <c r="AM64" s="112">
        <v>63504</v>
      </c>
      <c r="AN64" s="107">
        <v>-159</v>
      </c>
      <c r="AO64" s="112">
        <v>63345</v>
      </c>
      <c r="AP64" s="106"/>
      <c r="AQ64" s="112">
        <v>63345</v>
      </c>
      <c r="AR64" s="106">
        <v>45132</v>
      </c>
      <c r="AS64" s="106">
        <v>18213</v>
      </c>
      <c r="AT64" s="112">
        <v>4553</v>
      </c>
    </row>
    <row r="65" spans="1:46" ht="16.350000000000001" customHeight="1" x14ac:dyDescent="0.2">
      <c r="A65" s="74">
        <v>59</v>
      </c>
      <c r="B65" s="75" t="s">
        <v>64</v>
      </c>
      <c r="C65" s="476">
        <v>16</v>
      </c>
      <c r="D65" s="76">
        <v>4607.9210787946122</v>
      </c>
      <c r="E65" s="103">
        <v>73726.737260713795</v>
      </c>
      <c r="F65" s="512">
        <v>10</v>
      </c>
      <c r="G65" s="76">
        <v>702.80441323760579</v>
      </c>
      <c r="H65" s="103">
        <v>7028.0441323760579</v>
      </c>
      <c r="I65" s="512">
        <v>0.5</v>
      </c>
      <c r="J65" s="76">
        <v>191.67393088298337</v>
      </c>
      <c r="K65" s="103">
        <v>95.836965441491685</v>
      </c>
      <c r="L65" s="512">
        <v>2</v>
      </c>
      <c r="M65" s="76">
        <v>4791.8482720745851</v>
      </c>
      <c r="N65" s="103">
        <v>9583.6965441491702</v>
      </c>
      <c r="O65" s="512">
        <v>1</v>
      </c>
      <c r="P65" s="76">
        <v>1916.7393088298338</v>
      </c>
      <c r="Q65" s="103">
        <v>1916.7393088298338</v>
      </c>
      <c r="R65" s="115">
        <v>92351</v>
      </c>
      <c r="S65" s="115">
        <v>10261</v>
      </c>
      <c r="T65" s="76">
        <v>703</v>
      </c>
      <c r="U65" s="76">
        <v>5918</v>
      </c>
      <c r="V65" s="77">
        <v>6621</v>
      </c>
      <c r="W65" s="115">
        <v>98972</v>
      </c>
      <c r="X65" s="103">
        <v>-247</v>
      </c>
      <c r="Y65" s="115">
        <v>98725</v>
      </c>
      <c r="Z65" s="76"/>
      <c r="AA65" s="115">
        <v>98725</v>
      </c>
      <c r="AB65" s="76">
        <v>85869.924849149756</v>
      </c>
      <c r="AC65" s="76">
        <v>12855.075150850244</v>
      </c>
      <c r="AD65" s="115">
        <v>3214</v>
      </c>
      <c r="AE65" s="119">
        <v>98725</v>
      </c>
      <c r="AF65" s="104">
        <v>1387.8</v>
      </c>
      <c r="AG65" s="112">
        <v>22205</v>
      </c>
      <c r="AH65" s="476">
        <v>0</v>
      </c>
      <c r="AI65" s="104">
        <v>0</v>
      </c>
      <c r="AJ65" s="476">
        <v>2</v>
      </c>
      <c r="AK65" s="106">
        <v>1387.8</v>
      </c>
      <c r="AL65" s="105">
        <v>1387.8</v>
      </c>
      <c r="AM65" s="112">
        <v>23592.799999999999</v>
      </c>
      <c r="AN65" s="107">
        <v>-59</v>
      </c>
      <c r="AO65" s="112">
        <v>23533.8</v>
      </c>
      <c r="AP65" s="106"/>
      <c r="AQ65" s="112">
        <v>23534</v>
      </c>
      <c r="AR65" s="106">
        <v>19380</v>
      </c>
      <c r="AS65" s="106">
        <v>4154</v>
      </c>
      <c r="AT65" s="112">
        <v>1039</v>
      </c>
    </row>
    <row r="66" spans="1:46" ht="16.350000000000001" customHeight="1" x14ac:dyDescent="0.2">
      <c r="A66" s="69">
        <v>60</v>
      </c>
      <c r="B66" s="70" t="s">
        <v>65</v>
      </c>
      <c r="C66" s="477">
        <v>10</v>
      </c>
      <c r="D66" s="71">
        <v>4349.6110110486861</v>
      </c>
      <c r="E66" s="108">
        <v>43496.110110486858</v>
      </c>
      <c r="F66" s="513">
        <v>10</v>
      </c>
      <c r="G66" s="71">
        <v>585.68126045860595</v>
      </c>
      <c r="H66" s="108">
        <v>5856.812604586059</v>
      </c>
      <c r="I66" s="513">
        <v>1</v>
      </c>
      <c r="J66" s="71">
        <v>159.73125285234707</v>
      </c>
      <c r="K66" s="108">
        <v>159.73125285234707</v>
      </c>
      <c r="L66" s="513">
        <v>1</v>
      </c>
      <c r="M66" s="71">
        <v>3993.2813213086774</v>
      </c>
      <c r="N66" s="108">
        <v>3993.2813213086774</v>
      </c>
      <c r="O66" s="513">
        <v>0</v>
      </c>
      <c r="P66" s="71">
        <v>1597.312528523471</v>
      </c>
      <c r="Q66" s="108">
        <v>0</v>
      </c>
      <c r="R66" s="116">
        <v>53506</v>
      </c>
      <c r="S66" s="116">
        <v>5945</v>
      </c>
      <c r="T66" s="71">
        <v>22207</v>
      </c>
      <c r="U66" s="71">
        <v>764</v>
      </c>
      <c r="V66" s="72">
        <v>22971</v>
      </c>
      <c r="W66" s="116">
        <v>76477</v>
      </c>
      <c r="X66" s="108">
        <v>-191</v>
      </c>
      <c r="Y66" s="116">
        <v>76286</v>
      </c>
      <c r="Z66" s="71"/>
      <c r="AA66" s="116">
        <v>76286</v>
      </c>
      <c r="AB66" s="73">
        <v>54371.328030718592</v>
      </c>
      <c r="AC66" s="71">
        <v>21914.671969281408</v>
      </c>
      <c r="AD66" s="117">
        <v>5479</v>
      </c>
      <c r="AE66" s="117">
        <v>76286</v>
      </c>
      <c r="AF66" s="100">
        <v>3582</v>
      </c>
      <c r="AG66" s="113">
        <v>35820</v>
      </c>
      <c r="AH66" s="477">
        <v>3</v>
      </c>
      <c r="AI66" s="100">
        <v>10746</v>
      </c>
      <c r="AJ66" s="477">
        <v>1</v>
      </c>
      <c r="AK66" s="101">
        <v>1791</v>
      </c>
      <c r="AL66" s="102">
        <v>12537</v>
      </c>
      <c r="AM66" s="113">
        <v>48357</v>
      </c>
      <c r="AN66" s="109">
        <v>-121</v>
      </c>
      <c r="AO66" s="113">
        <v>48236</v>
      </c>
      <c r="AP66" s="101"/>
      <c r="AQ66" s="113">
        <v>48236</v>
      </c>
      <c r="AR66" s="101">
        <v>31107</v>
      </c>
      <c r="AS66" s="101">
        <v>17129</v>
      </c>
      <c r="AT66" s="113">
        <v>4282</v>
      </c>
    </row>
    <row r="67" spans="1:46" ht="16.350000000000001" customHeight="1" x14ac:dyDescent="0.2">
      <c r="A67" s="78">
        <v>61</v>
      </c>
      <c r="B67" s="79" t="s">
        <v>66</v>
      </c>
      <c r="C67" s="475">
        <v>8</v>
      </c>
      <c r="D67" s="80">
        <v>2373.9304042404397</v>
      </c>
      <c r="E67" s="95">
        <v>18991.443233923517</v>
      </c>
      <c r="F67" s="511">
        <v>5</v>
      </c>
      <c r="G67" s="80">
        <v>323.75283868473747</v>
      </c>
      <c r="H67" s="95">
        <v>1618.7641934236874</v>
      </c>
      <c r="I67" s="511">
        <v>0.5</v>
      </c>
      <c r="J67" s="80">
        <v>88.296228732201101</v>
      </c>
      <c r="K67" s="95">
        <v>44.14811436610055</v>
      </c>
      <c r="L67" s="511">
        <v>0</v>
      </c>
      <c r="M67" s="80">
        <v>2207.4057183050272</v>
      </c>
      <c r="N67" s="95">
        <v>0</v>
      </c>
      <c r="O67" s="511">
        <v>0</v>
      </c>
      <c r="P67" s="80">
        <v>882.96228732201109</v>
      </c>
      <c r="Q67" s="95">
        <v>0</v>
      </c>
      <c r="R67" s="114">
        <v>20654</v>
      </c>
      <c r="S67" s="114">
        <v>2295</v>
      </c>
      <c r="T67" s="80">
        <v>2374</v>
      </c>
      <c r="U67" s="80">
        <v>-1187</v>
      </c>
      <c r="V67" s="81">
        <v>1187</v>
      </c>
      <c r="W67" s="114">
        <v>21841</v>
      </c>
      <c r="X67" s="95">
        <v>-55</v>
      </c>
      <c r="Y67" s="114">
        <v>21786</v>
      </c>
      <c r="Z67" s="80"/>
      <c r="AA67" s="114">
        <v>21786</v>
      </c>
      <c r="AB67" s="80">
        <v>15597.462424574878</v>
      </c>
      <c r="AC67" s="80">
        <v>6188.5375754251218</v>
      </c>
      <c r="AD67" s="114">
        <v>1547</v>
      </c>
      <c r="AE67" s="118">
        <v>21786</v>
      </c>
      <c r="AF67" s="96">
        <v>6897.6</v>
      </c>
      <c r="AG67" s="111">
        <v>55181</v>
      </c>
      <c r="AH67" s="475">
        <v>1</v>
      </c>
      <c r="AI67" s="96">
        <v>6897.6</v>
      </c>
      <c r="AJ67" s="475">
        <v>-1</v>
      </c>
      <c r="AK67" s="98">
        <v>-3448.8</v>
      </c>
      <c r="AL67" s="97">
        <v>3448.8</v>
      </c>
      <c r="AM67" s="111">
        <v>58629.8</v>
      </c>
      <c r="AN67" s="99">
        <v>-147</v>
      </c>
      <c r="AO67" s="111">
        <v>58482.8</v>
      </c>
      <c r="AP67" s="98"/>
      <c r="AQ67" s="111">
        <v>58483</v>
      </c>
      <c r="AR67" s="98">
        <v>40206</v>
      </c>
      <c r="AS67" s="98">
        <v>18277</v>
      </c>
      <c r="AT67" s="111">
        <v>4569</v>
      </c>
    </row>
    <row r="68" spans="1:46" ht="16.350000000000001" customHeight="1" x14ac:dyDescent="0.2">
      <c r="A68" s="74">
        <v>62</v>
      </c>
      <c r="B68" s="75" t="s">
        <v>67</v>
      </c>
      <c r="C68" s="476">
        <v>5</v>
      </c>
      <c r="D68" s="76">
        <v>4362.6535413086058</v>
      </c>
      <c r="E68" s="103">
        <v>21813.267706543029</v>
      </c>
      <c r="F68" s="512">
        <v>5</v>
      </c>
      <c r="G68" s="76">
        <v>657.05067719457281</v>
      </c>
      <c r="H68" s="103">
        <v>3285.2533859728642</v>
      </c>
      <c r="I68" s="512">
        <v>0.5</v>
      </c>
      <c r="J68" s="76">
        <v>179.19563923488349</v>
      </c>
      <c r="K68" s="103">
        <v>89.597819617441743</v>
      </c>
      <c r="L68" s="512">
        <v>0</v>
      </c>
      <c r="M68" s="76">
        <v>4479.8909808720873</v>
      </c>
      <c r="N68" s="103">
        <v>0</v>
      </c>
      <c r="O68" s="512">
        <v>0</v>
      </c>
      <c r="P68" s="76">
        <v>1791.9563923488345</v>
      </c>
      <c r="Q68" s="103">
        <v>0</v>
      </c>
      <c r="R68" s="115">
        <v>25188</v>
      </c>
      <c r="S68" s="115">
        <v>2799</v>
      </c>
      <c r="T68" s="76">
        <v>-15716</v>
      </c>
      <c r="U68" s="76">
        <v>0</v>
      </c>
      <c r="V68" s="77">
        <v>-15716</v>
      </c>
      <c r="W68" s="115">
        <v>9472</v>
      </c>
      <c r="X68" s="103">
        <v>-24</v>
      </c>
      <c r="Y68" s="115">
        <v>9448</v>
      </c>
      <c r="Z68" s="76"/>
      <c r="AA68" s="115">
        <v>9448</v>
      </c>
      <c r="AB68" s="76">
        <v>9737.1640153592962</v>
      </c>
      <c r="AC68" s="76">
        <v>-289.16401535929617</v>
      </c>
      <c r="AD68" s="115">
        <v>-72</v>
      </c>
      <c r="AE68" s="119">
        <v>9448</v>
      </c>
      <c r="AF68" s="104">
        <v>1857.6000000000001</v>
      </c>
      <c r="AG68" s="112">
        <v>9288</v>
      </c>
      <c r="AH68" s="476">
        <v>-3</v>
      </c>
      <c r="AI68" s="104">
        <v>-5572.8</v>
      </c>
      <c r="AJ68" s="476">
        <v>0</v>
      </c>
      <c r="AK68" s="106">
        <v>0</v>
      </c>
      <c r="AL68" s="105">
        <v>-5572.8</v>
      </c>
      <c r="AM68" s="112">
        <v>3715.2</v>
      </c>
      <c r="AN68" s="107">
        <v>-9</v>
      </c>
      <c r="AO68" s="112">
        <v>3706.2</v>
      </c>
      <c r="AP68" s="106"/>
      <c r="AQ68" s="112">
        <v>3706</v>
      </c>
      <c r="AR68" s="106">
        <v>2791</v>
      </c>
      <c r="AS68" s="106">
        <v>915</v>
      </c>
      <c r="AT68" s="112">
        <v>229</v>
      </c>
    </row>
    <row r="69" spans="1:46" ht="16.350000000000001" customHeight="1" x14ac:dyDescent="0.2">
      <c r="A69" s="74">
        <v>63</v>
      </c>
      <c r="B69" s="75" t="s">
        <v>68</v>
      </c>
      <c r="C69" s="476">
        <v>3</v>
      </c>
      <c r="D69" s="76">
        <v>3382.9949524747899</v>
      </c>
      <c r="E69" s="103">
        <v>10148.98485742437</v>
      </c>
      <c r="F69" s="512">
        <v>0</v>
      </c>
      <c r="G69" s="76">
        <v>422.14163260928677</v>
      </c>
      <c r="H69" s="103">
        <v>0</v>
      </c>
      <c r="I69" s="512">
        <v>0</v>
      </c>
      <c r="J69" s="76">
        <v>115.12953616616912</v>
      </c>
      <c r="K69" s="103">
        <v>0</v>
      </c>
      <c r="L69" s="512">
        <v>0</v>
      </c>
      <c r="M69" s="76">
        <v>2878.2384041542282</v>
      </c>
      <c r="N69" s="103">
        <v>0</v>
      </c>
      <c r="O69" s="512">
        <v>0</v>
      </c>
      <c r="P69" s="76">
        <v>1151.295361661691</v>
      </c>
      <c r="Q69" s="103">
        <v>0</v>
      </c>
      <c r="R69" s="115">
        <v>10149</v>
      </c>
      <c r="S69" s="115">
        <v>1128</v>
      </c>
      <c r="T69" s="76">
        <v>-505</v>
      </c>
      <c r="U69" s="76">
        <v>5708</v>
      </c>
      <c r="V69" s="77">
        <v>5203</v>
      </c>
      <c r="W69" s="115">
        <v>15352</v>
      </c>
      <c r="X69" s="103">
        <v>-38</v>
      </c>
      <c r="Y69" s="115">
        <v>15314</v>
      </c>
      <c r="Z69" s="76"/>
      <c r="AA69" s="115">
        <v>15314</v>
      </c>
      <c r="AB69" s="76">
        <v>6771.2984092155793</v>
      </c>
      <c r="AC69" s="76">
        <v>8542.7015907844216</v>
      </c>
      <c r="AD69" s="115">
        <v>2136</v>
      </c>
      <c r="AE69" s="119">
        <v>15314</v>
      </c>
      <c r="AF69" s="104">
        <v>7352.1</v>
      </c>
      <c r="AG69" s="112">
        <v>22056</v>
      </c>
      <c r="AH69" s="476">
        <v>-1</v>
      </c>
      <c r="AI69" s="104">
        <v>-7352.1</v>
      </c>
      <c r="AJ69" s="476">
        <v>3</v>
      </c>
      <c r="AK69" s="106">
        <v>11028.150000000001</v>
      </c>
      <c r="AL69" s="105">
        <v>3676.0500000000011</v>
      </c>
      <c r="AM69" s="112">
        <v>25732.050000000003</v>
      </c>
      <c r="AN69" s="107">
        <v>-64</v>
      </c>
      <c r="AO69" s="112">
        <v>25668.050000000003</v>
      </c>
      <c r="AP69" s="106"/>
      <c r="AQ69" s="112">
        <v>25668</v>
      </c>
      <c r="AR69" s="106">
        <v>14256</v>
      </c>
      <c r="AS69" s="106">
        <v>11412</v>
      </c>
      <c r="AT69" s="112">
        <v>2853</v>
      </c>
    </row>
    <row r="70" spans="1:46" ht="16.350000000000001" customHeight="1" x14ac:dyDescent="0.2">
      <c r="A70" s="74">
        <v>64</v>
      </c>
      <c r="B70" s="75" t="s">
        <v>69</v>
      </c>
      <c r="C70" s="476">
        <v>6</v>
      </c>
      <c r="D70" s="76">
        <v>4672.4054484011876</v>
      </c>
      <c r="E70" s="103">
        <v>28034.432690407128</v>
      </c>
      <c r="F70" s="512">
        <v>6</v>
      </c>
      <c r="G70" s="76">
        <v>635.38725791073409</v>
      </c>
      <c r="H70" s="103">
        <v>3812.3235474644043</v>
      </c>
      <c r="I70" s="512">
        <v>1.5</v>
      </c>
      <c r="J70" s="76">
        <v>173.28743397565475</v>
      </c>
      <c r="K70" s="103">
        <v>259.93115096348214</v>
      </c>
      <c r="L70" s="512">
        <v>0</v>
      </c>
      <c r="M70" s="76">
        <v>4332.1858493913687</v>
      </c>
      <c r="N70" s="103">
        <v>0</v>
      </c>
      <c r="O70" s="512">
        <v>0</v>
      </c>
      <c r="P70" s="76">
        <v>1732.8743397565472</v>
      </c>
      <c r="Q70" s="103">
        <v>0</v>
      </c>
      <c r="R70" s="115">
        <v>32107</v>
      </c>
      <c r="S70" s="115">
        <v>3567</v>
      </c>
      <c r="T70" s="76">
        <v>-26539</v>
      </c>
      <c r="U70" s="76">
        <v>0</v>
      </c>
      <c r="V70" s="77">
        <v>-26539</v>
      </c>
      <c r="W70" s="115">
        <v>5568</v>
      </c>
      <c r="X70" s="103">
        <v>-14</v>
      </c>
      <c r="Y70" s="115">
        <v>5554</v>
      </c>
      <c r="Z70" s="76"/>
      <c r="AA70" s="115">
        <v>5554</v>
      </c>
      <c r="AB70" s="76">
        <v>10211.596818431159</v>
      </c>
      <c r="AC70" s="76">
        <v>-4657.5968184311587</v>
      </c>
      <c r="AD70" s="115">
        <v>-1164</v>
      </c>
      <c r="AE70" s="119">
        <v>5554</v>
      </c>
      <c r="AF70" s="104">
        <v>2737.8</v>
      </c>
      <c r="AG70" s="112">
        <v>16427</v>
      </c>
      <c r="AH70" s="476">
        <v>-5</v>
      </c>
      <c r="AI70" s="104">
        <v>-13689</v>
      </c>
      <c r="AJ70" s="476">
        <v>0</v>
      </c>
      <c r="AK70" s="106">
        <v>0</v>
      </c>
      <c r="AL70" s="105">
        <v>-13689</v>
      </c>
      <c r="AM70" s="112">
        <v>2738</v>
      </c>
      <c r="AN70" s="107">
        <v>-7</v>
      </c>
      <c r="AO70" s="112">
        <v>2731</v>
      </c>
      <c r="AP70" s="106"/>
      <c r="AQ70" s="112">
        <v>2731</v>
      </c>
      <c r="AR70" s="106">
        <v>5405</v>
      </c>
      <c r="AS70" s="106">
        <v>-2674</v>
      </c>
      <c r="AT70" s="112">
        <v>-669</v>
      </c>
    </row>
    <row r="71" spans="1:46" ht="16.350000000000001" customHeight="1" x14ac:dyDescent="0.2">
      <c r="A71" s="69">
        <v>65</v>
      </c>
      <c r="B71" s="70" t="s">
        <v>70</v>
      </c>
      <c r="C71" s="477">
        <v>7</v>
      </c>
      <c r="D71" s="71">
        <v>3924.3085306746948</v>
      </c>
      <c r="E71" s="108">
        <v>27470.159714722864</v>
      </c>
      <c r="F71" s="513">
        <v>7</v>
      </c>
      <c r="G71" s="71">
        <v>507.54287283399958</v>
      </c>
      <c r="H71" s="108">
        <v>3552.8001098379973</v>
      </c>
      <c r="I71" s="513">
        <v>0</v>
      </c>
      <c r="J71" s="71">
        <v>138.42078350018173</v>
      </c>
      <c r="K71" s="108">
        <v>0</v>
      </c>
      <c r="L71" s="513">
        <v>2</v>
      </c>
      <c r="M71" s="71">
        <v>3460.5195875045424</v>
      </c>
      <c r="N71" s="108">
        <v>6921.0391750090848</v>
      </c>
      <c r="O71" s="513">
        <v>0</v>
      </c>
      <c r="P71" s="71">
        <v>1384.2078350018169</v>
      </c>
      <c r="Q71" s="108">
        <v>0</v>
      </c>
      <c r="R71" s="116">
        <v>37944</v>
      </c>
      <c r="S71" s="116">
        <v>4216</v>
      </c>
      <c r="T71" s="71">
        <v>11817</v>
      </c>
      <c r="U71" s="71">
        <v>-7892</v>
      </c>
      <c r="V71" s="72">
        <v>3925</v>
      </c>
      <c r="W71" s="116">
        <v>41869</v>
      </c>
      <c r="X71" s="108">
        <v>-105</v>
      </c>
      <c r="Y71" s="116">
        <v>41764</v>
      </c>
      <c r="Z71" s="71">
        <v>-7948</v>
      </c>
      <c r="AA71" s="116">
        <v>33816</v>
      </c>
      <c r="AB71" s="73">
        <v>16174.029621503016</v>
      </c>
      <c r="AC71" s="71">
        <v>17641.970378496982</v>
      </c>
      <c r="AD71" s="117">
        <v>4410</v>
      </c>
      <c r="AE71" s="117">
        <v>33816</v>
      </c>
      <c r="AF71" s="100">
        <v>4938.3</v>
      </c>
      <c r="AG71" s="113">
        <v>34568</v>
      </c>
      <c r="AH71" s="477">
        <v>2</v>
      </c>
      <c r="AI71" s="100">
        <v>9876.6</v>
      </c>
      <c r="AJ71" s="477">
        <v>-2</v>
      </c>
      <c r="AK71" s="101">
        <v>-4938.3</v>
      </c>
      <c r="AL71" s="102">
        <v>4938.3</v>
      </c>
      <c r="AM71" s="113">
        <v>39506.300000000003</v>
      </c>
      <c r="AN71" s="109">
        <v>-99</v>
      </c>
      <c r="AO71" s="113">
        <v>39407.300000000003</v>
      </c>
      <c r="AP71" s="101"/>
      <c r="AQ71" s="113">
        <v>39407</v>
      </c>
      <c r="AR71" s="101">
        <v>19533</v>
      </c>
      <c r="AS71" s="101">
        <v>19874</v>
      </c>
      <c r="AT71" s="113">
        <v>4969</v>
      </c>
    </row>
    <row r="72" spans="1:46" ht="16.350000000000001" customHeight="1" x14ac:dyDescent="0.2">
      <c r="A72" s="78">
        <v>66</v>
      </c>
      <c r="B72" s="79" t="s">
        <v>71</v>
      </c>
      <c r="C72" s="475">
        <v>3</v>
      </c>
      <c r="D72" s="80">
        <v>4610.2410685564737</v>
      </c>
      <c r="E72" s="95">
        <v>13830.723205669421</v>
      </c>
      <c r="F72" s="511">
        <v>3</v>
      </c>
      <c r="G72" s="80">
        <v>580.8438921446301</v>
      </c>
      <c r="H72" s="95">
        <v>1742.5316764338904</v>
      </c>
      <c r="I72" s="511">
        <v>0</v>
      </c>
      <c r="J72" s="80">
        <v>158.41197058489911</v>
      </c>
      <c r="K72" s="95">
        <v>0</v>
      </c>
      <c r="L72" s="511">
        <v>0</v>
      </c>
      <c r="M72" s="80">
        <v>3960.2992646224779</v>
      </c>
      <c r="N72" s="95">
        <v>0</v>
      </c>
      <c r="O72" s="511">
        <v>0</v>
      </c>
      <c r="P72" s="80">
        <v>1584.1197058489911</v>
      </c>
      <c r="Q72" s="95">
        <v>0</v>
      </c>
      <c r="R72" s="114">
        <v>15573</v>
      </c>
      <c r="S72" s="114">
        <v>1730</v>
      </c>
      <c r="T72" s="80">
        <v>19603</v>
      </c>
      <c r="U72" s="80">
        <v>7752</v>
      </c>
      <c r="V72" s="81">
        <v>27355</v>
      </c>
      <c r="W72" s="114">
        <v>42928</v>
      </c>
      <c r="X72" s="95">
        <v>-107</v>
      </c>
      <c r="Y72" s="114">
        <v>42821</v>
      </c>
      <c r="Z72" s="80"/>
      <c r="AA72" s="114">
        <v>42821</v>
      </c>
      <c r="AB72" s="80">
        <v>3090.2984092155793</v>
      </c>
      <c r="AC72" s="80">
        <v>39730.701590784418</v>
      </c>
      <c r="AD72" s="114">
        <v>9933</v>
      </c>
      <c r="AE72" s="118">
        <v>42821</v>
      </c>
      <c r="AF72" s="96">
        <v>3529.8</v>
      </c>
      <c r="AG72" s="111">
        <v>10589</v>
      </c>
      <c r="AH72" s="475">
        <v>4</v>
      </c>
      <c r="AI72" s="96">
        <v>14119.2</v>
      </c>
      <c r="AJ72" s="475">
        <v>2</v>
      </c>
      <c r="AK72" s="98">
        <v>3529.8</v>
      </c>
      <c r="AL72" s="97">
        <v>17649</v>
      </c>
      <c r="AM72" s="111">
        <v>28238</v>
      </c>
      <c r="AN72" s="99">
        <v>-71</v>
      </c>
      <c r="AO72" s="111">
        <v>28167</v>
      </c>
      <c r="AP72" s="98"/>
      <c r="AQ72" s="111">
        <v>28167</v>
      </c>
      <c r="AR72" s="98">
        <v>2641</v>
      </c>
      <c r="AS72" s="98">
        <v>25526</v>
      </c>
      <c r="AT72" s="111">
        <v>6382</v>
      </c>
    </row>
    <row r="73" spans="1:46" ht="16.350000000000001" customHeight="1" x14ac:dyDescent="0.2">
      <c r="A73" s="74">
        <v>67</v>
      </c>
      <c r="B73" s="75" t="s">
        <v>4</v>
      </c>
      <c r="C73" s="476">
        <v>7</v>
      </c>
      <c r="D73" s="76">
        <v>4377.5336838757139</v>
      </c>
      <c r="E73" s="103">
        <v>30642.735787129997</v>
      </c>
      <c r="F73" s="512">
        <v>6</v>
      </c>
      <c r="G73" s="76">
        <v>581.81136652468854</v>
      </c>
      <c r="H73" s="103">
        <v>3490.8681991481312</v>
      </c>
      <c r="I73" s="512">
        <v>0</v>
      </c>
      <c r="J73" s="76">
        <v>158.67582723400599</v>
      </c>
      <c r="K73" s="103">
        <v>0</v>
      </c>
      <c r="L73" s="512">
        <v>0</v>
      </c>
      <c r="M73" s="76">
        <v>3966.8956808501489</v>
      </c>
      <c r="N73" s="103">
        <v>0</v>
      </c>
      <c r="O73" s="512">
        <v>0</v>
      </c>
      <c r="P73" s="76">
        <v>1586.7582723400596</v>
      </c>
      <c r="Q73" s="103">
        <v>0</v>
      </c>
      <c r="R73" s="115">
        <v>34134</v>
      </c>
      <c r="S73" s="115">
        <v>3793</v>
      </c>
      <c r="T73" s="76">
        <v>-411</v>
      </c>
      <c r="U73" s="76">
        <v>-2480</v>
      </c>
      <c r="V73" s="77">
        <v>-2891</v>
      </c>
      <c r="W73" s="115">
        <v>31243</v>
      </c>
      <c r="X73" s="103">
        <v>-78</v>
      </c>
      <c r="Y73" s="115">
        <v>31165</v>
      </c>
      <c r="Z73" s="76"/>
      <c r="AA73" s="115">
        <v>31165</v>
      </c>
      <c r="AB73" s="76">
        <v>12474.029621503016</v>
      </c>
      <c r="AC73" s="76">
        <v>18690.970378496982</v>
      </c>
      <c r="AD73" s="115">
        <v>4673</v>
      </c>
      <c r="AE73" s="119">
        <v>31165</v>
      </c>
      <c r="AF73" s="104">
        <v>5011.2</v>
      </c>
      <c r="AG73" s="112">
        <v>35078</v>
      </c>
      <c r="AH73" s="476">
        <v>-1</v>
      </c>
      <c r="AI73" s="104">
        <v>-5011.2</v>
      </c>
      <c r="AJ73" s="476">
        <v>-1</v>
      </c>
      <c r="AK73" s="106">
        <v>-2505.6</v>
      </c>
      <c r="AL73" s="105">
        <v>-7516.7999999999993</v>
      </c>
      <c r="AM73" s="112">
        <v>27561.200000000001</v>
      </c>
      <c r="AN73" s="107">
        <v>-69</v>
      </c>
      <c r="AO73" s="112">
        <v>27492.2</v>
      </c>
      <c r="AP73" s="106"/>
      <c r="AQ73" s="112">
        <v>27492</v>
      </c>
      <c r="AR73" s="106">
        <v>13729</v>
      </c>
      <c r="AS73" s="106">
        <v>13763</v>
      </c>
      <c r="AT73" s="112">
        <v>3441</v>
      </c>
    </row>
    <row r="74" spans="1:46" ht="16.350000000000001" customHeight="1" x14ac:dyDescent="0.2">
      <c r="A74" s="74">
        <v>68</v>
      </c>
      <c r="B74" s="75" t="s">
        <v>3</v>
      </c>
      <c r="C74" s="476">
        <v>10</v>
      </c>
      <c r="D74" s="76">
        <v>4932.1026902787689</v>
      </c>
      <c r="E74" s="103">
        <v>49321.026902787693</v>
      </c>
      <c r="F74" s="512">
        <v>10</v>
      </c>
      <c r="G74" s="76">
        <v>648.35875486710961</v>
      </c>
      <c r="H74" s="103">
        <v>6483.5875486710956</v>
      </c>
      <c r="I74" s="512">
        <v>0.5</v>
      </c>
      <c r="J74" s="76">
        <v>176.82511496375713</v>
      </c>
      <c r="K74" s="103">
        <v>88.412557481878565</v>
      </c>
      <c r="L74" s="512">
        <v>0</v>
      </c>
      <c r="M74" s="76">
        <v>4420.6278740939288</v>
      </c>
      <c r="N74" s="103">
        <v>0</v>
      </c>
      <c r="O74" s="512">
        <v>0</v>
      </c>
      <c r="P74" s="76">
        <v>1768.2511496375714</v>
      </c>
      <c r="Q74" s="103">
        <v>0</v>
      </c>
      <c r="R74" s="115">
        <v>55893</v>
      </c>
      <c r="S74" s="115">
        <v>6210</v>
      </c>
      <c r="T74" s="76">
        <v>-16741</v>
      </c>
      <c r="U74" s="76">
        <v>-5580</v>
      </c>
      <c r="V74" s="77">
        <v>-22321</v>
      </c>
      <c r="W74" s="115">
        <v>33572</v>
      </c>
      <c r="X74" s="103">
        <v>-84</v>
      </c>
      <c r="Y74" s="115">
        <v>33488</v>
      </c>
      <c r="Z74" s="76"/>
      <c r="AA74" s="115">
        <v>33488</v>
      </c>
      <c r="AB74" s="76">
        <v>17645.328030718596</v>
      </c>
      <c r="AC74" s="76">
        <v>15842.671969281404</v>
      </c>
      <c r="AD74" s="115">
        <v>3961</v>
      </c>
      <c r="AE74" s="119">
        <v>33488</v>
      </c>
      <c r="AF74" s="104">
        <v>2643.3</v>
      </c>
      <c r="AG74" s="112">
        <v>26433</v>
      </c>
      <c r="AH74" s="476">
        <v>-3</v>
      </c>
      <c r="AI74" s="104">
        <v>-7929.9000000000005</v>
      </c>
      <c r="AJ74" s="476">
        <v>-2</v>
      </c>
      <c r="AK74" s="106">
        <v>-2643.3</v>
      </c>
      <c r="AL74" s="105">
        <v>-10573.2</v>
      </c>
      <c r="AM74" s="112">
        <v>15859.8</v>
      </c>
      <c r="AN74" s="107">
        <v>-40</v>
      </c>
      <c r="AO74" s="112">
        <v>15819.8</v>
      </c>
      <c r="AP74" s="106"/>
      <c r="AQ74" s="112">
        <v>15820</v>
      </c>
      <c r="AR74" s="106">
        <v>8399</v>
      </c>
      <c r="AS74" s="106">
        <v>7421</v>
      </c>
      <c r="AT74" s="112">
        <v>1855</v>
      </c>
    </row>
    <row r="75" spans="1:46" ht="16.350000000000001" customHeight="1" x14ac:dyDescent="0.2">
      <c r="A75" s="74">
        <v>69</v>
      </c>
      <c r="B75" s="75" t="s">
        <v>93</v>
      </c>
      <c r="C75" s="476">
        <v>5</v>
      </c>
      <c r="D75" s="76">
        <v>4918.957737933345</v>
      </c>
      <c r="E75" s="103">
        <v>24594.788689666726</v>
      </c>
      <c r="F75" s="512">
        <v>4</v>
      </c>
      <c r="G75" s="76">
        <v>646.46280314847866</v>
      </c>
      <c r="H75" s="103">
        <v>2585.8512125939146</v>
      </c>
      <c r="I75" s="512">
        <v>0</v>
      </c>
      <c r="J75" s="76">
        <v>176.30803722231235</v>
      </c>
      <c r="K75" s="103">
        <v>0</v>
      </c>
      <c r="L75" s="512">
        <v>0</v>
      </c>
      <c r="M75" s="76">
        <v>4407.7009305578085</v>
      </c>
      <c r="N75" s="103">
        <v>0</v>
      </c>
      <c r="O75" s="512">
        <v>0</v>
      </c>
      <c r="P75" s="76">
        <v>1763.0803722231233</v>
      </c>
      <c r="Q75" s="103">
        <v>0</v>
      </c>
      <c r="R75" s="115">
        <v>27181</v>
      </c>
      <c r="S75" s="115">
        <v>3020</v>
      </c>
      <c r="T75" s="76">
        <v>25376</v>
      </c>
      <c r="U75" s="76">
        <v>2136</v>
      </c>
      <c r="V75" s="77">
        <v>27512</v>
      </c>
      <c r="W75" s="115">
        <v>54693</v>
      </c>
      <c r="X75" s="103">
        <v>-137</v>
      </c>
      <c r="Y75" s="115">
        <v>54556</v>
      </c>
      <c r="Z75" s="76"/>
      <c r="AA75" s="115">
        <v>54556</v>
      </c>
      <c r="AB75" s="76">
        <v>14308.164015359302</v>
      </c>
      <c r="AC75" s="76">
        <v>40247.835984640697</v>
      </c>
      <c r="AD75" s="115">
        <v>10062</v>
      </c>
      <c r="AE75" s="119">
        <v>54556</v>
      </c>
      <c r="AF75" s="104">
        <v>3609.9</v>
      </c>
      <c r="AG75" s="112">
        <v>18050</v>
      </c>
      <c r="AH75" s="476">
        <v>4</v>
      </c>
      <c r="AI75" s="104">
        <v>14439.6</v>
      </c>
      <c r="AJ75" s="476">
        <v>1</v>
      </c>
      <c r="AK75" s="106">
        <v>1804.95</v>
      </c>
      <c r="AL75" s="105">
        <v>16244.550000000001</v>
      </c>
      <c r="AM75" s="112">
        <v>34294.550000000003</v>
      </c>
      <c r="AN75" s="107">
        <v>-86</v>
      </c>
      <c r="AO75" s="112">
        <v>34208.550000000003</v>
      </c>
      <c r="AP75" s="106"/>
      <c r="AQ75" s="112">
        <v>34209</v>
      </c>
      <c r="AR75" s="106">
        <v>8913</v>
      </c>
      <c r="AS75" s="106">
        <v>25296</v>
      </c>
      <c r="AT75" s="112">
        <v>6324</v>
      </c>
    </row>
    <row r="76" spans="1:46" s="223" customFormat="1" ht="16.350000000000001" customHeight="1" thickBot="1" x14ac:dyDescent="0.25">
      <c r="A76" s="1540" t="s">
        <v>613</v>
      </c>
      <c r="B76" s="1541"/>
      <c r="C76" s="514">
        <v>1823</v>
      </c>
      <c r="D76" s="455"/>
      <c r="E76" s="506">
        <v>7027745.1375866905</v>
      </c>
      <c r="F76" s="514">
        <v>1430</v>
      </c>
      <c r="G76" s="455"/>
      <c r="H76" s="506">
        <v>750268.85805444757</v>
      </c>
      <c r="I76" s="514">
        <v>195.5</v>
      </c>
      <c r="J76" s="455"/>
      <c r="K76" s="506">
        <v>27612.887645916442</v>
      </c>
      <c r="L76" s="514">
        <v>205</v>
      </c>
      <c r="M76" s="455"/>
      <c r="N76" s="506">
        <v>748166.86365686031</v>
      </c>
      <c r="O76" s="514">
        <v>52</v>
      </c>
      <c r="P76" s="455"/>
      <c r="Q76" s="506">
        <v>75656.881936985039</v>
      </c>
      <c r="R76" s="515">
        <v>8629453</v>
      </c>
      <c r="S76" s="515">
        <v>958827</v>
      </c>
      <c r="T76" s="455">
        <v>323543</v>
      </c>
      <c r="U76" s="455">
        <v>17585</v>
      </c>
      <c r="V76" s="516">
        <v>341128</v>
      </c>
      <c r="W76" s="515">
        <v>8970581</v>
      </c>
      <c r="X76" s="506">
        <v>-22427</v>
      </c>
      <c r="Y76" s="515">
        <v>8948154</v>
      </c>
      <c r="Z76" s="506">
        <v>-131368</v>
      </c>
      <c r="AA76" s="515">
        <v>8815045</v>
      </c>
      <c r="AB76" s="455">
        <v>6000406.9999999991</v>
      </c>
      <c r="AC76" s="455">
        <v>2814638.0000000005</v>
      </c>
      <c r="AD76" s="515">
        <v>703662</v>
      </c>
      <c r="AE76" s="452">
        <v>8815045</v>
      </c>
      <c r="AF76" s="517">
        <v>4629.6000000000004</v>
      </c>
      <c r="AG76" s="518">
        <v>7856318</v>
      </c>
      <c r="AH76" s="514">
        <v>82</v>
      </c>
      <c r="AI76" s="517">
        <v>478515.59999999992</v>
      </c>
      <c r="AJ76" s="514">
        <v>10</v>
      </c>
      <c r="AK76" s="519">
        <v>25228.350000000009</v>
      </c>
      <c r="AL76" s="520">
        <v>503743.95000000019</v>
      </c>
      <c r="AM76" s="518">
        <v>8360061.9500000002</v>
      </c>
      <c r="AN76" s="521">
        <v>-20901</v>
      </c>
      <c r="AO76" s="518">
        <v>8339160.9500000002</v>
      </c>
      <c r="AP76" s="519">
        <v>-71252.400000000009</v>
      </c>
      <c r="AQ76" s="518">
        <v>8339164</v>
      </c>
      <c r="AR76" s="519">
        <v>5345592</v>
      </c>
      <c r="AS76" s="519">
        <v>2993572</v>
      </c>
      <c r="AT76" s="518">
        <v>748395</v>
      </c>
    </row>
    <row r="77" spans="1:46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23"/>
      <c r="AG77" s="502"/>
      <c r="AH77" s="522"/>
      <c r="AI77" s="523"/>
      <c r="AJ77" s="52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</row>
    <row r="78" spans="1:46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  <c r="AA78" s="119">
        <v>0</v>
      </c>
      <c r="AB78" s="341">
        <v>0</v>
      </c>
      <c r="AC78" s="336">
        <v>0</v>
      </c>
      <c r="AD78" s="119">
        <v>0</v>
      </c>
      <c r="AE78" s="119">
        <v>0</v>
      </c>
      <c r="AF78" s="336"/>
      <c r="AG78" s="336"/>
      <c r="AH78" s="338"/>
      <c r="AI78" s="336"/>
      <c r="AJ78" s="338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</row>
    <row r="79" spans="1:46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36"/>
      <c r="AA79" s="340"/>
      <c r="AB79" s="341"/>
      <c r="AC79" s="336"/>
      <c r="AD79" s="340"/>
      <c r="AE79" s="119">
        <v>0</v>
      </c>
      <c r="AF79" s="336"/>
      <c r="AG79" s="336"/>
      <c r="AH79" s="338"/>
      <c r="AI79" s="336"/>
      <c r="AJ79" s="338"/>
      <c r="AK79" s="336"/>
      <c r="AL79" s="336"/>
      <c r="AM79" s="336"/>
      <c r="AN79" s="336"/>
      <c r="AO79" s="336"/>
      <c r="AP79" s="336"/>
      <c r="AQ79" s="336"/>
      <c r="AR79" s="336"/>
      <c r="AS79" s="336"/>
      <c r="AT79" s="336"/>
    </row>
    <row r="80" spans="1:46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40"/>
      <c r="AB80" s="341"/>
      <c r="AC80" s="336"/>
      <c r="AD80" s="340"/>
      <c r="AE80" s="119">
        <v>10000</v>
      </c>
      <c r="AF80" s="336"/>
      <c r="AG80" s="336"/>
      <c r="AH80" s="338"/>
      <c r="AI80" s="336"/>
      <c r="AJ80" s="338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</row>
    <row r="81" spans="1:46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40"/>
      <c r="AB81" s="341"/>
      <c r="AC81" s="336"/>
      <c r="AD81" s="340"/>
      <c r="AE81" s="119">
        <v>0</v>
      </c>
      <c r="AF81" s="336"/>
      <c r="AG81" s="336"/>
      <c r="AH81" s="338"/>
      <c r="AI81" s="336"/>
      <c r="AJ81" s="338"/>
      <c r="AK81" s="336"/>
      <c r="AL81" s="336"/>
      <c r="AM81" s="336"/>
      <c r="AN81" s="336"/>
      <c r="AO81" s="336"/>
      <c r="AP81" s="336"/>
      <c r="AQ81" s="336"/>
      <c r="AR81" s="336"/>
      <c r="AS81" s="336"/>
      <c r="AT81" s="336"/>
    </row>
    <row r="82" spans="1:46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117">
        <v>56994</v>
      </c>
      <c r="AB82" s="73">
        <v>37996</v>
      </c>
      <c r="AC82" s="337">
        <v>18998</v>
      </c>
      <c r="AD82" s="117">
        <v>4750</v>
      </c>
      <c r="AE82" s="117">
        <v>56994</v>
      </c>
      <c r="AF82" s="337"/>
      <c r="AG82" s="337"/>
      <c r="AH82" s="339"/>
      <c r="AI82" s="337"/>
      <c r="AJ82" s="339"/>
      <c r="AK82" s="337"/>
      <c r="AL82" s="337"/>
      <c r="AM82" s="337"/>
      <c r="AN82" s="337"/>
      <c r="AO82" s="337"/>
      <c r="AP82" s="337"/>
      <c r="AQ82" s="337"/>
      <c r="AR82" s="337"/>
      <c r="AS82" s="337"/>
      <c r="AT82" s="337"/>
    </row>
    <row r="83" spans="1:46" s="223" customFormat="1" ht="16.350000000000001" customHeight="1" thickBot="1" x14ac:dyDescent="0.25">
      <c r="A83" s="1540" t="s">
        <v>614</v>
      </c>
      <c r="B83" s="1557"/>
      <c r="C83" s="451">
        <v>1823</v>
      </c>
      <c r="D83" s="450"/>
      <c r="E83" s="478">
        <v>7027745.1375866905</v>
      </c>
      <c r="F83" s="451">
        <v>1430</v>
      </c>
      <c r="G83" s="450"/>
      <c r="H83" s="478">
        <v>750268.85805444757</v>
      </c>
      <c r="I83" s="451">
        <v>195.5</v>
      </c>
      <c r="J83" s="450"/>
      <c r="K83" s="478">
        <v>27612.887645916442</v>
      </c>
      <c r="L83" s="451">
        <v>205</v>
      </c>
      <c r="M83" s="450"/>
      <c r="N83" s="478">
        <v>748166.86365686031</v>
      </c>
      <c r="O83" s="451">
        <v>52</v>
      </c>
      <c r="P83" s="450"/>
      <c r="Q83" s="478">
        <v>75656.881936985039</v>
      </c>
      <c r="R83" s="450">
        <v>8629453</v>
      </c>
      <c r="S83" s="450">
        <v>958827</v>
      </c>
      <c r="T83" s="450">
        <v>323543</v>
      </c>
      <c r="U83" s="450">
        <v>17585</v>
      </c>
      <c r="V83" s="450">
        <v>341128</v>
      </c>
      <c r="W83" s="450">
        <v>8970581</v>
      </c>
      <c r="X83" s="450">
        <v>-22427</v>
      </c>
      <c r="Y83" s="450">
        <v>8948154</v>
      </c>
      <c r="Z83" s="478">
        <v>-131368</v>
      </c>
      <c r="AA83" s="452">
        <v>8872039</v>
      </c>
      <c r="AB83" s="450">
        <v>6038402.9999999991</v>
      </c>
      <c r="AC83" s="450">
        <v>2833636.0000000005</v>
      </c>
      <c r="AD83" s="452">
        <v>708412</v>
      </c>
      <c r="AE83" s="452">
        <v>8882039</v>
      </c>
      <c r="AF83" s="342"/>
      <c r="AG83" s="450">
        <v>7856318</v>
      </c>
      <c r="AH83" s="451">
        <v>82</v>
      </c>
      <c r="AI83" s="342">
        <v>478515.59999999992</v>
      </c>
      <c r="AJ83" s="451">
        <v>10</v>
      </c>
      <c r="AK83" s="450">
        <v>25228.350000000009</v>
      </c>
      <c r="AL83" s="450">
        <v>503743.95000000019</v>
      </c>
      <c r="AM83" s="450">
        <v>8360061.9500000002</v>
      </c>
      <c r="AN83" s="450">
        <v>-20901</v>
      </c>
      <c r="AO83" s="450">
        <v>8339160.9500000002</v>
      </c>
      <c r="AP83" s="450">
        <v>-71252.400000000009</v>
      </c>
      <c r="AQ83" s="450">
        <v>8339164</v>
      </c>
      <c r="AR83" s="450">
        <v>5345592</v>
      </c>
      <c r="AS83" s="450">
        <v>2993572</v>
      </c>
      <c r="AT83" s="450">
        <v>748395</v>
      </c>
    </row>
    <row r="84" spans="1:46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479"/>
      <c r="Z84" s="216"/>
      <c r="AA84" s="216"/>
      <c r="AB84" s="216"/>
      <c r="AC84" s="216"/>
      <c r="AD84" s="216"/>
      <c r="AE84" s="216"/>
      <c r="AF84" s="216"/>
      <c r="AG84" s="216"/>
    </row>
    <row r="85" spans="1:46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216"/>
      <c r="Y85" s="479"/>
      <c r="Z85" s="216"/>
      <c r="AA85" s="216"/>
      <c r="AB85" s="216"/>
      <c r="AC85" s="216"/>
      <c r="AD85" s="216"/>
      <c r="AE85" s="216"/>
      <c r="AF85" s="216"/>
      <c r="AG85" s="216"/>
    </row>
    <row r="86" spans="1:46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6" x14ac:dyDescent="0.2">
      <c r="B87" s="223" t="s">
        <v>757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D87" s="133">
        <v>4</v>
      </c>
      <c r="AT87" s="133">
        <v>4</v>
      </c>
    </row>
    <row r="88" spans="1:46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6">
    <mergeCell ref="W1:AE1"/>
    <mergeCell ref="R2:R3"/>
    <mergeCell ref="S2:S3"/>
    <mergeCell ref="O2:Q2"/>
    <mergeCell ref="C1:K1"/>
    <mergeCell ref="C2:C3"/>
    <mergeCell ref="D2:E2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3:B83"/>
    <mergeCell ref="J86:J87"/>
    <mergeCell ref="P86:P87"/>
    <mergeCell ref="M86:M87"/>
    <mergeCell ref="F2:H2"/>
    <mergeCell ref="I2:K2"/>
    <mergeCell ref="L2:N2"/>
    <mergeCell ref="A81:B81"/>
    <mergeCell ref="A82:B82"/>
    <mergeCell ref="A80:B80"/>
    <mergeCell ref="A79:B79"/>
    <mergeCell ref="A1:B3"/>
    <mergeCell ref="L1:V1"/>
    <mergeCell ref="A76:B76"/>
    <mergeCell ref="A77:B77"/>
    <mergeCell ref="A78:B78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81" man="1"/>
    <brk id="22" max="1048575" man="1"/>
    <brk id="31" max="1048575" man="1"/>
    <brk id="38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T88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5" style="133" customWidth="1"/>
    <col min="2" max="2" width="26.140625" style="133" customWidth="1"/>
    <col min="3" max="3" width="13.140625" style="133" customWidth="1"/>
    <col min="4" max="4" width="14.7109375" style="133" customWidth="1"/>
    <col min="5" max="5" width="12.42578125" style="133" customWidth="1"/>
    <col min="6" max="6" width="9.85546875" style="133" customWidth="1"/>
    <col min="7" max="7" width="9.7109375" style="133" customWidth="1"/>
    <col min="8" max="8" width="10.7109375" style="133" customWidth="1"/>
    <col min="9" max="9" width="9.85546875" style="133" customWidth="1"/>
    <col min="10" max="10" width="9.7109375" style="133" customWidth="1"/>
    <col min="11" max="11" width="10.7109375" style="133" customWidth="1"/>
    <col min="12" max="12" width="8.42578125" style="133" customWidth="1"/>
    <col min="13" max="13" width="9.140625" style="133" customWidth="1"/>
    <col min="14" max="14" width="10.28515625" style="133" bestFit="1" customWidth="1"/>
    <col min="15" max="15" width="8.42578125" style="133" customWidth="1"/>
    <col min="16" max="16" width="9.140625" style="133" bestFit="1" customWidth="1"/>
    <col min="17" max="17" width="10.28515625" style="133" bestFit="1" customWidth="1"/>
    <col min="18" max="18" width="11.7109375" style="133" customWidth="1"/>
    <col min="19" max="19" width="12.42578125" style="133" bestFit="1" customWidth="1"/>
    <col min="20" max="22" width="12.140625" style="133" customWidth="1"/>
    <col min="23" max="23" width="12.42578125" style="133" customWidth="1"/>
    <col min="24" max="24" width="11.7109375" style="133" customWidth="1"/>
    <col min="25" max="25" width="13" style="133" customWidth="1"/>
    <col min="26" max="26" width="12.42578125" style="133" customWidth="1"/>
    <col min="27" max="27" width="14.42578125" style="133" customWidth="1"/>
    <col min="28" max="29" width="11.7109375" style="133" customWidth="1"/>
    <col min="30" max="30" width="11.28515625" style="133" customWidth="1"/>
    <col min="31" max="31" width="14.140625" style="133" bestFit="1" customWidth="1"/>
    <col min="32" max="33" width="15.85546875" style="133" customWidth="1"/>
    <col min="34" max="38" width="13.7109375" style="133" customWidth="1"/>
    <col min="39" max="39" width="15.85546875" style="133" customWidth="1"/>
    <col min="40" max="40" width="12" style="133" customWidth="1"/>
    <col min="41" max="41" width="15.85546875" style="133" customWidth="1"/>
    <col min="42" max="42" width="12.85546875" style="133" customWidth="1"/>
    <col min="43" max="43" width="15.85546875" style="133" customWidth="1"/>
    <col min="44" max="45" width="11.7109375" style="133" customWidth="1"/>
    <col min="46" max="46" width="15.85546875" style="133" customWidth="1"/>
    <col min="47" max="16384" width="8.85546875" style="133"/>
  </cols>
  <sheetData>
    <row r="1" spans="1:46" ht="20.100000000000001" customHeight="1" x14ac:dyDescent="0.2">
      <c r="A1" s="1653" t="s">
        <v>974</v>
      </c>
      <c r="B1" s="1653"/>
      <c r="C1" s="1537" t="s">
        <v>399</v>
      </c>
      <c r="D1" s="1538"/>
      <c r="E1" s="1538"/>
      <c r="F1" s="1538"/>
      <c r="G1" s="1538"/>
      <c r="H1" s="1538"/>
      <c r="I1" s="1538"/>
      <c r="J1" s="1538"/>
      <c r="K1" s="1539"/>
      <c r="L1" s="1565" t="s">
        <v>399</v>
      </c>
      <c r="M1" s="1566"/>
      <c r="N1" s="1566"/>
      <c r="O1" s="1566"/>
      <c r="P1" s="1566"/>
      <c r="Q1" s="1566"/>
      <c r="R1" s="1566"/>
      <c r="S1" s="1566"/>
      <c r="T1" s="1566"/>
      <c r="U1" s="1566"/>
      <c r="V1" s="1567"/>
      <c r="W1" s="1537" t="s">
        <v>399</v>
      </c>
      <c r="X1" s="1538"/>
      <c r="Y1" s="1538"/>
      <c r="Z1" s="1538"/>
      <c r="AA1" s="1538"/>
      <c r="AB1" s="1538"/>
      <c r="AC1" s="1538"/>
      <c r="AD1" s="1538"/>
      <c r="AE1" s="1539"/>
      <c r="AF1" s="1641" t="s">
        <v>603</v>
      </c>
      <c r="AG1" s="1642"/>
      <c r="AH1" s="1642"/>
      <c r="AI1" s="1642"/>
      <c r="AJ1" s="1642"/>
      <c r="AK1" s="1642"/>
      <c r="AL1" s="1643"/>
      <c r="AM1" s="1641" t="s">
        <v>603</v>
      </c>
      <c r="AN1" s="1642"/>
      <c r="AO1" s="1642"/>
      <c r="AP1" s="1642"/>
      <c r="AQ1" s="1642"/>
      <c r="AR1" s="1642"/>
      <c r="AS1" s="1642"/>
      <c r="AT1" s="1643"/>
    </row>
    <row r="2" spans="1:46" ht="33" customHeight="1" x14ac:dyDescent="0.2">
      <c r="A2" s="1653"/>
      <c r="B2" s="1653"/>
      <c r="C2" s="1542" t="s">
        <v>980</v>
      </c>
      <c r="D2" s="1656" t="s">
        <v>954</v>
      </c>
      <c r="E2" s="1656"/>
      <c r="F2" s="1635" t="s">
        <v>951</v>
      </c>
      <c r="G2" s="1635"/>
      <c r="H2" s="1635"/>
      <c r="I2" s="1635" t="s">
        <v>916</v>
      </c>
      <c r="J2" s="1635"/>
      <c r="K2" s="1635"/>
      <c r="L2" s="1635" t="s">
        <v>952</v>
      </c>
      <c r="M2" s="1635"/>
      <c r="N2" s="1635"/>
      <c r="O2" s="1635" t="s">
        <v>953</v>
      </c>
      <c r="P2" s="1635"/>
      <c r="Q2" s="1635"/>
      <c r="R2" s="1542" t="s">
        <v>679</v>
      </c>
      <c r="S2" s="1542" t="s">
        <v>611</v>
      </c>
      <c r="T2" s="1545" t="s">
        <v>254</v>
      </c>
      <c r="U2" s="1545"/>
      <c r="V2" s="1545"/>
      <c r="W2" s="1542" t="s">
        <v>680</v>
      </c>
      <c r="X2" s="1542" t="s">
        <v>605</v>
      </c>
      <c r="Y2" s="1542" t="s">
        <v>681</v>
      </c>
      <c r="Z2" s="1543" t="s">
        <v>1964</v>
      </c>
      <c r="AA2" s="1542" t="s">
        <v>957</v>
      </c>
      <c r="AB2" s="1542" t="s">
        <v>306</v>
      </c>
      <c r="AC2" s="1542" t="s">
        <v>307</v>
      </c>
      <c r="AD2" s="1542" t="s">
        <v>257</v>
      </c>
      <c r="AE2" s="1542" t="s">
        <v>683</v>
      </c>
      <c r="AF2" s="1651" t="s">
        <v>2008</v>
      </c>
      <c r="AG2" s="1651" t="s">
        <v>422</v>
      </c>
      <c r="AH2" s="1640" t="s">
        <v>254</v>
      </c>
      <c r="AI2" s="1640"/>
      <c r="AJ2" s="1640"/>
      <c r="AK2" s="1640"/>
      <c r="AL2" s="1640"/>
      <c r="AM2" s="1651" t="s">
        <v>642</v>
      </c>
      <c r="AN2" s="1651" t="s">
        <v>606</v>
      </c>
      <c r="AO2" s="1651" t="s">
        <v>643</v>
      </c>
      <c r="AP2" s="1543" t="s">
        <v>981</v>
      </c>
      <c r="AQ2" s="1651" t="s">
        <v>644</v>
      </c>
      <c r="AR2" s="1651" t="s">
        <v>373</v>
      </c>
      <c r="AS2" s="1651" t="s">
        <v>307</v>
      </c>
      <c r="AT2" s="1651" t="s">
        <v>419</v>
      </c>
    </row>
    <row r="3" spans="1:46" ht="102" customHeight="1" x14ac:dyDescent="0.2">
      <c r="A3" s="1653"/>
      <c r="B3" s="1653"/>
      <c r="C3" s="1542"/>
      <c r="D3" s="1086" t="s">
        <v>956</v>
      </c>
      <c r="E3" s="1086" t="s">
        <v>420</v>
      </c>
      <c r="F3" s="1096" t="s">
        <v>979</v>
      </c>
      <c r="G3" s="1086" t="s">
        <v>955</v>
      </c>
      <c r="H3" s="1086" t="s">
        <v>420</v>
      </c>
      <c r="I3" s="1096" t="s">
        <v>978</v>
      </c>
      <c r="J3" s="1086" t="s">
        <v>955</v>
      </c>
      <c r="K3" s="1086" t="s">
        <v>420</v>
      </c>
      <c r="L3" s="1096" t="s">
        <v>977</v>
      </c>
      <c r="M3" s="1086" t="s">
        <v>955</v>
      </c>
      <c r="N3" s="1086" t="s">
        <v>420</v>
      </c>
      <c r="O3" s="1096" t="s">
        <v>977</v>
      </c>
      <c r="P3" s="1086" t="s">
        <v>955</v>
      </c>
      <c r="Q3" s="1086" t="s">
        <v>420</v>
      </c>
      <c r="R3" s="1542"/>
      <c r="S3" s="1542"/>
      <c r="T3" s="1097" t="s">
        <v>975</v>
      </c>
      <c r="U3" s="1097" t="s">
        <v>976</v>
      </c>
      <c r="V3" s="1097" t="s">
        <v>256</v>
      </c>
      <c r="W3" s="1542"/>
      <c r="X3" s="1542"/>
      <c r="Y3" s="1542"/>
      <c r="Z3" s="1544"/>
      <c r="AA3" s="1542"/>
      <c r="AB3" s="1542"/>
      <c r="AC3" s="1542"/>
      <c r="AD3" s="1542"/>
      <c r="AE3" s="1542"/>
      <c r="AF3" s="1651"/>
      <c r="AG3" s="1651"/>
      <c r="AH3" s="1087" t="s">
        <v>986</v>
      </c>
      <c r="AI3" s="1087" t="s">
        <v>987</v>
      </c>
      <c r="AJ3" s="1087" t="s">
        <v>984</v>
      </c>
      <c r="AK3" s="1087" t="s">
        <v>985</v>
      </c>
      <c r="AL3" s="1087" t="s">
        <v>256</v>
      </c>
      <c r="AM3" s="1651"/>
      <c r="AN3" s="1651"/>
      <c r="AO3" s="1651"/>
      <c r="AP3" s="1544"/>
      <c r="AQ3" s="1651"/>
      <c r="AR3" s="1651"/>
      <c r="AS3" s="1651"/>
      <c r="AT3" s="1651"/>
    </row>
    <row r="4" spans="1:46" ht="14.25" customHeight="1" x14ac:dyDescent="0.2">
      <c r="A4" s="507"/>
      <c r="B4" s="508"/>
      <c r="C4" s="509">
        <v>1</v>
      </c>
      <c r="D4" s="509">
        <v>2</v>
      </c>
      <c r="E4" s="509">
        <v>3</v>
      </c>
      <c r="F4" s="509">
        <v>4</v>
      </c>
      <c r="G4" s="509">
        <v>5</v>
      </c>
      <c r="H4" s="509">
        <v>6</v>
      </c>
      <c r="I4" s="509">
        <v>7</v>
      </c>
      <c r="J4" s="509">
        <v>8</v>
      </c>
      <c r="K4" s="509">
        <v>9</v>
      </c>
      <c r="L4" s="509">
        <v>10</v>
      </c>
      <c r="M4" s="509">
        <v>11</v>
      </c>
      <c r="N4" s="509">
        <v>12</v>
      </c>
      <c r="O4" s="509">
        <v>13</v>
      </c>
      <c r="P4" s="509">
        <v>14</v>
      </c>
      <c r="Q4" s="509">
        <v>15</v>
      </c>
      <c r="R4" s="509">
        <v>16</v>
      </c>
      <c r="S4" s="509">
        <v>17</v>
      </c>
      <c r="T4" s="509">
        <v>18</v>
      </c>
      <c r="U4" s="509">
        <v>19</v>
      </c>
      <c r="V4" s="509">
        <v>20</v>
      </c>
      <c r="W4" s="509">
        <v>21</v>
      </c>
      <c r="X4" s="509">
        <v>22</v>
      </c>
      <c r="Y4" s="509">
        <v>23</v>
      </c>
      <c r="Z4" s="509">
        <v>24</v>
      </c>
      <c r="AA4" s="509">
        <v>25</v>
      </c>
      <c r="AB4" s="509">
        <v>26</v>
      </c>
      <c r="AC4" s="509">
        <v>27</v>
      </c>
      <c r="AD4" s="509">
        <v>28</v>
      </c>
      <c r="AE4" s="509">
        <v>29</v>
      </c>
      <c r="AF4" s="509">
        <v>30</v>
      </c>
      <c r="AG4" s="509">
        <v>31</v>
      </c>
      <c r="AH4" s="509">
        <v>32</v>
      </c>
      <c r="AI4" s="509">
        <v>33</v>
      </c>
      <c r="AJ4" s="509">
        <v>34</v>
      </c>
      <c r="AK4" s="509">
        <v>35</v>
      </c>
      <c r="AL4" s="509">
        <v>36</v>
      </c>
      <c r="AM4" s="509">
        <v>37</v>
      </c>
      <c r="AN4" s="509">
        <v>38</v>
      </c>
      <c r="AO4" s="509">
        <v>39</v>
      </c>
      <c r="AP4" s="509">
        <v>40</v>
      </c>
      <c r="AQ4" s="509">
        <v>41</v>
      </c>
      <c r="AR4" s="509">
        <v>42</v>
      </c>
      <c r="AS4" s="509">
        <v>43</v>
      </c>
      <c r="AT4" s="509">
        <v>44</v>
      </c>
    </row>
    <row r="5" spans="1:46" ht="38.25" hidden="1" x14ac:dyDescent="0.2">
      <c r="A5" s="507"/>
      <c r="B5" s="508"/>
      <c r="C5" s="326" t="s">
        <v>1870</v>
      </c>
      <c r="D5" s="326" t="s">
        <v>1840</v>
      </c>
      <c r="E5" s="326" t="s">
        <v>1488</v>
      </c>
      <c r="F5" s="326" t="s">
        <v>1871</v>
      </c>
      <c r="G5" s="326" t="s">
        <v>1841</v>
      </c>
      <c r="H5" s="326" t="s">
        <v>1690</v>
      </c>
      <c r="I5" s="326" t="s">
        <v>1872</v>
      </c>
      <c r="J5" s="326" t="s">
        <v>1842</v>
      </c>
      <c r="K5" s="326" t="s">
        <v>1692</v>
      </c>
      <c r="L5" s="326" t="s">
        <v>1873</v>
      </c>
      <c r="M5" s="326" t="s">
        <v>1843</v>
      </c>
      <c r="N5" s="326" t="s">
        <v>1694</v>
      </c>
      <c r="O5" s="326" t="s">
        <v>1874</v>
      </c>
      <c r="P5" s="326" t="s">
        <v>1844</v>
      </c>
      <c r="Q5" s="326" t="s">
        <v>1696</v>
      </c>
      <c r="R5" s="326" t="s">
        <v>1697</v>
      </c>
      <c r="S5" s="509"/>
      <c r="T5" s="326" t="s">
        <v>1549</v>
      </c>
      <c r="U5" s="326" t="s">
        <v>1550</v>
      </c>
      <c r="V5" s="326" t="s">
        <v>1845</v>
      </c>
      <c r="W5" s="326" t="s">
        <v>1846</v>
      </c>
      <c r="X5" s="326" t="s">
        <v>1847</v>
      </c>
      <c r="Y5" s="326" t="s">
        <v>1848</v>
      </c>
      <c r="Z5" s="326"/>
      <c r="AA5" s="326" t="s">
        <v>1849</v>
      </c>
      <c r="AB5" s="326" t="s">
        <v>1850</v>
      </c>
      <c r="AC5" s="326" t="s">
        <v>1851</v>
      </c>
      <c r="AD5" s="326" t="s">
        <v>1852</v>
      </c>
      <c r="AE5" s="326" t="s">
        <v>1853</v>
      </c>
      <c r="AF5" s="326" t="s">
        <v>1854</v>
      </c>
      <c r="AG5" s="326" t="s">
        <v>1855</v>
      </c>
      <c r="AH5" s="326" t="s">
        <v>1549</v>
      </c>
      <c r="AI5" s="326" t="s">
        <v>1856</v>
      </c>
      <c r="AJ5" s="326" t="s">
        <v>1550</v>
      </c>
      <c r="AK5" s="326" t="s">
        <v>1857</v>
      </c>
      <c r="AL5" s="326" t="s">
        <v>1858</v>
      </c>
      <c r="AM5" s="326" t="s">
        <v>1859</v>
      </c>
      <c r="AN5" s="326" t="s">
        <v>1860</v>
      </c>
      <c r="AO5" s="326" t="s">
        <v>1861</v>
      </c>
      <c r="AP5" s="326"/>
      <c r="AQ5" s="326" t="s">
        <v>1623</v>
      </c>
      <c r="AR5" s="326" t="s">
        <v>1862</v>
      </c>
      <c r="AS5" s="326" t="s">
        <v>1863</v>
      </c>
      <c r="AT5" s="326" t="s">
        <v>1864</v>
      </c>
    </row>
    <row r="6" spans="1:46" ht="63.75" hidden="1" x14ac:dyDescent="0.2">
      <c r="A6" s="510"/>
      <c r="B6" s="505"/>
      <c r="C6" s="1243" t="s">
        <v>1156</v>
      </c>
      <c r="D6" s="1243" t="s">
        <v>1156</v>
      </c>
      <c r="E6" s="1243" t="s">
        <v>1157</v>
      </c>
      <c r="F6" s="1243" t="s">
        <v>1290</v>
      </c>
      <c r="G6" s="1243" t="s">
        <v>1156</v>
      </c>
      <c r="H6" s="1243" t="s">
        <v>1157</v>
      </c>
      <c r="I6" s="1243" t="s">
        <v>1290</v>
      </c>
      <c r="J6" s="1243" t="s">
        <v>1156</v>
      </c>
      <c r="K6" s="1243" t="s">
        <v>1157</v>
      </c>
      <c r="L6" s="1243" t="s">
        <v>1290</v>
      </c>
      <c r="M6" s="1243" t="s">
        <v>1156</v>
      </c>
      <c r="N6" s="1243" t="s">
        <v>1157</v>
      </c>
      <c r="O6" s="1243" t="s">
        <v>1290</v>
      </c>
      <c r="P6" s="1243" t="s">
        <v>1156</v>
      </c>
      <c r="Q6" s="1243" t="s">
        <v>1157</v>
      </c>
      <c r="R6" s="1243" t="s">
        <v>1157</v>
      </c>
      <c r="S6" s="505"/>
      <c r="T6" s="1243" t="s">
        <v>1500</v>
      </c>
      <c r="U6" s="1243" t="s">
        <v>1500</v>
      </c>
      <c r="V6" s="1243" t="s">
        <v>1157</v>
      </c>
      <c r="W6" s="1243" t="s">
        <v>1157</v>
      </c>
      <c r="X6" s="1243" t="s">
        <v>1157</v>
      </c>
      <c r="Y6" s="1243" t="s">
        <v>1157</v>
      </c>
      <c r="Z6" s="1243" t="s">
        <v>1501</v>
      </c>
      <c r="AA6" s="1243" t="s">
        <v>1559</v>
      </c>
      <c r="AB6" s="1243" t="s">
        <v>1600</v>
      </c>
      <c r="AC6" s="1243" t="s">
        <v>1157</v>
      </c>
      <c r="AD6" s="1243" t="s">
        <v>1157</v>
      </c>
      <c r="AE6" s="1243" t="s">
        <v>1560</v>
      </c>
      <c r="AF6" s="1243" t="s">
        <v>1156</v>
      </c>
      <c r="AG6" s="1243" t="s">
        <v>1157</v>
      </c>
      <c r="AH6" s="1243" t="s">
        <v>1500</v>
      </c>
      <c r="AI6" s="1243" t="s">
        <v>1157</v>
      </c>
      <c r="AJ6" s="1243" t="s">
        <v>1500</v>
      </c>
      <c r="AK6" s="1243" t="s">
        <v>1157</v>
      </c>
      <c r="AL6" s="1243" t="s">
        <v>1157</v>
      </c>
      <c r="AM6" s="1243" t="s">
        <v>1157</v>
      </c>
      <c r="AN6" s="1243" t="s">
        <v>1157</v>
      </c>
      <c r="AO6" s="1243" t="s">
        <v>1157</v>
      </c>
      <c r="AP6" s="1243" t="s">
        <v>1501</v>
      </c>
      <c r="AQ6" s="1243" t="s">
        <v>1157</v>
      </c>
      <c r="AR6" s="1243" t="s">
        <v>1600</v>
      </c>
      <c r="AS6" s="1243" t="s">
        <v>1157</v>
      </c>
      <c r="AT6" s="1243" t="s">
        <v>1157</v>
      </c>
    </row>
    <row r="7" spans="1:46" ht="16.350000000000001" customHeight="1" x14ac:dyDescent="0.2">
      <c r="A7" s="78">
        <v>1</v>
      </c>
      <c r="B7" s="79" t="s">
        <v>7</v>
      </c>
      <c r="C7" s="475">
        <v>34</v>
      </c>
      <c r="D7" s="80">
        <v>4157.6447677453216</v>
      </c>
      <c r="E7" s="95">
        <v>141359.92210334094</v>
      </c>
      <c r="F7" s="511">
        <v>21</v>
      </c>
      <c r="G7" s="80">
        <v>594.2475589039708</v>
      </c>
      <c r="H7" s="95">
        <v>12479.198736983386</v>
      </c>
      <c r="I7" s="511">
        <v>48</v>
      </c>
      <c r="J7" s="80">
        <v>162.06751606471923</v>
      </c>
      <c r="K7" s="95">
        <v>7779.2407711065225</v>
      </c>
      <c r="L7" s="511">
        <v>4</v>
      </c>
      <c r="M7" s="80">
        <v>4051.687901617981</v>
      </c>
      <c r="N7" s="95">
        <v>16206.751606471924</v>
      </c>
      <c r="O7" s="511">
        <v>1</v>
      </c>
      <c r="P7" s="80">
        <v>1620.6751606471926</v>
      </c>
      <c r="Q7" s="95">
        <v>1620.6751606471926</v>
      </c>
      <c r="R7" s="114">
        <v>179446</v>
      </c>
      <c r="S7" s="114">
        <v>19938</v>
      </c>
      <c r="T7" s="80">
        <v>7665</v>
      </c>
      <c r="U7" s="80">
        <v>9993</v>
      </c>
      <c r="V7" s="81">
        <v>17658</v>
      </c>
      <c r="W7" s="114">
        <v>197104</v>
      </c>
      <c r="X7" s="95">
        <v>-493</v>
      </c>
      <c r="Y7" s="114">
        <v>196611</v>
      </c>
      <c r="Z7" s="80"/>
      <c r="AA7" s="114">
        <v>196611</v>
      </c>
      <c r="AB7" s="80">
        <v>119334</v>
      </c>
      <c r="AC7" s="80">
        <v>77277</v>
      </c>
      <c r="AD7" s="114">
        <v>19319</v>
      </c>
      <c r="AE7" s="118">
        <v>196611</v>
      </c>
      <c r="AF7" s="96">
        <v>2233.8000000000002</v>
      </c>
      <c r="AG7" s="111">
        <v>75949</v>
      </c>
      <c r="AH7" s="475">
        <v>3</v>
      </c>
      <c r="AI7" s="96">
        <v>6701.4000000000005</v>
      </c>
      <c r="AJ7" s="475">
        <v>1</v>
      </c>
      <c r="AK7" s="98">
        <v>1116.9000000000001</v>
      </c>
      <c r="AL7" s="97">
        <v>7818.3000000000011</v>
      </c>
      <c r="AM7" s="111">
        <v>83767.3</v>
      </c>
      <c r="AN7" s="99">
        <v>-209</v>
      </c>
      <c r="AO7" s="111">
        <v>83558.3</v>
      </c>
      <c r="AP7" s="98"/>
      <c r="AQ7" s="111">
        <v>83558</v>
      </c>
      <c r="AR7" s="98">
        <v>50504</v>
      </c>
      <c r="AS7" s="98">
        <v>33054</v>
      </c>
      <c r="AT7" s="111">
        <v>8264</v>
      </c>
    </row>
    <row r="8" spans="1:46" ht="16.350000000000001" customHeight="1" x14ac:dyDescent="0.2">
      <c r="A8" s="74">
        <v>2</v>
      </c>
      <c r="B8" s="75" t="s">
        <v>8</v>
      </c>
      <c r="C8" s="476">
        <v>11</v>
      </c>
      <c r="D8" s="76">
        <v>5195.3602523295112</v>
      </c>
      <c r="E8" s="103">
        <v>57148.962775624626</v>
      </c>
      <c r="F8" s="512">
        <v>5</v>
      </c>
      <c r="G8" s="76">
        <v>664.17664551249243</v>
      </c>
      <c r="H8" s="103">
        <v>3320.8832275624623</v>
      </c>
      <c r="I8" s="512">
        <v>9</v>
      </c>
      <c r="J8" s="76">
        <v>181.13908513977069</v>
      </c>
      <c r="K8" s="103">
        <v>1630.2517662579362</v>
      </c>
      <c r="L8" s="512">
        <v>3</v>
      </c>
      <c r="M8" s="76">
        <v>4528.4771284942672</v>
      </c>
      <c r="N8" s="103">
        <v>13585.431385482801</v>
      </c>
      <c r="O8" s="512">
        <v>0</v>
      </c>
      <c r="P8" s="76">
        <v>1811.3908513977067</v>
      </c>
      <c r="Q8" s="103">
        <v>0</v>
      </c>
      <c r="R8" s="115">
        <v>75686</v>
      </c>
      <c r="S8" s="115">
        <v>8410</v>
      </c>
      <c r="T8" s="76">
        <v>-27969</v>
      </c>
      <c r="U8" s="76">
        <v>-2266</v>
      </c>
      <c r="V8" s="77">
        <v>-30235</v>
      </c>
      <c r="W8" s="115">
        <v>45451</v>
      </c>
      <c r="X8" s="103">
        <v>-114</v>
      </c>
      <c r="Y8" s="115">
        <v>45337</v>
      </c>
      <c r="Z8" s="76"/>
      <c r="AA8" s="115">
        <v>45337</v>
      </c>
      <c r="AB8" s="76">
        <v>50334</v>
      </c>
      <c r="AC8" s="76">
        <v>-4997</v>
      </c>
      <c r="AD8" s="115">
        <v>-1249</v>
      </c>
      <c r="AE8" s="119">
        <v>45337</v>
      </c>
      <c r="AF8" s="104">
        <v>2630.7000000000003</v>
      </c>
      <c r="AG8" s="112">
        <v>28938</v>
      </c>
      <c r="AH8" s="476">
        <v>-6</v>
      </c>
      <c r="AI8" s="104">
        <v>-15784.2</v>
      </c>
      <c r="AJ8" s="476">
        <v>-1</v>
      </c>
      <c r="AK8" s="106">
        <v>-1315.3500000000001</v>
      </c>
      <c r="AL8" s="105">
        <v>-17099.55</v>
      </c>
      <c r="AM8" s="112">
        <v>11838.45</v>
      </c>
      <c r="AN8" s="107">
        <v>-30</v>
      </c>
      <c r="AO8" s="112">
        <v>11808.45</v>
      </c>
      <c r="AP8" s="106"/>
      <c r="AQ8" s="112">
        <v>11808</v>
      </c>
      <c r="AR8" s="106">
        <v>18568</v>
      </c>
      <c r="AS8" s="106">
        <v>-6760</v>
      </c>
      <c r="AT8" s="112">
        <v>-1690</v>
      </c>
    </row>
    <row r="9" spans="1:46" ht="16.350000000000001" customHeight="1" x14ac:dyDescent="0.2">
      <c r="A9" s="74">
        <v>3</v>
      </c>
      <c r="B9" s="75" t="s">
        <v>9</v>
      </c>
      <c r="C9" s="476">
        <v>43</v>
      </c>
      <c r="D9" s="76">
        <v>3305.5107439535482</v>
      </c>
      <c r="E9" s="103">
        <v>142136.96199000257</v>
      </c>
      <c r="F9" s="512">
        <v>26</v>
      </c>
      <c r="G9" s="76">
        <v>467.88878911763783</v>
      </c>
      <c r="H9" s="103">
        <v>12165.108517058583</v>
      </c>
      <c r="I9" s="512">
        <v>69</v>
      </c>
      <c r="J9" s="76">
        <v>127.60603339571941</v>
      </c>
      <c r="K9" s="103">
        <v>8804.8163043046388</v>
      </c>
      <c r="L9" s="512">
        <v>5</v>
      </c>
      <c r="M9" s="76">
        <v>3190.1508348929851</v>
      </c>
      <c r="N9" s="103">
        <v>15950.754174464926</v>
      </c>
      <c r="O9" s="512">
        <v>1</v>
      </c>
      <c r="P9" s="76">
        <v>1276.0603339571942</v>
      </c>
      <c r="Q9" s="103">
        <v>1276.0603339571942</v>
      </c>
      <c r="R9" s="115">
        <v>180334</v>
      </c>
      <c r="S9" s="115">
        <v>20037</v>
      </c>
      <c r="T9" s="76">
        <v>47583</v>
      </c>
      <c r="U9" s="76">
        <v>-1015</v>
      </c>
      <c r="V9" s="77">
        <v>46568</v>
      </c>
      <c r="W9" s="115">
        <v>226902</v>
      </c>
      <c r="X9" s="103">
        <v>-567</v>
      </c>
      <c r="Y9" s="115">
        <v>226335</v>
      </c>
      <c r="Z9" s="76"/>
      <c r="AA9" s="115">
        <v>226335</v>
      </c>
      <c r="AB9" s="76">
        <v>119920</v>
      </c>
      <c r="AC9" s="76">
        <v>106415</v>
      </c>
      <c r="AD9" s="115">
        <v>26604</v>
      </c>
      <c r="AE9" s="119">
        <v>226335</v>
      </c>
      <c r="AF9" s="104">
        <v>5770.8</v>
      </c>
      <c r="AG9" s="112">
        <v>248144</v>
      </c>
      <c r="AH9" s="476">
        <v>15</v>
      </c>
      <c r="AI9" s="104">
        <v>86562</v>
      </c>
      <c r="AJ9" s="476">
        <v>-1</v>
      </c>
      <c r="AK9" s="106">
        <v>-2885.4</v>
      </c>
      <c r="AL9" s="105">
        <v>83676.600000000006</v>
      </c>
      <c r="AM9" s="112">
        <v>331820.59999999998</v>
      </c>
      <c r="AN9" s="107">
        <v>-830</v>
      </c>
      <c r="AO9" s="112">
        <v>330990.59999999998</v>
      </c>
      <c r="AP9" s="106"/>
      <c r="AQ9" s="112">
        <v>330991</v>
      </c>
      <c r="AR9" s="106">
        <v>167330</v>
      </c>
      <c r="AS9" s="106">
        <v>163661</v>
      </c>
      <c r="AT9" s="112">
        <v>40915</v>
      </c>
    </row>
    <row r="10" spans="1:46" ht="16.350000000000001" customHeight="1" x14ac:dyDescent="0.2">
      <c r="A10" s="74">
        <v>4</v>
      </c>
      <c r="B10" s="75" t="s">
        <v>10</v>
      </c>
      <c r="C10" s="476">
        <v>1</v>
      </c>
      <c r="D10" s="76">
        <v>4590.0779444738628</v>
      </c>
      <c r="E10" s="103">
        <v>4590.0779444738628</v>
      </c>
      <c r="F10" s="512">
        <v>0</v>
      </c>
      <c r="G10" s="76">
        <v>610.32540309582248</v>
      </c>
      <c r="H10" s="103">
        <v>0</v>
      </c>
      <c r="I10" s="512">
        <v>1</v>
      </c>
      <c r="J10" s="76">
        <v>166.452382662497</v>
      </c>
      <c r="K10" s="103">
        <v>166.452382662497</v>
      </c>
      <c r="L10" s="512">
        <v>0</v>
      </c>
      <c r="M10" s="76">
        <v>4161.309566562426</v>
      </c>
      <c r="N10" s="103">
        <v>0</v>
      </c>
      <c r="O10" s="512">
        <v>0</v>
      </c>
      <c r="P10" s="76">
        <v>1664.5238266249701</v>
      </c>
      <c r="Q10" s="103">
        <v>0</v>
      </c>
      <c r="R10" s="115">
        <v>4757</v>
      </c>
      <c r="S10" s="115">
        <v>529</v>
      </c>
      <c r="T10" s="76">
        <v>27540</v>
      </c>
      <c r="U10" s="76">
        <v>7586</v>
      </c>
      <c r="V10" s="77">
        <v>35126</v>
      </c>
      <c r="W10" s="115">
        <v>39883</v>
      </c>
      <c r="X10" s="103">
        <v>-100</v>
      </c>
      <c r="Y10" s="115">
        <v>39783</v>
      </c>
      <c r="Z10" s="76">
        <v>-62</v>
      </c>
      <c r="AA10" s="115">
        <v>39721</v>
      </c>
      <c r="AB10" s="76">
        <v>3120</v>
      </c>
      <c r="AC10" s="76">
        <v>36601</v>
      </c>
      <c r="AD10" s="115">
        <v>9150</v>
      </c>
      <c r="AE10" s="119">
        <v>39721</v>
      </c>
      <c r="AF10" s="104">
        <v>3468.6</v>
      </c>
      <c r="AG10" s="112">
        <v>3469</v>
      </c>
      <c r="AH10" s="476">
        <v>7</v>
      </c>
      <c r="AI10" s="104">
        <v>24280.2</v>
      </c>
      <c r="AJ10" s="476">
        <v>2</v>
      </c>
      <c r="AK10" s="106">
        <v>3468.6</v>
      </c>
      <c r="AL10" s="105">
        <v>27748.799999999999</v>
      </c>
      <c r="AM10" s="112">
        <v>31217.8</v>
      </c>
      <c r="AN10" s="107">
        <v>-78</v>
      </c>
      <c r="AO10" s="112">
        <v>31139.8</v>
      </c>
      <c r="AP10" s="106"/>
      <c r="AQ10" s="112">
        <v>31140</v>
      </c>
      <c r="AR10" s="106">
        <v>2200</v>
      </c>
      <c r="AS10" s="106">
        <v>28940</v>
      </c>
      <c r="AT10" s="112">
        <v>7235</v>
      </c>
    </row>
    <row r="11" spans="1:46" ht="16.350000000000001" customHeight="1" x14ac:dyDescent="0.2">
      <c r="A11" s="69">
        <v>5</v>
      </c>
      <c r="B11" s="70" t="s">
        <v>11</v>
      </c>
      <c r="C11" s="477">
        <v>48</v>
      </c>
      <c r="D11" s="71">
        <v>4137.6488891268027</v>
      </c>
      <c r="E11" s="108">
        <v>198607.14667808654</v>
      </c>
      <c r="F11" s="513">
        <v>32</v>
      </c>
      <c r="G11" s="71">
        <v>633.71932560789674</v>
      </c>
      <c r="H11" s="108">
        <v>20279.018419452696</v>
      </c>
      <c r="I11" s="513">
        <v>49</v>
      </c>
      <c r="J11" s="71">
        <v>172.83254334760818</v>
      </c>
      <c r="K11" s="108">
        <v>8468.7946240328001</v>
      </c>
      <c r="L11" s="513">
        <v>2</v>
      </c>
      <c r="M11" s="71">
        <v>4320.8135836902056</v>
      </c>
      <c r="N11" s="108">
        <v>8641.6271673804113</v>
      </c>
      <c r="O11" s="513">
        <v>0</v>
      </c>
      <c r="P11" s="71">
        <v>1728.325433476082</v>
      </c>
      <c r="Q11" s="108">
        <v>0</v>
      </c>
      <c r="R11" s="116">
        <v>235997</v>
      </c>
      <c r="S11" s="116">
        <v>26222</v>
      </c>
      <c r="T11" s="71">
        <v>-12596</v>
      </c>
      <c r="U11" s="71">
        <v>13287</v>
      </c>
      <c r="V11" s="72">
        <v>691</v>
      </c>
      <c r="W11" s="116">
        <v>236688</v>
      </c>
      <c r="X11" s="108">
        <v>-592</v>
      </c>
      <c r="Y11" s="116">
        <v>236096</v>
      </c>
      <c r="Z11" s="71"/>
      <c r="AA11" s="116">
        <v>236096</v>
      </c>
      <c r="AB11" s="73">
        <v>156936</v>
      </c>
      <c r="AC11" s="71">
        <v>79160</v>
      </c>
      <c r="AD11" s="117">
        <v>19790</v>
      </c>
      <c r="AE11" s="117">
        <v>236096</v>
      </c>
      <c r="AF11" s="100">
        <v>1908</v>
      </c>
      <c r="AG11" s="113">
        <v>91584</v>
      </c>
      <c r="AH11" s="477">
        <v>-2</v>
      </c>
      <c r="AI11" s="100">
        <v>-3816</v>
      </c>
      <c r="AJ11" s="477">
        <v>4</v>
      </c>
      <c r="AK11" s="101">
        <v>3816</v>
      </c>
      <c r="AL11" s="102">
        <v>0</v>
      </c>
      <c r="AM11" s="113">
        <v>91584</v>
      </c>
      <c r="AN11" s="109">
        <v>-229</v>
      </c>
      <c r="AO11" s="113">
        <v>91355</v>
      </c>
      <c r="AP11" s="101"/>
      <c r="AQ11" s="113">
        <v>91355</v>
      </c>
      <c r="AR11" s="101">
        <v>58720</v>
      </c>
      <c r="AS11" s="101">
        <v>32635</v>
      </c>
      <c r="AT11" s="113">
        <v>8159</v>
      </c>
    </row>
    <row r="12" spans="1:46" ht="16.350000000000001" customHeight="1" x14ac:dyDescent="0.2">
      <c r="A12" s="78">
        <v>6</v>
      </c>
      <c r="B12" s="79" t="s">
        <v>12</v>
      </c>
      <c r="C12" s="475">
        <v>12</v>
      </c>
      <c r="D12" s="80">
        <v>4280.8935521933117</v>
      </c>
      <c r="E12" s="95">
        <v>51370.722626319737</v>
      </c>
      <c r="F12" s="511">
        <v>7</v>
      </c>
      <c r="G12" s="80">
        <v>586.71229996145985</v>
      </c>
      <c r="H12" s="95">
        <v>4106.9860997302185</v>
      </c>
      <c r="I12" s="511">
        <v>14</v>
      </c>
      <c r="J12" s="80">
        <v>160.01244544403448</v>
      </c>
      <c r="K12" s="95">
        <v>2240.1742362164828</v>
      </c>
      <c r="L12" s="511">
        <v>3</v>
      </c>
      <c r="M12" s="80">
        <v>4000.3111361008614</v>
      </c>
      <c r="N12" s="95">
        <v>12000.933408302584</v>
      </c>
      <c r="O12" s="511">
        <v>0</v>
      </c>
      <c r="P12" s="80">
        <v>1600.1244544403446</v>
      </c>
      <c r="Q12" s="95">
        <v>0</v>
      </c>
      <c r="R12" s="114">
        <v>69719</v>
      </c>
      <c r="S12" s="114">
        <v>7747</v>
      </c>
      <c r="T12" s="80">
        <v>-20057</v>
      </c>
      <c r="U12" s="80">
        <v>-6574</v>
      </c>
      <c r="V12" s="81">
        <v>-26631</v>
      </c>
      <c r="W12" s="114">
        <v>43088</v>
      </c>
      <c r="X12" s="95">
        <v>-108</v>
      </c>
      <c r="Y12" s="114">
        <v>42980</v>
      </c>
      <c r="Z12" s="80">
        <v>-2666</v>
      </c>
      <c r="AA12" s="114">
        <v>40314</v>
      </c>
      <c r="AB12" s="80">
        <v>44584</v>
      </c>
      <c r="AC12" s="80">
        <v>-4270</v>
      </c>
      <c r="AD12" s="114">
        <v>-1068</v>
      </c>
      <c r="AE12" s="118">
        <v>40314</v>
      </c>
      <c r="AF12" s="96">
        <v>3420.9</v>
      </c>
      <c r="AG12" s="111">
        <v>41051</v>
      </c>
      <c r="AH12" s="475">
        <v>-4</v>
      </c>
      <c r="AI12" s="96">
        <v>-13683.6</v>
      </c>
      <c r="AJ12" s="475">
        <v>-2</v>
      </c>
      <c r="AK12" s="98">
        <v>-3420.9</v>
      </c>
      <c r="AL12" s="97">
        <v>-17104.5</v>
      </c>
      <c r="AM12" s="111">
        <v>23946.5</v>
      </c>
      <c r="AN12" s="99">
        <v>-60</v>
      </c>
      <c r="AO12" s="111">
        <v>23886.5</v>
      </c>
      <c r="AP12" s="98"/>
      <c r="AQ12" s="111">
        <v>23887</v>
      </c>
      <c r="AR12" s="98">
        <v>28272</v>
      </c>
      <c r="AS12" s="98">
        <v>-4385</v>
      </c>
      <c r="AT12" s="111">
        <v>-1096</v>
      </c>
    </row>
    <row r="13" spans="1:46" ht="16.350000000000001" customHeight="1" x14ac:dyDescent="0.2">
      <c r="A13" s="74">
        <v>7</v>
      </c>
      <c r="B13" s="75" t="s">
        <v>13</v>
      </c>
      <c r="C13" s="476">
        <v>6</v>
      </c>
      <c r="D13" s="76">
        <v>2439.2696484270768</v>
      </c>
      <c r="E13" s="103">
        <v>14635.617890562462</v>
      </c>
      <c r="F13" s="512">
        <v>4</v>
      </c>
      <c r="G13" s="76">
        <v>341.64993576320063</v>
      </c>
      <c r="H13" s="103">
        <v>1366.5997430528025</v>
      </c>
      <c r="I13" s="512">
        <v>6</v>
      </c>
      <c r="J13" s="76">
        <v>93.17725520814561</v>
      </c>
      <c r="K13" s="103">
        <v>559.06353124887369</v>
      </c>
      <c r="L13" s="512">
        <v>0</v>
      </c>
      <c r="M13" s="76">
        <v>2329.4313802036409</v>
      </c>
      <c r="N13" s="103">
        <v>0</v>
      </c>
      <c r="O13" s="512">
        <v>0</v>
      </c>
      <c r="P13" s="76">
        <v>931.7725520814563</v>
      </c>
      <c r="Q13" s="103">
        <v>0</v>
      </c>
      <c r="R13" s="115">
        <v>16561</v>
      </c>
      <c r="S13" s="115">
        <v>1840</v>
      </c>
      <c r="T13" s="76">
        <v>-10440</v>
      </c>
      <c r="U13" s="76">
        <v>2268</v>
      </c>
      <c r="V13" s="77">
        <v>-8172</v>
      </c>
      <c r="W13" s="115">
        <v>8389</v>
      </c>
      <c r="X13" s="103">
        <v>-21</v>
      </c>
      <c r="Y13" s="115">
        <v>8368</v>
      </c>
      <c r="Z13" s="76"/>
      <c r="AA13" s="115">
        <v>8368</v>
      </c>
      <c r="AB13" s="76">
        <v>11016</v>
      </c>
      <c r="AC13" s="76">
        <v>-2648</v>
      </c>
      <c r="AD13" s="115">
        <v>-662</v>
      </c>
      <c r="AE13" s="119">
        <v>8368</v>
      </c>
      <c r="AF13" s="104">
        <v>9882.9</v>
      </c>
      <c r="AG13" s="112">
        <v>59297</v>
      </c>
      <c r="AH13" s="476">
        <v>-4</v>
      </c>
      <c r="AI13" s="104">
        <v>-39531.599999999999</v>
      </c>
      <c r="AJ13" s="476">
        <v>2</v>
      </c>
      <c r="AK13" s="106">
        <v>9882.9</v>
      </c>
      <c r="AL13" s="105">
        <v>-29648.699999999997</v>
      </c>
      <c r="AM13" s="112">
        <v>29648.300000000003</v>
      </c>
      <c r="AN13" s="107">
        <v>-74</v>
      </c>
      <c r="AO13" s="112">
        <v>29574.300000000003</v>
      </c>
      <c r="AP13" s="106"/>
      <c r="AQ13" s="112">
        <v>29574</v>
      </c>
      <c r="AR13" s="106">
        <v>41256</v>
      </c>
      <c r="AS13" s="106">
        <v>-11682</v>
      </c>
      <c r="AT13" s="112">
        <v>-2921</v>
      </c>
    </row>
    <row r="14" spans="1:46" ht="16.350000000000001" customHeight="1" x14ac:dyDescent="0.2">
      <c r="A14" s="74">
        <v>8</v>
      </c>
      <c r="B14" s="75" t="s">
        <v>14</v>
      </c>
      <c r="C14" s="476">
        <v>56</v>
      </c>
      <c r="D14" s="76">
        <v>4142.2520202896012</v>
      </c>
      <c r="E14" s="103">
        <v>231966.11313621767</v>
      </c>
      <c r="F14" s="512">
        <v>26</v>
      </c>
      <c r="G14" s="76">
        <v>554.96771446371213</v>
      </c>
      <c r="H14" s="103">
        <v>14429.160576056514</v>
      </c>
      <c r="I14" s="512">
        <v>59</v>
      </c>
      <c r="J14" s="76">
        <v>151.35483121737602</v>
      </c>
      <c r="K14" s="103">
        <v>8929.9350418251852</v>
      </c>
      <c r="L14" s="512">
        <v>6</v>
      </c>
      <c r="M14" s="76">
        <v>3783.8707804344012</v>
      </c>
      <c r="N14" s="103">
        <v>22703.224682606407</v>
      </c>
      <c r="O14" s="512">
        <v>2</v>
      </c>
      <c r="P14" s="76">
        <v>1513.5483121737607</v>
      </c>
      <c r="Q14" s="103">
        <v>3027.0966243475214</v>
      </c>
      <c r="R14" s="115">
        <v>281056</v>
      </c>
      <c r="S14" s="115">
        <v>31228</v>
      </c>
      <c r="T14" s="76">
        <v>17775</v>
      </c>
      <c r="U14" s="76">
        <v>7301</v>
      </c>
      <c r="V14" s="77">
        <v>25076</v>
      </c>
      <c r="W14" s="115">
        <v>306132</v>
      </c>
      <c r="X14" s="103">
        <v>-765</v>
      </c>
      <c r="Y14" s="115">
        <v>305367</v>
      </c>
      <c r="Z14" s="76"/>
      <c r="AA14" s="115">
        <v>305367</v>
      </c>
      <c r="AB14" s="76">
        <v>186904</v>
      </c>
      <c r="AC14" s="76">
        <v>118463</v>
      </c>
      <c r="AD14" s="115">
        <v>29616</v>
      </c>
      <c r="AE14" s="119">
        <v>305367</v>
      </c>
      <c r="AF14" s="104">
        <v>4235.4000000000005</v>
      </c>
      <c r="AG14" s="112">
        <v>237182</v>
      </c>
      <c r="AH14" s="476">
        <v>2</v>
      </c>
      <c r="AI14" s="104">
        <v>8470.8000000000011</v>
      </c>
      <c r="AJ14" s="476">
        <v>4</v>
      </c>
      <c r="AK14" s="106">
        <v>8470.8000000000011</v>
      </c>
      <c r="AL14" s="105">
        <v>16941.600000000002</v>
      </c>
      <c r="AM14" s="112">
        <v>254123.6</v>
      </c>
      <c r="AN14" s="107">
        <v>-635</v>
      </c>
      <c r="AO14" s="112">
        <v>253488.6</v>
      </c>
      <c r="AP14" s="106"/>
      <c r="AQ14" s="112">
        <v>253489</v>
      </c>
      <c r="AR14" s="106">
        <v>156216</v>
      </c>
      <c r="AS14" s="106">
        <v>97273</v>
      </c>
      <c r="AT14" s="112">
        <v>24318</v>
      </c>
    </row>
    <row r="15" spans="1:46" ht="16.350000000000001" customHeight="1" x14ac:dyDescent="0.2">
      <c r="A15" s="74">
        <v>9</v>
      </c>
      <c r="B15" s="75" t="s">
        <v>15</v>
      </c>
      <c r="C15" s="476">
        <v>94</v>
      </c>
      <c r="D15" s="76">
        <v>4024.8880151995595</v>
      </c>
      <c r="E15" s="103">
        <v>378339.47342875862</v>
      </c>
      <c r="F15" s="512">
        <v>52</v>
      </c>
      <c r="G15" s="76">
        <v>538.25563272280851</v>
      </c>
      <c r="H15" s="103">
        <v>27989.292901586043</v>
      </c>
      <c r="I15" s="512">
        <v>114</v>
      </c>
      <c r="J15" s="76">
        <v>146.79699074258414</v>
      </c>
      <c r="K15" s="103">
        <v>16734.856944654592</v>
      </c>
      <c r="L15" s="512">
        <v>11</v>
      </c>
      <c r="M15" s="76">
        <v>3669.9247685646033</v>
      </c>
      <c r="N15" s="103">
        <v>40369.172454210639</v>
      </c>
      <c r="O15" s="512">
        <v>1</v>
      </c>
      <c r="P15" s="76">
        <v>1467.9699074258415</v>
      </c>
      <c r="Q15" s="103">
        <v>1467.9699074258415</v>
      </c>
      <c r="R15" s="115">
        <v>464901</v>
      </c>
      <c r="S15" s="115">
        <v>51656</v>
      </c>
      <c r="T15" s="76">
        <v>-111950</v>
      </c>
      <c r="U15" s="76">
        <v>-4062</v>
      </c>
      <c r="V15" s="77">
        <v>-116012</v>
      </c>
      <c r="W15" s="115">
        <v>348889</v>
      </c>
      <c r="X15" s="103">
        <v>-872</v>
      </c>
      <c r="Y15" s="115">
        <v>348017</v>
      </c>
      <c r="Z15" s="76">
        <v>773</v>
      </c>
      <c r="AA15" s="115">
        <v>348790</v>
      </c>
      <c r="AB15" s="76">
        <v>309678</v>
      </c>
      <c r="AC15" s="76">
        <v>39112</v>
      </c>
      <c r="AD15" s="115">
        <v>9778</v>
      </c>
      <c r="AE15" s="119">
        <v>348790</v>
      </c>
      <c r="AF15" s="104">
        <v>4495.5</v>
      </c>
      <c r="AG15" s="112">
        <v>422577</v>
      </c>
      <c r="AH15" s="476">
        <v>-22</v>
      </c>
      <c r="AI15" s="104">
        <v>-98901</v>
      </c>
      <c r="AJ15" s="476">
        <v>-4</v>
      </c>
      <c r="AK15" s="106">
        <v>-8991</v>
      </c>
      <c r="AL15" s="105">
        <v>-107892</v>
      </c>
      <c r="AM15" s="112">
        <v>314685</v>
      </c>
      <c r="AN15" s="107">
        <v>-787</v>
      </c>
      <c r="AO15" s="112">
        <v>313898</v>
      </c>
      <c r="AP15" s="106"/>
      <c r="AQ15" s="112">
        <v>313898</v>
      </c>
      <c r="AR15" s="106">
        <v>284280</v>
      </c>
      <c r="AS15" s="106">
        <v>29618</v>
      </c>
      <c r="AT15" s="112">
        <v>7405</v>
      </c>
    </row>
    <row r="16" spans="1:46" ht="16.350000000000001" customHeight="1" x14ac:dyDescent="0.2">
      <c r="A16" s="69">
        <v>10</v>
      </c>
      <c r="B16" s="70" t="s">
        <v>16</v>
      </c>
      <c r="C16" s="477">
        <v>71</v>
      </c>
      <c r="D16" s="71">
        <v>3230.6044819159633</v>
      </c>
      <c r="E16" s="108">
        <v>229372.9182160334</v>
      </c>
      <c r="F16" s="513">
        <v>50</v>
      </c>
      <c r="G16" s="71">
        <v>453.94381602151191</v>
      </c>
      <c r="H16" s="108">
        <v>22697.190801075594</v>
      </c>
      <c r="I16" s="513">
        <v>82</v>
      </c>
      <c r="J16" s="71">
        <v>123.8028589149578</v>
      </c>
      <c r="K16" s="108">
        <v>10151.834431026538</v>
      </c>
      <c r="L16" s="513">
        <v>4</v>
      </c>
      <c r="M16" s="71">
        <v>3095.0714728739449</v>
      </c>
      <c r="N16" s="108">
        <v>12380.28589149578</v>
      </c>
      <c r="O16" s="513">
        <v>0</v>
      </c>
      <c r="P16" s="71">
        <v>1238.0285891495778</v>
      </c>
      <c r="Q16" s="108">
        <v>0</v>
      </c>
      <c r="R16" s="116">
        <v>274602</v>
      </c>
      <c r="S16" s="116">
        <v>30511</v>
      </c>
      <c r="T16" s="71">
        <v>9951</v>
      </c>
      <c r="U16" s="71">
        <v>4766</v>
      </c>
      <c r="V16" s="72">
        <v>14717</v>
      </c>
      <c r="W16" s="116">
        <v>289319</v>
      </c>
      <c r="X16" s="108">
        <v>-723</v>
      </c>
      <c r="Y16" s="116">
        <v>288596</v>
      </c>
      <c r="Z16" s="71">
        <v>-6740</v>
      </c>
      <c r="AA16" s="116">
        <v>281856</v>
      </c>
      <c r="AB16" s="73">
        <v>178120</v>
      </c>
      <c r="AC16" s="71">
        <v>103736</v>
      </c>
      <c r="AD16" s="117">
        <v>25934</v>
      </c>
      <c r="AE16" s="117">
        <v>281856</v>
      </c>
      <c r="AF16" s="100">
        <v>6044.4000000000005</v>
      </c>
      <c r="AG16" s="113">
        <v>429152</v>
      </c>
      <c r="AH16" s="477">
        <v>2</v>
      </c>
      <c r="AI16" s="100">
        <v>12088.800000000001</v>
      </c>
      <c r="AJ16" s="477">
        <v>0</v>
      </c>
      <c r="AK16" s="101">
        <v>0</v>
      </c>
      <c r="AL16" s="102">
        <v>12088.800000000001</v>
      </c>
      <c r="AM16" s="113">
        <v>441240.8</v>
      </c>
      <c r="AN16" s="109">
        <v>-1103</v>
      </c>
      <c r="AO16" s="113">
        <v>440137.8</v>
      </c>
      <c r="AP16" s="101"/>
      <c r="AQ16" s="113">
        <v>440138</v>
      </c>
      <c r="AR16" s="101">
        <v>271366</v>
      </c>
      <c r="AS16" s="101">
        <v>168772</v>
      </c>
      <c r="AT16" s="113">
        <v>42193</v>
      </c>
    </row>
    <row r="17" spans="1:46" ht="16.350000000000001" customHeight="1" x14ac:dyDescent="0.2">
      <c r="A17" s="78">
        <v>11</v>
      </c>
      <c r="B17" s="79" t="s">
        <v>17</v>
      </c>
      <c r="C17" s="475">
        <v>3</v>
      </c>
      <c r="D17" s="80">
        <v>5102.5398820412865</v>
      </c>
      <c r="E17" s="95">
        <v>15307.61964612386</v>
      </c>
      <c r="F17" s="511">
        <v>1</v>
      </c>
      <c r="G17" s="80">
        <v>644.3045610719837</v>
      </c>
      <c r="H17" s="95">
        <v>644.3045610719837</v>
      </c>
      <c r="I17" s="511">
        <v>3</v>
      </c>
      <c r="J17" s="80">
        <v>175.71942574690462</v>
      </c>
      <c r="K17" s="95">
        <v>527.15827724071391</v>
      </c>
      <c r="L17" s="511">
        <v>0</v>
      </c>
      <c r="M17" s="80">
        <v>4392.9856436726159</v>
      </c>
      <c r="N17" s="95">
        <v>0</v>
      </c>
      <c r="O17" s="511">
        <v>0</v>
      </c>
      <c r="P17" s="80">
        <v>1757.1942574690463</v>
      </c>
      <c r="Q17" s="95">
        <v>0</v>
      </c>
      <c r="R17" s="114">
        <v>16479</v>
      </c>
      <c r="S17" s="114">
        <v>1831</v>
      </c>
      <c r="T17" s="80">
        <v>15308</v>
      </c>
      <c r="U17" s="80">
        <v>8265</v>
      </c>
      <c r="V17" s="81">
        <v>23573</v>
      </c>
      <c r="W17" s="114">
        <v>40052</v>
      </c>
      <c r="X17" s="95">
        <v>-100</v>
      </c>
      <c r="Y17" s="114">
        <v>39952</v>
      </c>
      <c r="Z17" s="80"/>
      <c r="AA17" s="114">
        <v>39952</v>
      </c>
      <c r="AB17" s="80">
        <v>10960</v>
      </c>
      <c r="AC17" s="80">
        <v>28992</v>
      </c>
      <c r="AD17" s="114">
        <v>7248</v>
      </c>
      <c r="AE17" s="118">
        <v>39952</v>
      </c>
      <c r="AF17" s="96">
        <v>3081.6</v>
      </c>
      <c r="AG17" s="111">
        <v>9245</v>
      </c>
      <c r="AH17" s="475">
        <v>3</v>
      </c>
      <c r="AI17" s="96">
        <v>9244.7999999999993</v>
      </c>
      <c r="AJ17" s="475">
        <v>2</v>
      </c>
      <c r="AK17" s="98">
        <v>3081.6</v>
      </c>
      <c r="AL17" s="97">
        <v>12326.4</v>
      </c>
      <c r="AM17" s="111">
        <v>21571.4</v>
      </c>
      <c r="AN17" s="99">
        <v>-54</v>
      </c>
      <c r="AO17" s="111">
        <v>21517.4</v>
      </c>
      <c r="AP17" s="98"/>
      <c r="AQ17" s="111">
        <v>21517</v>
      </c>
      <c r="AR17" s="98">
        <v>5640</v>
      </c>
      <c r="AS17" s="98">
        <v>15877</v>
      </c>
      <c r="AT17" s="111">
        <v>3969</v>
      </c>
    </row>
    <row r="18" spans="1:46" ht="16.350000000000001" customHeight="1" x14ac:dyDescent="0.2">
      <c r="A18" s="74">
        <v>12</v>
      </c>
      <c r="B18" s="75" t="s">
        <v>18</v>
      </c>
      <c r="C18" s="476">
        <v>2</v>
      </c>
      <c r="D18" s="76">
        <v>2437.3069352880593</v>
      </c>
      <c r="E18" s="103">
        <v>4874.6138705761186</v>
      </c>
      <c r="F18" s="512">
        <v>1</v>
      </c>
      <c r="G18" s="76">
        <v>292.23483860401967</v>
      </c>
      <c r="H18" s="103">
        <v>292.23483860401967</v>
      </c>
      <c r="I18" s="512">
        <v>2</v>
      </c>
      <c r="J18" s="76">
        <v>79.700410528369005</v>
      </c>
      <c r="K18" s="103">
        <v>159.40082105673801</v>
      </c>
      <c r="L18" s="512">
        <v>0</v>
      </c>
      <c r="M18" s="76">
        <v>1992.5102632092251</v>
      </c>
      <c r="N18" s="103">
        <v>0</v>
      </c>
      <c r="O18" s="512">
        <v>0</v>
      </c>
      <c r="P18" s="76">
        <v>797.00410528369014</v>
      </c>
      <c r="Q18" s="103">
        <v>0</v>
      </c>
      <c r="R18" s="115">
        <v>5326</v>
      </c>
      <c r="S18" s="115">
        <v>592</v>
      </c>
      <c r="T18" s="76">
        <v>-5167</v>
      </c>
      <c r="U18" s="76">
        <v>0</v>
      </c>
      <c r="V18" s="77">
        <v>-5167</v>
      </c>
      <c r="W18" s="115">
        <v>159</v>
      </c>
      <c r="X18" s="103">
        <v>0</v>
      </c>
      <c r="Y18" s="115">
        <v>159</v>
      </c>
      <c r="Z18" s="76"/>
      <c r="AA18" s="115">
        <v>159</v>
      </c>
      <c r="AB18" s="76">
        <v>3544</v>
      </c>
      <c r="AC18" s="76">
        <v>-3385</v>
      </c>
      <c r="AD18" s="115">
        <v>-846</v>
      </c>
      <c r="AE18" s="119">
        <v>159</v>
      </c>
      <c r="AF18" s="104">
        <v>6039</v>
      </c>
      <c r="AG18" s="112">
        <v>12078</v>
      </c>
      <c r="AH18" s="476">
        <v>-2</v>
      </c>
      <c r="AI18" s="104">
        <v>-12078</v>
      </c>
      <c r="AJ18" s="476">
        <v>0</v>
      </c>
      <c r="AK18" s="106">
        <v>0</v>
      </c>
      <c r="AL18" s="105">
        <v>-12078</v>
      </c>
      <c r="AM18" s="112">
        <v>0</v>
      </c>
      <c r="AN18" s="107">
        <v>0</v>
      </c>
      <c r="AO18" s="112">
        <v>0</v>
      </c>
      <c r="AP18" s="106"/>
      <c r="AQ18" s="112">
        <v>0</v>
      </c>
      <c r="AR18" s="106">
        <v>7392</v>
      </c>
      <c r="AS18" s="106">
        <v>-7392</v>
      </c>
      <c r="AT18" s="112">
        <v>-1848</v>
      </c>
    </row>
    <row r="19" spans="1:46" ht="16.350000000000001" customHeight="1" x14ac:dyDescent="0.2">
      <c r="A19" s="74">
        <v>13</v>
      </c>
      <c r="B19" s="75" t="s">
        <v>19</v>
      </c>
      <c r="C19" s="476">
        <v>3</v>
      </c>
      <c r="D19" s="76">
        <v>4931.9220183228517</v>
      </c>
      <c r="E19" s="103">
        <v>14795.766054968555</v>
      </c>
      <c r="F19" s="512">
        <v>2</v>
      </c>
      <c r="G19" s="76">
        <v>655.30249005722806</v>
      </c>
      <c r="H19" s="103">
        <v>1310.6049801144561</v>
      </c>
      <c r="I19" s="512">
        <v>3</v>
      </c>
      <c r="J19" s="76">
        <v>178.71886092469856</v>
      </c>
      <c r="K19" s="103">
        <v>536.15658277409568</v>
      </c>
      <c r="L19" s="512">
        <v>1</v>
      </c>
      <c r="M19" s="76">
        <v>4467.9715231174641</v>
      </c>
      <c r="N19" s="103">
        <v>4467.9715231174641</v>
      </c>
      <c r="O19" s="512">
        <v>0</v>
      </c>
      <c r="P19" s="76">
        <v>1787.1886092469854</v>
      </c>
      <c r="Q19" s="103">
        <v>0</v>
      </c>
      <c r="R19" s="115">
        <v>21110</v>
      </c>
      <c r="S19" s="115">
        <v>2346</v>
      </c>
      <c r="T19" s="76">
        <v>0</v>
      </c>
      <c r="U19" s="76">
        <v>2794</v>
      </c>
      <c r="V19" s="77">
        <v>2794</v>
      </c>
      <c r="W19" s="115">
        <v>23904</v>
      </c>
      <c r="X19" s="103">
        <v>-60</v>
      </c>
      <c r="Y19" s="115">
        <v>23844</v>
      </c>
      <c r="Z19" s="76"/>
      <c r="AA19" s="115">
        <v>23844</v>
      </c>
      <c r="AB19" s="76">
        <v>14040</v>
      </c>
      <c r="AC19" s="76">
        <v>9804</v>
      </c>
      <c r="AD19" s="115">
        <v>2451</v>
      </c>
      <c r="AE19" s="119">
        <v>23844</v>
      </c>
      <c r="AF19" s="104">
        <v>2543.4</v>
      </c>
      <c r="AG19" s="112">
        <v>7630</v>
      </c>
      <c r="AH19" s="476">
        <v>0</v>
      </c>
      <c r="AI19" s="104">
        <v>0</v>
      </c>
      <c r="AJ19" s="476">
        <v>1</v>
      </c>
      <c r="AK19" s="106">
        <v>1271.7</v>
      </c>
      <c r="AL19" s="105">
        <v>1271.7</v>
      </c>
      <c r="AM19" s="112">
        <v>8901.7000000000007</v>
      </c>
      <c r="AN19" s="107">
        <v>-22</v>
      </c>
      <c r="AO19" s="112">
        <v>8879.7000000000007</v>
      </c>
      <c r="AP19" s="106"/>
      <c r="AQ19" s="112">
        <v>8880</v>
      </c>
      <c r="AR19" s="106">
        <v>5024</v>
      </c>
      <c r="AS19" s="106">
        <v>3856</v>
      </c>
      <c r="AT19" s="112">
        <v>964</v>
      </c>
    </row>
    <row r="20" spans="1:46" ht="16.350000000000001" customHeight="1" x14ac:dyDescent="0.2">
      <c r="A20" s="74">
        <v>14</v>
      </c>
      <c r="B20" s="75" t="s">
        <v>20</v>
      </c>
      <c r="C20" s="476">
        <v>9</v>
      </c>
      <c r="D20" s="76">
        <v>4260.016621227267</v>
      </c>
      <c r="E20" s="103">
        <v>38340.149591045403</v>
      </c>
      <c r="F20" s="512">
        <v>5</v>
      </c>
      <c r="G20" s="76">
        <v>560.63640873798738</v>
      </c>
      <c r="H20" s="103">
        <v>2803.182043689937</v>
      </c>
      <c r="I20" s="512">
        <v>8</v>
      </c>
      <c r="J20" s="76">
        <v>152.90083874672385</v>
      </c>
      <c r="K20" s="103">
        <v>1223.2067099737908</v>
      </c>
      <c r="L20" s="512">
        <v>3</v>
      </c>
      <c r="M20" s="76">
        <v>3822.5209686680964</v>
      </c>
      <c r="N20" s="103">
        <v>11467.562906004288</v>
      </c>
      <c r="O20" s="512">
        <v>0</v>
      </c>
      <c r="P20" s="76">
        <v>1529.0083874672382</v>
      </c>
      <c r="Q20" s="103">
        <v>0</v>
      </c>
      <c r="R20" s="115">
        <v>53834</v>
      </c>
      <c r="S20" s="115">
        <v>5982</v>
      </c>
      <c r="T20" s="76">
        <v>-7959</v>
      </c>
      <c r="U20" s="76">
        <v>280</v>
      </c>
      <c r="V20" s="77">
        <v>-7679</v>
      </c>
      <c r="W20" s="115">
        <v>46155</v>
      </c>
      <c r="X20" s="103">
        <v>-115</v>
      </c>
      <c r="Y20" s="115">
        <v>46040</v>
      </c>
      <c r="Z20" s="76"/>
      <c r="AA20" s="115">
        <v>46040</v>
      </c>
      <c r="AB20" s="76">
        <v>35800</v>
      </c>
      <c r="AC20" s="76">
        <v>10240</v>
      </c>
      <c r="AD20" s="115">
        <v>2560</v>
      </c>
      <c r="AE20" s="119">
        <v>46040</v>
      </c>
      <c r="AF20" s="104">
        <v>3271.5</v>
      </c>
      <c r="AG20" s="112">
        <v>29444</v>
      </c>
      <c r="AH20" s="476">
        <v>-2</v>
      </c>
      <c r="AI20" s="104">
        <v>-6543</v>
      </c>
      <c r="AJ20" s="476">
        <v>0</v>
      </c>
      <c r="AK20" s="106">
        <v>0</v>
      </c>
      <c r="AL20" s="105">
        <v>-6543</v>
      </c>
      <c r="AM20" s="112">
        <v>22901</v>
      </c>
      <c r="AN20" s="107">
        <v>-57</v>
      </c>
      <c r="AO20" s="112">
        <v>22844</v>
      </c>
      <c r="AP20" s="106"/>
      <c r="AQ20" s="112">
        <v>22844</v>
      </c>
      <c r="AR20" s="106">
        <v>18104</v>
      </c>
      <c r="AS20" s="106">
        <v>4740</v>
      </c>
      <c r="AT20" s="112">
        <v>1185</v>
      </c>
    </row>
    <row r="21" spans="1:46" ht="16.350000000000001" customHeight="1" x14ac:dyDescent="0.2">
      <c r="A21" s="69">
        <v>15</v>
      </c>
      <c r="B21" s="70" t="s">
        <v>21</v>
      </c>
      <c r="C21" s="477">
        <v>4</v>
      </c>
      <c r="D21" s="71">
        <v>4530.3502263256541</v>
      </c>
      <c r="E21" s="108">
        <v>18121.400905302617</v>
      </c>
      <c r="F21" s="513">
        <v>3</v>
      </c>
      <c r="G21" s="71">
        <v>630.81264979164382</v>
      </c>
      <c r="H21" s="108">
        <v>1892.4379493749316</v>
      </c>
      <c r="I21" s="513">
        <v>11</v>
      </c>
      <c r="J21" s="71">
        <v>172.03981357953921</v>
      </c>
      <c r="K21" s="108">
        <v>1892.4379493749313</v>
      </c>
      <c r="L21" s="513">
        <v>1</v>
      </c>
      <c r="M21" s="71">
        <v>4300.9953394884806</v>
      </c>
      <c r="N21" s="108">
        <v>4300.9953394884806</v>
      </c>
      <c r="O21" s="513">
        <v>0</v>
      </c>
      <c r="P21" s="71">
        <v>1720.3981357953921</v>
      </c>
      <c r="Q21" s="108">
        <v>0</v>
      </c>
      <c r="R21" s="116">
        <v>26207</v>
      </c>
      <c r="S21" s="116">
        <v>2912</v>
      </c>
      <c r="T21" s="71">
        <v>-5792</v>
      </c>
      <c r="U21" s="71">
        <v>-315</v>
      </c>
      <c r="V21" s="72">
        <v>-6107</v>
      </c>
      <c r="W21" s="116">
        <v>20100</v>
      </c>
      <c r="X21" s="108">
        <v>-50</v>
      </c>
      <c r="Y21" s="116">
        <v>20050</v>
      </c>
      <c r="Z21" s="71"/>
      <c r="AA21" s="116">
        <v>20050</v>
      </c>
      <c r="AB21" s="73">
        <v>17430</v>
      </c>
      <c r="AC21" s="71">
        <v>2620</v>
      </c>
      <c r="AD21" s="117">
        <v>655</v>
      </c>
      <c r="AE21" s="117">
        <v>20050</v>
      </c>
      <c r="AF21" s="100">
        <v>2664</v>
      </c>
      <c r="AG21" s="113">
        <v>10656</v>
      </c>
      <c r="AH21" s="477">
        <v>-1</v>
      </c>
      <c r="AI21" s="100">
        <v>-2664</v>
      </c>
      <c r="AJ21" s="477">
        <v>0</v>
      </c>
      <c r="AK21" s="101">
        <v>0</v>
      </c>
      <c r="AL21" s="102">
        <v>-2664</v>
      </c>
      <c r="AM21" s="113">
        <v>7992</v>
      </c>
      <c r="AN21" s="109">
        <v>-20</v>
      </c>
      <c r="AO21" s="113">
        <v>7972</v>
      </c>
      <c r="AP21" s="101"/>
      <c r="AQ21" s="113">
        <v>7972</v>
      </c>
      <c r="AR21" s="101">
        <v>7000</v>
      </c>
      <c r="AS21" s="101">
        <v>972</v>
      </c>
      <c r="AT21" s="113">
        <v>243</v>
      </c>
    </row>
    <row r="22" spans="1:46" ht="16.350000000000001" customHeight="1" x14ac:dyDescent="0.2">
      <c r="A22" s="78">
        <v>16</v>
      </c>
      <c r="B22" s="79" t="s">
        <v>22</v>
      </c>
      <c r="C22" s="475">
        <v>12</v>
      </c>
      <c r="D22" s="80">
        <v>2114.9037201180713</v>
      </c>
      <c r="E22" s="95">
        <v>25378.844641416857</v>
      </c>
      <c r="F22" s="511">
        <v>6</v>
      </c>
      <c r="G22" s="80">
        <v>295.86901841788841</v>
      </c>
      <c r="H22" s="95">
        <v>1775.2141105073306</v>
      </c>
      <c r="I22" s="511">
        <v>11</v>
      </c>
      <c r="J22" s="80">
        <v>80.691550477605929</v>
      </c>
      <c r="K22" s="95">
        <v>887.60705525366518</v>
      </c>
      <c r="L22" s="511">
        <v>0</v>
      </c>
      <c r="M22" s="80">
        <v>2017.2887619401486</v>
      </c>
      <c r="N22" s="95">
        <v>0</v>
      </c>
      <c r="O22" s="511">
        <v>3</v>
      </c>
      <c r="P22" s="80">
        <v>806.91550477605927</v>
      </c>
      <c r="Q22" s="95">
        <v>2420.7465143281779</v>
      </c>
      <c r="R22" s="114">
        <v>30462</v>
      </c>
      <c r="S22" s="114">
        <v>3385</v>
      </c>
      <c r="T22" s="80">
        <v>-2501</v>
      </c>
      <c r="U22" s="80">
        <v>-762</v>
      </c>
      <c r="V22" s="81">
        <v>-3263</v>
      </c>
      <c r="W22" s="114">
        <v>27199</v>
      </c>
      <c r="X22" s="95">
        <v>-68</v>
      </c>
      <c r="Y22" s="114">
        <v>27131</v>
      </c>
      <c r="Z22" s="80"/>
      <c r="AA22" s="114">
        <v>27131</v>
      </c>
      <c r="AB22" s="80">
        <v>20256</v>
      </c>
      <c r="AC22" s="80">
        <v>6875</v>
      </c>
      <c r="AD22" s="114">
        <v>1719</v>
      </c>
      <c r="AE22" s="118">
        <v>27131</v>
      </c>
      <c r="AF22" s="96">
        <v>10610.1</v>
      </c>
      <c r="AG22" s="111">
        <v>127321</v>
      </c>
      <c r="AH22" s="475">
        <v>0</v>
      </c>
      <c r="AI22" s="96">
        <v>0</v>
      </c>
      <c r="AJ22" s="475">
        <v>-1</v>
      </c>
      <c r="AK22" s="98">
        <v>-5305.05</v>
      </c>
      <c r="AL22" s="97">
        <v>-5305.05</v>
      </c>
      <c r="AM22" s="111">
        <v>122015.95</v>
      </c>
      <c r="AN22" s="99">
        <v>-305</v>
      </c>
      <c r="AO22" s="111">
        <v>121710.95</v>
      </c>
      <c r="AP22" s="98"/>
      <c r="AQ22" s="111">
        <v>121711</v>
      </c>
      <c r="AR22" s="98">
        <v>84768</v>
      </c>
      <c r="AS22" s="98">
        <v>36943</v>
      </c>
      <c r="AT22" s="111">
        <v>9236</v>
      </c>
    </row>
    <row r="23" spans="1:46" ht="16.350000000000001" customHeight="1" x14ac:dyDescent="0.2">
      <c r="A23" s="74">
        <v>17</v>
      </c>
      <c r="B23" s="75" t="s">
        <v>23</v>
      </c>
      <c r="C23" s="476">
        <v>161</v>
      </c>
      <c r="D23" s="76">
        <v>3054.5184209220911</v>
      </c>
      <c r="E23" s="103">
        <v>491777.46576845669</v>
      </c>
      <c r="F23" s="512">
        <v>99</v>
      </c>
      <c r="G23" s="76">
        <v>385.45542355628015</v>
      </c>
      <c r="H23" s="103">
        <v>38160.086932071732</v>
      </c>
      <c r="I23" s="512">
        <v>211.5</v>
      </c>
      <c r="J23" s="76">
        <v>105.12420642444003</v>
      </c>
      <c r="K23" s="103">
        <v>22233.769658769066</v>
      </c>
      <c r="L23" s="512">
        <v>7</v>
      </c>
      <c r="M23" s="76">
        <v>2628.1051606110013</v>
      </c>
      <c r="N23" s="103">
        <v>18396.736124277009</v>
      </c>
      <c r="O23" s="512">
        <v>5</v>
      </c>
      <c r="P23" s="76">
        <v>1051.2420642444006</v>
      </c>
      <c r="Q23" s="103">
        <v>5256.2103212220027</v>
      </c>
      <c r="R23" s="115">
        <v>575824</v>
      </c>
      <c r="S23" s="115">
        <v>63980</v>
      </c>
      <c r="T23" s="76">
        <v>124592</v>
      </c>
      <c r="U23" s="76">
        <v>47748</v>
      </c>
      <c r="V23" s="77">
        <v>172340</v>
      </c>
      <c r="W23" s="115">
        <v>748164</v>
      </c>
      <c r="X23" s="103">
        <v>-1870</v>
      </c>
      <c r="Y23" s="115">
        <v>746294</v>
      </c>
      <c r="Z23" s="76">
        <v>-1874</v>
      </c>
      <c r="AA23" s="115">
        <v>744420</v>
      </c>
      <c r="AB23" s="76">
        <v>381672</v>
      </c>
      <c r="AC23" s="76">
        <v>362748</v>
      </c>
      <c r="AD23" s="115">
        <v>90687</v>
      </c>
      <c r="AE23" s="119">
        <v>744420</v>
      </c>
      <c r="AF23" s="104">
        <v>7011.9000000000005</v>
      </c>
      <c r="AG23" s="112">
        <v>1128916</v>
      </c>
      <c r="AH23" s="476">
        <v>49</v>
      </c>
      <c r="AI23" s="104">
        <v>343583.10000000003</v>
      </c>
      <c r="AJ23" s="476">
        <v>25</v>
      </c>
      <c r="AK23" s="106">
        <v>87648.75</v>
      </c>
      <c r="AL23" s="105">
        <v>431231.85000000003</v>
      </c>
      <c r="AM23" s="112">
        <v>1560147.85</v>
      </c>
      <c r="AN23" s="107">
        <v>-3900</v>
      </c>
      <c r="AO23" s="112">
        <v>1556247.85</v>
      </c>
      <c r="AP23" s="106"/>
      <c r="AQ23" s="112">
        <v>1556248</v>
      </c>
      <c r="AR23" s="106">
        <v>728280</v>
      </c>
      <c r="AS23" s="106">
        <v>827968</v>
      </c>
      <c r="AT23" s="112">
        <v>206992</v>
      </c>
    </row>
    <row r="24" spans="1:46" ht="16.350000000000001" customHeight="1" x14ac:dyDescent="0.2">
      <c r="A24" s="74">
        <v>18</v>
      </c>
      <c r="B24" s="75" t="s">
        <v>24</v>
      </c>
      <c r="C24" s="476">
        <v>5</v>
      </c>
      <c r="D24" s="76">
        <v>4626.5407133373437</v>
      </c>
      <c r="E24" s="103">
        <v>23132.70356668672</v>
      </c>
      <c r="F24" s="512">
        <v>3</v>
      </c>
      <c r="G24" s="76">
        <v>611.77550753662524</v>
      </c>
      <c r="H24" s="103">
        <v>1835.3265226098756</v>
      </c>
      <c r="I24" s="512">
        <v>3</v>
      </c>
      <c r="J24" s="76">
        <v>166.8478656918069</v>
      </c>
      <c r="K24" s="103">
        <v>500.54359707542073</v>
      </c>
      <c r="L24" s="512">
        <v>3</v>
      </c>
      <c r="M24" s="76">
        <v>4171.1966422951728</v>
      </c>
      <c r="N24" s="103">
        <v>12513.589926885517</v>
      </c>
      <c r="O24" s="512">
        <v>0</v>
      </c>
      <c r="P24" s="76">
        <v>1668.478656918069</v>
      </c>
      <c r="Q24" s="103">
        <v>0</v>
      </c>
      <c r="R24" s="115">
        <v>37982</v>
      </c>
      <c r="S24" s="115">
        <v>4220</v>
      </c>
      <c r="T24" s="76">
        <v>-14036</v>
      </c>
      <c r="U24" s="76">
        <v>2925</v>
      </c>
      <c r="V24" s="77">
        <v>-11111</v>
      </c>
      <c r="W24" s="115">
        <v>26871</v>
      </c>
      <c r="X24" s="103">
        <v>-67</v>
      </c>
      <c r="Y24" s="115">
        <v>26804</v>
      </c>
      <c r="Z24" s="76"/>
      <c r="AA24" s="115">
        <v>26804</v>
      </c>
      <c r="AB24" s="76">
        <v>25256</v>
      </c>
      <c r="AC24" s="76">
        <v>1548</v>
      </c>
      <c r="AD24" s="115">
        <v>387</v>
      </c>
      <c r="AE24" s="119">
        <v>26804</v>
      </c>
      <c r="AF24" s="104">
        <v>2403</v>
      </c>
      <c r="AG24" s="112">
        <v>12015</v>
      </c>
      <c r="AH24" s="476">
        <v>-2</v>
      </c>
      <c r="AI24" s="104">
        <v>-4806</v>
      </c>
      <c r="AJ24" s="476">
        <v>1</v>
      </c>
      <c r="AK24" s="106">
        <v>1201.5</v>
      </c>
      <c r="AL24" s="105">
        <v>-3604.5</v>
      </c>
      <c r="AM24" s="112">
        <v>8410.5</v>
      </c>
      <c r="AN24" s="107">
        <v>-21</v>
      </c>
      <c r="AO24" s="112">
        <v>8389.5</v>
      </c>
      <c r="AP24" s="106"/>
      <c r="AQ24" s="112">
        <v>8390</v>
      </c>
      <c r="AR24" s="106">
        <v>7072</v>
      </c>
      <c r="AS24" s="106">
        <v>1318</v>
      </c>
      <c r="AT24" s="112">
        <v>330</v>
      </c>
    </row>
    <row r="25" spans="1:46" ht="16.350000000000001" customHeight="1" x14ac:dyDescent="0.2">
      <c r="A25" s="74">
        <v>19</v>
      </c>
      <c r="B25" s="75" t="s">
        <v>25</v>
      </c>
      <c r="C25" s="476">
        <v>17</v>
      </c>
      <c r="D25" s="76">
        <v>3999.4520157358397</v>
      </c>
      <c r="E25" s="103">
        <v>67990.684267509278</v>
      </c>
      <c r="F25" s="512">
        <v>8</v>
      </c>
      <c r="G25" s="76">
        <v>544.80302812923367</v>
      </c>
      <c r="H25" s="103">
        <v>4358.4242250338693</v>
      </c>
      <c r="I25" s="512">
        <v>18</v>
      </c>
      <c r="J25" s="76">
        <v>148.58264403524555</v>
      </c>
      <c r="K25" s="103">
        <v>2674.4875926344198</v>
      </c>
      <c r="L25" s="512">
        <v>2</v>
      </c>
      <c r="M25" s="76">
        <v>3714.5661008811389</v>
      </c>
      <c r="N25" s="103">
        <v>7429.1322017622779</v>
      </c>
      <c r="O25" s="512">
        <v>0</v>
      </c>
      <c r="P25" s="76">
        <v>1485.8264403524554</v>
      </c>
      <c r="Q25" s="103">
        <v>0</v>
      </c>
      <c r="R25" s="115">
        <v>82453</v>
      </c>
      <c r="S25" s="115">
        <v>9161</v>
      </c>
      <c r="T25" s="76">
        <v>46408</v>
      </c>
      <c r="U25" s="76">
        <v>-3455</v>
      </c>
      <c r="V25" s="77">
        <v>42953</v>
      </c>
      <c r="W25" s="115">
        <v>125406</v>
      </c>
      <c r="X25" s="103">
        <v>-314</v>
      </c>
      <c r="Y25" s="115">
        <v>125092</v>
      </c>
      <c r="Z25" s="76"/>
      <c r="AA25" s="115">
        <v>125092</v>
      </c>
      <c r="AB25" s="76">
        <v>54832</v>
      </c>
      <c r="AC25" s="76">
        <v>70260</v>
      </c>
      <c r="AD25" s="115">
        <v>17565</v>
      </c>
      <c r="AE25" s="119">
        <v>125092</v>
      </c>
      <c r="AF25" s="104">
        <v>2996.1</v>
      </c>
      <c r="AG25" s="112">
        <v>50934</v>
      </c>
      <c r="AH25" s="476">
        <v>8</v>
      </c>
      <c r="AI25" s="104">
        <v>23968.799999999999</v>
      </c>
      <c r="AJ25" s="476">
        <v>-2</v>
      </c>
      <c r="AK25" s="106">
        <v>-2996.1</v>
      </c>
      <c r="AL25" s="105">
        <v>20972.7</v>
      </c>
      <c r="AM25" s="112">
        <v>71906.7</v>
      </c>
      <c r="AN25" s="107">
        <v>-180</v>
      </c>
      <c r="AO25" s="112">
        <v>71726.7</v>
      </c>
      <c r="AP25" s="106"/>
      <c r="AQ25" s="112">
        <v>71727</v>
      </c>
      <c r="AR25" s="106">
        <v>23898</v>
      </c>
      <c r="AS25" s="106">
        <v>47829</v>
      </c>
      <c r="AT25" s="112">
        <v>11957</v>
      </c>
    </row>
    <row r="26" spans="1:46" ht="16.350000000000001" customHeight="1" x14ac:dyDescent="0.2">
      <c r="A26" s="69">
        <v>20</v>
      </c>
      <c r="B26" s="70" t="s">
        <v>26</v>
      </c>
      <c r="C26" s="477">
        <v>14</v>
      </c>
      <c r="D26" s="71">
        <v>4216.7727255521595</v>
      </c>
      <c r="E26" s="108">
        <v>59034.818157730231</v>
      </c>
      <c r="F26" s="513">
        <v>7</v>
      </c>
      <c r="G26" s="71">
        <v>624.51833962147532</v>
      </c>
      <c r="H26" s="108">
        <v>4371.6283773503274</v>
      </c>
      <c r="I26" s="513">
        <v>16</v>
      </c>
      <c r="J26" s="71">
        <v>170.32318353312962</v>
      </c>
      <c r="K26" s="108">
        <v>2725.170936530074</v>
      </c>
      <c r="L26" s="513">
        <v>0</v>
      </c>
      <c r="M26" s="71">
        <v>4258.0795883282408</v>
      </c>
      <c r="N26" s="108">
        <v>0</v>
      </c>
      <c r="O26" s="513">
        <v>0</v>
      </c>
      <c r="P26" s="71">
        <v>1703.231835331296</v>
      </c>
      <c r="Q26" s="108">
        <v>0</v>
      </c>
      <c r="R26" s="116">
        <v>66132</v>
      </c>
      <c r="S26" s="116">
        <v>7348</v>
      </c>
      <c r="T26" s="71">
        <v>-1125</v>
      </c>
      <c r="U26" s="71">
        <v>9135</v>
      </c>
      <c r="V26" s="72">
        <v>8010</v>
      </c>
      <c r="W26" s="116">
        <v>74142</v>
      </c>
      <c r="X26" s="108">
        <v>-185</v>
      </c>
      <c r="Y26" s="116">
        <v>73957</v>
      </c>
      <c r="Z26" s="71"/>
      <c r="AA26" s="116">
        <v>73957</v>
      </c>
      <c r="AB26" s="73">
        <v>43976</v>
      </c>
      <c r="AC26" s="71">
        <v>29981</v>
      </c>
      <c r="AD26" s="117">
        <v>7495</v>
      </c>
      <c r="AE26" s="117">
        <v>73957</v>
      </c>
      <c r="AF26" s="100">
        <v>2319.3000000000002</v>
      </c>
      <c r="AG26" s="113">
        <v>32470</v>
      </c>
      <c r="AH26" s="477">
        <v>-3</v>
      </c>
      <c r="AI26" s="100">
        <v>-6957.9000000000005</v>
      </c>
      <c r="AJ26" s="477">
        <v>3</v>
      </c>
      <c r="AK26" s="101">
        <v>3478.9500000000003</v>
      </c>
      <c r="AL26" s="102">
        <v>-3478.9500000000003</v>
      </c>
      <c r="AM26" s="113">
        <v>28991.05</v>
      </c>
      <c r="AN26" s="109">
        <v>-72</v>
      </c>
      <c r="AO26" s="113">
        <v>28919.05</v>
      </c>
      <c r="AP26" s="101"/>
      <c r="AQ26" s="113">
        <v>28919</v>
      </c>
      <c r="AR26" s="101">
        <v>21216</v>
      </c>
      <c r="AS26" s="101">
        <v>7703</v>
      </c>
      <c r="AT26" s="113">
        <v>1926</v>
      </c>
    </row>
    <row r="27" spans="1:46" ht="16.350000000000001" customHeight="1" x14ac:dyDescent="0.2">
      <c r="A27" s="78">
        <v>21</v>
      </c>
      <c r="B27" s="79" t="s">
        <v>27</v>
      </c>
      <c r="C27" s="475">
        <v>5</v>
      </c>
      <c r="D27" s="80">
        <v>4427.321142212516</v>
      </c>
      <c r="E27" s="95">
        <v>22136.605711062581</v>
      </c>
      <c r="F27" s="511">
        <v>1</v>
      </c>
      <c r="G27" s="80">
        <v>643.50410128675333</v>
      </c>
      <c r="H27" s="95">
        <v>643.50410128675333</v>
      </c>
      <c r="I27" s="511">
        <v>6</v>
      </c>
      <c r="J27" s="80">
        <v>175.50111853275092</v>
      </c>
      <c r="K27" s="95">
        <v>1053.0067111965054</v>
      </c>
      <c r="L27" s="511">
        <v>0</v>
      </c>
      <c r="M27" s="80">
        <v>4387.5279633187729</v>
      </c>
      <c r="N27" s="95">
        <v>0</v>
      </c>
      <c r="O27" s="511">
        <v>0</v>
      </c>
      <c r="P27" s="80">
        <v>1755.0111853275089</v>
      </c>
      <c r="Q27" s="95">
        <v>0</v>
      </c>
      <c r="R27" s="114">
        <v>23833</v>
      </c>
      <c r="S27" s="114">
        <v>2648</v>
      </c>
      <c r="T27" s="80">
        <v>22137</v>
      </c>
      <c r="U27" s="80">
        <v>-605</v>
      </c>
      <c r="V27" s="81">
        <v>21532</v>
      </c>
      <c r="W27" s="114">
        <v>45365</v>
      </c>
      <c r="X27" s="95">
        <v>-113</v>
      </c>
      <c r="Y27" s="114">
        <v>45252</v>
      </c>
      <c r="Z27" s="80"/>
      <c r="AA27" s="114">
        <v>45252</v>
      </c>
      <c r="AB27" s="80">
        <v>15848</v>
      </c>
      <c r="AC27" s="80">
        <v>29404</v>
      </c>
      <c r="AD27" s="114">
        <v>7351</v>
      </c>
      <c r="AE27" s="118">
        <v>45252</v>
      </c>
      <c r="AF27" s="96">
        <v>2342.7000000000003</v>
      </c>
      <c r="AG27" s="111">
        <v>11714</v>
      </c>
      <c r="AH27" s="475">
        <v>5</v>
      </c>
      <c r="AI27" s="96">
        <v>11713.500000000002</v>
      </c>
      <c r="AJ27" s="475">
        <v>-1</v>
      </c>
      <c r="AK27" s="98">
        <v>-1171.3500000000001</v>
      </c>
      <c r="AL27" s="97">
        <v>10542.150000000001</v>
      </c>
      <c r="AM27" s="111">
        <v>22256.15</v>
      </c>
      <c r="AN27" s="99">
        <v>-56</v>
      </c>
      <c r="AO27" s="111">
        <v>22200.15</v>
      </c>
      <c r="AP27" s="98"/>
      <c r="AQ27" s="111">
        <v>22200</v>
      </c>
      <c r="AR27" s="98">
        <v>7344</v>
      </c>
      <c r="AS27" s="98">
        <v>14856</v>
      </c>
      <c r="AT27" s="111">
        <v>3714</v>
      </c>
    </row>
    <row r="28" spans="1:46" ht="16.350000000000001" customHeight="1" x14ac:dyDescent="0.2">
      <c r="A28" s="74">
        <v>22</v>
      </c>
      <c r="B28" s="75" t="s">
        <v>28</v>
      </c>
      <c r="C28" s="476">
        <v>15</v>
      </c>
      <c r="D28" s="76">
        <v>4750.2419560379276</v>
      </c>
      <c r="E28" s="103">
        <v>71253.629340568907</v>
      </c>
      <c r="F28" s="512">
        <v>8</v>
      </c>
      <c r="G28" s="76">
        <v>690.38867553702516</v>
      </c>
      <c r="H28" s="103">
        <v>5523.1094042962013</v>
      </c>
      <c r="I28" s="512">
        <v>17</v>
      </c>
      <c r="J28" s="76">
        <v>188.28782060100684</v>
      </c>
      <c r="K28" s="103">
        <v>3200.8929502171163</v>
      </c>
      <c r="L28" s="512">
        <v>1</v>
      </c>
      <c r="M28" s="76">
        <v>4707.1955150251715</v>
      </c>
      <c r="N28" s="103">
        <v>4707.1955150251715</v>
      </c>
      <c r="O28" s="512">
        <v>1</v>
      </c>
      <c r="P28" s="76">
        <v>1882.8782060100687</v>
      </c>
      <c r="Q28" s="103">
        <v>1882.8782060100687</v>
      </c>
      <c r="R28" s="115">
        <v>86568</v>
      </c>
      <c r="S28" s="115">
        <v>9619</v>
      </c>
      <c r="T28" s="76">
        <v>-21072</v>
      </c>
      <c r="U28" s="76">
        <v>5419</v>
      </c>
      <c r="V28" s="77">
        <v>-15653</v>
      </c>
      <c r="W28" s="115">
        <v>70915</v>
      </c>
      <c r="X28" s="103">
        <v>-177</v>
      </c>
      <c r="Y28" s="115">
        <v>70738</v>
      </c>
      <c r="Z28" s="76"/>
      <c r="AA28" s="115">
        <v>70738</v>
      </c>
      <c r="AB28" s="76">
        <v>57568</v>
      </c>
      <c r="AC28" s="76">
        <v>13170</v>
      </c>
      <c r="AD28" s="115">
        <v>3293</v>
      </c>
      <c r="AE28" s="119">
        <v>70738</v>
      </c>
      <c r="AF28" s="104">
        <v>1737</v>
      </c>
      <c r="AG28" s="112">
        <v>26055</v>
      </c>
      <c r="AH28" s="476">
        <v>-4</v>
      </c>
      <c r="AI28" s="104">
        <v>-6948</v>
      </c>
      <c r="AJ28" s="476">
        <v>1</v>
      </c>
      <c r="AK28" s="106">
        <v>868.5</v>
      </c>
      <c r="AL28" s="105">
        <v>-6079.5</v>
      </c>
      <c r="AM28" s="112">
        <v>19975.5</v>
      </c>
      <c r="AN28" s="107">
        <v>-50</v>
      </c>
      <c r="AO28" s="112">
        <v>19925.5</v>
      </c>
      <c r="AP28" s="106"/>
      <c r="AQ28" s="112">
        <v>19926</v>
      </c>
      <c r="AR28" s="106">
        <v>11616</v>
      </c>
      <c r="AS28" s="106">
        <v>8310</v>
      </c>
      <c r="AT28" s="112">
        <v>2078</v>
      </c>
    </row>
    <row r="29" spans="1:46" ht="16.350000000000001" customHeight="1" x14ac:dyDescent="0.2">
      <c r="A29" s="74">
        <v>23</v>
      </c>
      <c r="B29" s="75" t="s">
        <v>29</v>
      </c>
      <c r="C29" s="476">
        <v>33</v>
      </c>
      <c r="D29" s="76">
        <v>4236.7250658338417</v>
      </c>
      <c r="E29" s="103">
        <v>139811.92717251676</v>
      </c>
      <c r="F29" s="512">
        <v>23</v>
      </c>
      <c r="G29" s="76">
        <v>566.67942829406877</v>
      </c>
      <c r="H29" s="103">
        <v>13033.626850763581</v>
      </c>
      <c r="I29" s="512">
        <v>40</v>
      </c>
      <c r="J29" s="76">
        <v>154.54893498929144</v>
      </c>
      <c r="K29" s="103">
        <v>6181.9573995716573</v>
      </c>
      <c r="L29" s="512">
        <v>6</v>
      </c>
      <c r="M29" s="76">
        <v>3863.7233747322871</v>
      </c>
      <c r="N29" s="103">
        <v>23182.340248393724</v>
      </c>
      <c r="O29" s="512">
        <v>0</v>
      </c>
      <c r="P29" s="76">
        <v>1545.4893498929146</v>
      </c>
      <c r="Q29" s="103">
        <v>0</v>
      </c>
      <c r="R29" s="115">
        <v>182210</v>
      </c>
      <c r="S29" s="115">
        <v>20246</v>
      </c>
      <c r="T29" s="76">
        <v>5267</v>
      </c>
      <c r="U29" s="76">
        <v>-4655</v>
      </c>
      <c r="V29" s="77">
        <v>612</v>
      </c>
      <c r="W29" s="115">
        <v>182822</v>
      </c>
      <c r="X29" s="103">
        <v>-457</v>
      </c>
      <c r="Y29" s="115">
        <v>182365</v>
      </c>
      <c r="Z29" s="76">
        <v>-4140</v>
      </c>
      <c r="AA29" s="115">
        <v>178225</v>
      </c>
      <c r="AB29" s="76">
        <v>118408</v>
      </c>
      <c r="AC29" s="76">
        <v>59817</v>
      </c>
      <c r="AD29" s="115">
        <v>14954</v>
      </c>
      <c r="AE29" s="119">
        <v>178225</v>
      </c>
      <c r="AF29" s="104">
        <v>3020.4</v>
      </c>
      <c r="AG29" s="112">
        <v>99673</v>
      </c>
      <c r="AH29" s="476">
        <v>1</v>
      </c>
      <c r="AI29" s="104">
        <v>3020.4</v>
      </c>
      <c r="AJ29" s="476">
        <v>-3</v>
      </c>
      <c r="AK29" s="106">
        <v>-4530.6000000000004</v>
      </c>
      <c r="AL29" s="105">
        <v>-1510.2000000000003</v>
      </c>
      <c r="AM29" s="112">
        <v>98162.8</v>
      </c>
      <c r="AN29" s="107">
        <v>-245</v>
      </c>
      <c r="AO29" s="112">
        <v>97917.8</v>
      </c>
      <c r="AP29" s="106"/>
      <c r="AQ29" s="112">
        <v>97918</v>
      </c>
      <c r="AR29" s="106">
        <v>65632</v>
      </c>
      <c r="AS29" s="106">
        <v>32286</v>
      </c>
      <c r="AT29" s="112">
        <v>8072</v>
      </c>
    </row>
    <row r="30" spans="1:46" ht="16.350000000000001" customHeight="1" x14ac:dyDescent="0.2">
      <c r="A30" s="74">
        <v>24</v>
      </c>
      <c r="B30" s="75" t="s">
        <v>30</v>
      </c>
      <c r="C30" s="476">
        <v>16</v>
      </c>
      <c r="D30" s="76">
        <v>2309.024502382817</v>
      </c>
      <c r="E30" s="103">
        <v>36944.392038125072</v>
      </c>
      <c r="F30" s="512">
        <v>11</v>
      </c>
      <c r="G30" s="76">
        <v>250.82874748861698</v>
      </c>
      <c r="H30" s="103">
        <v>2759.116222374787</v>
      </c>
      <c r="I30" s="512">
        <v>16</v>
      </c>
      <c r="J30" s="76">
        <v>68.407840224168268</v>
      </c>
      <c r="K30" s="103">
        <v>1094.5254435866923</v>
      </c>
      <c r="L30" s="512">
        <v>1</v>
      </c>
      <c r="M30" s="76">
        <v>1710.1960056042067</v>
      </c>
      <c r="N30" s="103">
        <v>1710.1960056042067</v>
      </c>
      <c r="O30" s="512">
        <v>0</v>
      </c>
      <c r="P30" s="76">
        <v>684.07840224168274</v>
      </c>
      <c r="Q30" s="103">
        <v>0</v>
      </c>
      <c r="R30" s="115">
        <v>42508</v>
      </c>
      <c r="S30" s="115">
        <v>4723</v>
      </c>
      <c r="T30" s="76">
        <v>-1100</v>
      </c>
      <c r="U30" s="76">
        <v>-8284</v>
      </c>
      <c r="V30" s="77">
        <v>-9384</v>
      </c>
      <c r="W30" s="115">
        <v>33124</v>
      </c>
      <c r="X30" s="103">
        <v>-83</v>
      </c>
      <c r="Y30" s="115">
        <v>33041</v>
      </c>
      <c r="Z30" s="76"/>
      <c r="AA30" s="115">
        <v>33041</v>
      </c>
      <c r="AB30" s="76">
        <v>28266</v>
      </c>
      <c r="AC30" s="76">
        <v>4775</v>
      </c>
      <c r="AD30" s="115">
        <v>1194</v>
      </c>
      <c r="AE30" s="119">
        <v>33041</v>
      </c>
      <c r="AF30" s="104">
        <v>12233.7</v>
      </c>
      <c r="AG30" s="112">
        <v>195739</v>
      </c>
      <c r="AH30" s="476">
        <v>-1</v>
      </c>
      <c r="AI30" s="104">
        <v>-12233.7</v>
      </c>
      <c r="AJ30" s="476">
        <v>-6</v>
      </c>
      <c r="AK30" s="106">
        <v>-36701.100000000006</v>
      </c>
      <c r="AL30" s="105">
        <v>-48934.8</v>
      </c>
      <c r="AM30" s="112">
        <v>146804.20000000001</v>
      </c>
      <c r="AN30" s="107">
        <v>-367</v>
      </c>
      <c r="AO30" s="112">
        <v>146437.20000000001</v>
      </c>
      <c r="AP30" s="106"/>
      <c r="AQ30" s="112">
        <v>146437</v>
      </c>
      <c r="AR30" s="106">
        <v>112464</v>
      </c>
      <c r="AS30" s="106">
        <v>33973</v>
      </c>
      <c r="AT30" s="112">
        <v>8493</v>
      </c>
    </row>
    <row r="31" spans="1:46" ht="16.350000000000001" customHeight="1" x14ac:dyDescent="0.2">
      <c r="A31" s="69">
        <v>25</v>
      </c>
      <c r="B31" s="70" t="s">
        <v>31</v>
      </c>
      <c r="C31" s="477">
        <v>3</v>
      </c>
      <c r="D31" s="71">
        <v>3436.0495597455015</v>
      </c>
      <c r="E31" s="108">
        <v>10308.148679236505</v>
      </c>
      <c r="F31" s="513">
        <v>0</v>
      </c>
      <c r="G31" s="71">
        <v>469.10712452332058</v>
      </c>
      <c r="H31" s="108">
        <v>0</v>
      </c>
      <c r="I31" s="513">
        <v>5</v>
      </c>
      <c r="J31" s="71">
        <v>127.93830668817834</v>
      </c>
      <c r="K31" s="108">
        <v>639.6915334408917</v>
      </c>
      <c r="L31" s="513">
        <v>1</v>
      </c>
      <c r="M31" s="71">
        <v>3198.4576672044586</v>
      </c>
      <c r="N31" s="108">
        <v>3198.4576672044586</v>
      </c>
      <c r="O31" s="513">
        <v>0</v>
      </c>
      <c r="P31" s="71">
        <v>1279.3830668817834</v>
      </c>
      <c r="Q31" s="108">
        <v>0</v>
      </c>
      <c r="R31" s="116">
        <v>14146</v>
      </c>
      <c r="S31" s="116">
        <v>1572</v>
      </c>
      <c r="T31" s="71">
        <v>13744</v>
      </c>
      <c r="U31" s="71">
        <v>-6050</v>
      </c>
      <c r="V31" s="72">
        <v>7694</v>
      </c>
      <c r="W31" s="116">
        <v>21840</v>
      </c>
      <c r="X31" s="108">
        <v>-55</v>
      </c>
      <c r="Y31" s="116">
        <v>21785</v>
      </c>
      <c r="Z31" s="71"/>
      <c r="AA31" s="116">
        <v>21785</v>
      </c>
      <c r="AB31" s="73">
        <v>9408</v>
      </c>
      <c r="AC31" s="71">
        <v>12377</v>
      </c>
      <c r="AD31" s="117">
        <v>3094</v>
      </c>
      <c r="AE31" s="117">
        <v>21785</v>
      </c>
      <c r="AF31" s="100">
        <v>4734</v>
      </c>
      <c r="AG31" s="113">
        <v>14202</v>
      </c>
      <c r="AH31" s="477">
        <v>3</v>
      </c>
      <c r="AI31" s="100">
        <v>14202</v>
      </c>
      <c r="AJ31" s="477">
        <v>-3</v>
      </c>
      <c r="AK31" s="101">
        <v>-7101</v>
      </c>
      <c r="AL31" s="102">
        <v>7101</v>
      </c>
      <c r="AM31" s="113">
        <v>21303</v>
      </c>
      <c r="AN31" s="109">
        <v>-53</v>
      </c>
      <c r="AO31" s="113">
        <v>21250</v>
      </c>
      <c r="AP31" s="101"/>
      <c r="AQ31" s="113">
        <v>21250</v>
      </c>
      <c r="AR31" s="101">
        <v>9680</v>
      </c>
      <c r="AS31" s="101">
        <v>11570</v>
      </c>
      <c r="AT31" s="113">
        <v>2893</v>
      </c>
    </row>
    <row r="32" spans="1:46" ht="16.350000000000001" customHeight="1" x14ac:dyDescent="0.2">
      <c r="A32" s="78">
        <v>26</v>
      </c>
      <c r="B32" s="79" t="s">
        <v>32</v>
      </c>
      <c r="C32" s="475">
        <v>187</v>
      </c>
      <c r="D32" s="80">
        <v>3358.6614889225234</v>
      </c>
      <c r="E32" s="95">
        <v>628069.69842851185</v>
      </c>
      <c r="F32" s="511">
        <v>112</v>
      </c>
      <c r="G32" s="80">
        <v>418.60722668636168</v>
      </c>
      <c r="H32" s="95">
        <v>46884.00938887251</v>
      </c>
      <c r="I32" s="511">
        <v>192</v>
      </c>
      <c r="J32" s="80">
        <v>114.16560727809863</v>
      </c>
      <c r="K32" s="95">
        <v>21919.796597394939</v>
      </c>
      <c r="L32" s="511">
        <v>24</v>
      </c>
      <c r="M32" s="80">
        <v>2854.1401819524654</v>
      </c>
      <c r="N32" s="95">
        <v>68499.364366859169</v>
      </c>
      <c r="O32" s="511">
        <v>3</v>
      </c>
      <c r="P32" s="80">
        <v>1141.6560727809863</v>
      </c>
      <c r="Q32" s="95">
        <v>3424.9682183429586</v>
      </c>
      <c r="R32" s="114">
        <v>768798</v>
      </c>
      <c r="S32" s="114">
        <v>85422</v>
      </c>
      <c r="T32" s="80">
        <v>-78552</v>
      </c>
      <c r="U32" s="80">
        <v>-3107</v>
      </c>
      <c r="V32" s="81">
        <v>-81659</v>
      </c>
      <c r="W32" s="114">
        <v>687139</v>
      </c>
      <c r="X32" s="95">
        <v>-1718</v>
      </c>
      <c r="Y32" s="114">
        <v>685421</v>
      </c>
      <c r="Z32" s="80"/>
      <c r="AA32" s="114">
        <v>685421</v>
      </c>
      <c r="AB32" s="80">
        <v>511236</v>
      </c>
      <c r="AC32" s="80">
        <v>174185</v>
      </c>
      <c r="AD32" s="114">
        <v>43546</v>
      </c>
      <c r="AE32" s="118">
        <v>685421</v>
      </c>
      <c r="AF32" s="96">
        <v>4689</v>
      </c>
      <c r="AG32" s="111">
        <v>876843</v>
      </c>
      <c r="AH32" s="475">
        <v>-18</v>
      </c>
      <c r="AI32" s="96">
        <v>-84402</v>
      </c>
      <c r="AJ32" s="475">
        <v>-5</v>
      </c>
      <c r="AK32" s="98">
        <v>-11722.5</v>
      </c>
      <c r="AL32" s="97">
        <v>-96124.5</v>
      </c>
      <c r="AM32" s="111">
        <v>780718.5</v>
      </c>
      <c r="AN32" s="99">
        <v>-1952</v>
      </c>
      <c r="AO32" s="111">
        <v>778766.5</v>
      </c>
      <c r="AP32" s="98"/>
      <c r="AQ32" s="111">
        <v>778767</v>
      </c>
      <c r="AR32" s="98">
        <v>578848</v>
      </c>
      <c r="AS32" s="98">
        <v>199919</v>
      </c>
      <c r="AT32" s="111">
        <v>49980</v>
      </c>
    </row>
    <row r="33" spans="1:46" ht="16.350000000000001" customHeight="1" x14ac:dyDescent="0.2">
      <c r="A33" s="74">
        <v>27</v>
      </c>
      <c r="B33" s="75" t="s">
        <v>33</v>
      </c>
      <c r="C33" s="476">
        <v>11</v>
      </c>
      <c r="D33" s="76">
        <v>4680.9414123872566</v>
      </c>
      <c r="E33" s="103">
        <v>51490.35553625982</v>
      </c>
      <c r="F33" s="512">
        <v>5</v>
      </c>
      <c r="G33" s="76">
        <v>616.79196313457828</v>
      </c>
      <c r="H33" s="103">
        <v>3083.9598156728916</v>
      </c>
      <c r="I33" s="512">
        <v>9</v>
      </c>
      <c r="J33" s="76">
        <v>168.21598994579404</v>
      </c>
      <c r="K33" s="103">
        <v>1513.9439095121463</v>
      </c>
      <c r="L33" s="512">
        <v>1</v>
      </c>
      <c r="M33" s="76">
        <v>4205.3997486448507</v>
      </c>
      <c r="N33" s="103">
        <v>4205.3997486448507</v>
      </c>
      <c r="O33" s="512">
        <v>0</v>
      </c>
      <c r="P33" s="76">
        <v>1682.1598994579406</v>
      </c>
      <c r="Q33" s="103">
        <v>0</v>
      </c>
      <c r="R33" s="115">
        <v>60294</v>
      </c>
      <c r="S33" s="115">
        <v>6699</v>
      </c>
      <c r="T33" s="76">
        <v>-34758</v>
      </c>
      <c r="U33" s="76">
        <v>5298</v>
      </c>
      <c r="V33" s="77">
        <v>-29460</v>
      </c>
      <c r="W33" s="115">
        <v>30834</v>
      </c>
      <c r="X33" s="103">
        <v>-77</v>
      </c>
      <c r="Y33" s="115">
        <v>30757</v>
      </c>
      <c r="Z33" s="76"/>
      <c r="AA33" s="115">
        <v>30757</v>
      </c>
      <c r="AB33" s="76">
        <v>40096</v>
      </c>
      <c r="AC33" s="76">
        <v>-9339</v>
      </c>
      <c r="AD33" s="115">
        <v>-2335</v>
      </c>
      <c r="AE33" s="119">
        <v>30757</v>
      </c>
      <c r="AF33" s="104">
        <v>2985.3</v>
      </c>
      <c r="AG33" s="112">
        <v>32838</v>
      </c>
      <c r="AH33" s="476">
        <v>-6</v>
      </c>
      <c r="AI33" s="104">
        <v>-17911.800000000003</v>
      </c>
      <c r="AJ33" s="476">
        <v>2</v>
      </c>
      <c r="AK33" s="106">
        <v>2985.3</v>
      </c>
      <c r="AL33" s="105">
        <v>-14926.500000000004</v>
      </c>
      <c r="AM33" s="112">
        <v>17911.499999999996</v>
      </c>
      <c r="AN33" s="107">
        <v>-45</v>
      </c>
      <c r="AO33" s="112">
        <v>17866.499999999996</v>
      </c>
      <c r="AP33" s="106"/>
      <c r="AQ33" s="112">
        <v>17867</v>
      </c>
      <c r="AR33" s="106">
        <v>21392</v>
      </c>
      <c r="AS33" s="106">
        <v>-3525</v>
      </c>
      <c r="AT33" s="112">
        <v>-881</v>
      </c>
    </row>
    <row r="34" spans="1:46" ht="16.350000000000001" customHeight="1" x14ac:dyDescent="0.2">
      <c r="A34" s="74">
        <v>28</v>
      </c>
      <c r="B34" s="75" t="s">
        <v>34</v>
      </c>
      <c r="C34" s="476">
        <v>117</v>
      </c>
      <c r="D34" s="76">
        <v>3100.8162492916395</v>
      </c>
      <c r="E34" s="103">
        <v>362795.50116712181</v>
      </c>
      <c r="F34" s="512">
        <v>60</v>
      </c>
      <c r="G34" s="76">
        <v>423.87001073492792</v>
      </c>
      <c r="H34" s="103">
        <v>25432.200644095676</v>
      </c>
      <c r="I34" s="512">
        <v>123.5</v>
      </c>
      <c r="J34" s="76">
        <v>115.6009120186167</v>
      </c>
      <c r="K34" s="103">
        <v>14276.712634299161</v>
      </c>
      <c r="L34" s="512">
        <v>13</v>
      </c>
      <c r="M34" s="76">
        <v>2890.0228004654173</v>
      </c>
      <c r="N34" s="103">
        <v>37570.296406050424</v>
      </c>
      <c r="O34" s="512">
        <v>3</v>
      </c>
      <c r="P34" s="76">
        <v>1156.0091201861671</v>
      </c>
      <c r="Q34" s="103">
        <v>3468.0273605585016</v>
      </c>
      <c r="R34" s="115">
        <v>443543</v>
      </c>
      <c r="S34" s="115">
        <v>49283</v>
      </c>
      <c r="T34" s="76">
        <v>-36267</v>
      </c>
      <c r="U34" s="76">
        <v>14495</v>
      </c>
      <c r="V34" s="77">
        <v>-21772</v>
      </c>
      <c r="W34" s="115">
        <v>421771</v>
      </c>
      <c r="X34" s="103">
        <v>-1054</v>
      </c>
      <c r="Y34" s="115">
        <v>420717</v>
      </c>
      <c r="Z34" s="76">
        <v>-1724</v>
      </c>
      <c r="AA34" s="115">
        <v>418993</v>
      </c>
      <c r="AB34" s="76">
        <v>293808</v>
      </c>
      <c r="AC34" s="76">
        <v>125185</v>
      </c>
      <c r="AD34" s="115">
        <v>31296</v>
      </c>
      <c r="AE34" s="119">
        <v>418993</v>
      </c>
      <c r="AF34" s="104">
        <v>5207.4000000000005</v>
      </c>
      <c r="AG34" s="112">
        <v>609266</v>
      </c>
      <c r="AH34" s="476">
        <v>-11</v>
      </c>
      <c r="AI34" s="104">
        <v>-57281.400000000009</v>
      </c>
      <c r="AJ34" s="476">
        <v>5</v>
      </c>
      <c r="AK34" s="106">
        <v>13018.500000000002</v>
      </c>
      <c r="AL34" s="105">
        <v>-44262.900000000009</v>
      </c>
      <c r="AM34" s="112">
        <v>565003.1</v>
      </c>
      <c r="AN34" s="107">
        <v>-1413</v>
      </c>
      <c r="AO34" s="112">
        <v>563590.1</v>
      </c>
      <c r="AP34" s="106"/>
      <c r="AQ34" s="112">
        <v>563590</v>
      </c>
      <c r="AR34" s="106">
        <v>403694</v>
      </c>
      <c r="AS34" s="106">
        <v>159896</v>
      </c>
      <c r="AT34" s="112">
        <v>39974</v>
      </c>
    </row>
    <row r="35" spans="1:46" ht="16.350000000000001" customHeight="1" x14ac:dyDescent="0.2">
      <c r="A35" s="74">
        <v>29</v>
      </c>
      <c r="B35" s="75" t="s">
        <v>35</v>
      </c>
      <c r="C35" s="476">
        <v>29</v>
      </c>
      <c r="D35" s="76">
        <v>3570.0440339495826</v>
      </c>
      <c r="E35" s="103">
        <v>103531.27698453789</v>
      </c>
      <c r="F35" s="512">
        <v>13</v>
      </c>
      <c r="G35" s="76">
        <v>483.49434100310793</v>
      </c>
      <c r="H35" s="103">
        <v>6285.426433040403</v>
      </c>
      <c r="I35" s="512">
        <v>28</v>
      </c>
      <c r="J35" s="76">
        <v>131.86209300084758</v>
      </c>
      <c r="K35" s="103">
        <v>3692.1386040237321</v>
      </c>
      <c r="L35" s="512">
        <v>3</v>
      </c>
      <c r="M35" s="76">
        <v>3296.5523250211904</v>
      </c>
      <c r="N35" s="103">
        <v>9889.6569750635717</v>
      </c>
      <c r="O35" s="512">
        <v>0</v>
      </c>
      <c r="P35" s="76">
        <v>1318.6209300084759</v>
      </c>
      <c r="Q35" s="103">
        <v>0</v>
      </c>
      <c r="R35" s="115">
        <v>123398</v>
      </c>
      <c r="S35" s="115">
        <v>13711</v>
      </c>
      <c r="T35" s="76">
        <v>183347</v>
      </c>
      <c r="U35" s="76">
        <v>7773</v>
      </c>
      <c r="V35" s="77">
        <v>191120</v>
      </c>
      <c r="W35" s="115">
        <v>314518</v>
      </c>
      <c r="X35" s="103">
        <v>-786</v>
      </c>
      <c r="Y35" s="115">
        <v>313732</v>
      </c>
      <c r="Z35" s="76"/>
      <c r="AA35" s="115">
        <v>313732</v>
      </c>
      <c r="AB35" s="76">
        <v>82064</v>
      </c>
      <c r="AC35" s="76">
        <v>231668</v>
      </c>
      <c r="AD35" s="115">
        <v>57917</v>
      </c>
      <c r="AE35" s="119">
        <v>313732</v>
      </c>
      <c r="AF35" s="104">
        <v>4534.2</v>
      </c>
      <c r="AG35" s="112">
        <v>131492</v>
      </c>
      <c r="AH35" s="476">
        <v>49</v>
      </c>
      <c r="AI35" s="104">
        <v>222175.8</v>
      </c>
      <c r="AJ35" s="476">
        <v>3</v>
      </c>
      <c r="AK35" s="106">
        <v>6801.2999999999993</v>
      </c>
      <c r="AL35" s="105">
        <v>228977.09999999998</v>
      </c>
      <c r="AM35" s="112">
        <v>360469.1</v>
      </c>
      <c r="AN35" s="107">
        <v>-901</v>
      </c>
      <c r="AO35" s="112">
        <v>359568.1</v>
      </c>
      <c r="AP35" s="106"/>
      <c r="AQ35" s="112">
        <v>359568</v>
      </c>
      <c r="AR35" s="106">
        <v>89736</v>
      </c>
      <c r="AS35" s="106">
        <v>269832</v>
      </c>
      <c r="AT35" s="112">
        <v>67458</v>
      </c>
    </row>
    <row r="36" spans="1:46" ht="16.350000000000001" customHeight="1" x14ac:dyDescent="0.2">
      <c r="A36" s="69">
        <v>30</v>
      </c>
      <c r="B36" s="70" t="s">
        <v>36</v>
      </c>
      <c r="C36" s="477">
        <v>9</v>
      </c>
      <c r="D36" s="71">
        <v>4864.5144328285942</v>
      </c>
      <c r="E36" s="108">
        <v>43780.62989545735</v>
      </c>
      <c r="F36" s="513">
        <v>6</v>
      </c>
      <c r="G36" s="71">
        <v>632.01028519807767</v>
      </c>
      <c r="H36" s="108">
        <v>3792.0617111884658</v>
      </c>
      <c r="I36" s="513">
        <v>13</v>
      </c>
      <c r="J36" s="71">
        <v>172.36644141765754</v>
      </c>
      <c r="K36" s="108">
        <v>2240.7637384295481</v>
      </c>
      <c r="L36" s="513">
        <v>0</v>
      </c>
      <c r="M36" s="71">
        <v>4309.1610354414379</v>
      </c>
      <c r="N36" s="108">
        <v>0</v>
      </c>
      <c r="O36" s="513">
        <v>0</v>
      </c>
      <c r="P36" s="71">
        <v>1723.6644141765753</v>
      </c>
      <c r="Q36" s="108">
        <v>0</v>
      </c>
      <c r="R36" s="116">
        <v>49813</v>
      </c>
      <c r="S36" s="116">
        <v>5535</v>
      </c>
      <c r="T36" s="71">
        <v>-6129</v>
      </c>
      <c r="U36" s="71">
        <v>632</v>
      </c>
      <c r="V36" s="72">
        <v>-5497</v>
      </c>
      <c r="W36" s="116">
        <v>44316</v>
      </c>
      <c r="X36" s="108">
        <v>-111</v>
      </c>
      <c r="Y36" s="116">
        <v>44205</v>
      </c>
      <c r="Z36" s="71"/>
      <c r="AA36" s="116">
        <v>44205</v>
      </c>
      <c r="AB36" s="73">
        <v>33128</v>
      </c>
      <c r="AC36" s="71">
        <v>11077</v>
      </c>
      <c r="AD36" s="117">
        <v>2769</v>
      </c>
      <c r="AE36" s="117">
        <v>44205</v>
      </c>
      <c r="AF36" s="100">
        <v>3462.3</v>
      </c>
      <c r="AG36" s="113">
        <v>31161</v>
      </c>
      <c r="AH36" s="477">
        <v>-1</v>
      </c>
      <c r="AI36" s="100">
        <v>-3462.3</v>
      </c>
      <c r="AJ36" s="477">
        <v>0</v>
      </c>
      <c r="AK36" s="101">
        <v>0</v>
      </c>
      <c r="AL36" s="102">
        <v>-3462.3</v>
      </c>
      <c r="AM36" s="113">
        <v>27698.7</v>
      </c>
      <c r="AN36" s="109">
        <v>-69</v>
      </c>
      <c r="AO36" s="113">
        <v>27629.7</v>
      </c>
      <c r="AP36" s="101"/>
      <c r="AQ36" s="113">
        <v>27630</v>
      </c>
      <c r="AR36" s="101">
        <v>20408</v>
      </c>
      <c r="AS36" s="101">
        <v>7222</v>
      </c>
      <c r="AT36" s="113">
        <v>1806</v>
      </c>
    </row>
    <row r="37" spans="1:46" ht="16.350000000000001" customHeight="1" x14ac:dyDescent="0.2">
      <c r="A37" s="78">
        <v>31</v>
      </c>
      <c r="B37" s="79" t="s">
        <v>37</v>
      </c>
      <c r="C37" s="475">
        <v>8</v>
      </c>
      <c r="D37" s="80">
        <v>3316.5123683545003</v>
      </c>
      <c r="E37" s="95">
        <v>26532.098946836002</v>
      </c>
      <c r="F37" s="511">
        <v>5</v>
      </c>
      <c r="G37" s="80">
        <v>460.80711534363371</v>
      </c>
      <c r="H37" s="95">
        <v>2304.0355767181686</v>
      </c>
      <c r="I37" s="511">
        <v>11</v>
      </c>
      <c r="J37" s="80">
        <v>125.67466782099102</v>
      </c>
      <c r="K37" s="95">
        <v>1382.4213460309013</v>
      </c>
      <c r="L37" s="511">
        <v>3</v>
      </c>
      <c r="M37" s="80">
        <v>3141.8666955247754</v>
      </c>
      <c r="N37" s="95">
        <v>9425.6000865743263</v>
      </c>
      <c r="O37" s="511">
        <v>0</v>
      </c>
      <c r="P37" s="80">
        <v>1256.7466782099102</v>
      </c>
      <c r="Q37" s="95">
        <v>0</v>
      </c>
      <c r="R37" s="114">
        <v>39644</v>
      </c>
      <c r="S37" s="114">
        <v>4405</v>
      </c>
      <c r="T37" s="80">
        <v>-10522</v>
      </c>
      <c r="U37" s="80">
        <v>5896</v>
      </c>
      <c r="V37" s="81">
        <v>-4626</v>
      </c>
      <c r="W37" s="114">
        <v>35018</v>
      </c>
      <c r="X37" s="95">
        <v>-88</v>
      </c>
      <c r="Y37" s="114">
        <v>34930</v>
      </c>
      <c r="Z37" s="80"/>
      <c r="AA37" s="114">
        <v>34930</v>
      </c>
      <c r="AB37" s="80">
        <v>26366</v>
      </c>
      <c r="AC37" s="80">
        <v>8564</v>
      </c>
      <c r="AD37" s="114">
        <v>2141</v>
      </c>
      <c r="AE37" s="118">
        <v>34930</v>
      </c>
      <c r="AF37" s="96">
        <v>5517</v>
      </c>
      <c r="AG37" s="111">
        <v>44136</v>
      </c>
      <c r="AH37" s="475">
        <v>-1</v>
      </c>
      <c r="AI37" s="96">
        <v>-5517</v>
      </c>
      <c r="AJ37" s="475">
        <v>3</v>
      </c>
      <c r="AK37" s="98">
        <v>8275.5</v>
      </c>
      <c r="AL37" s="97">
        <v>2758.5</v>
      </c>
      <c r="AM37" s="111">
        <v>46894.5</v>
      </c>
      <c r="AN37" s="99">
        <v>-117</v>
      </c>
      <c r="AO37" s="111">
        <v>46777.5</v>
      </c>
      <c r="AP37" s="98"/>
      <c r="AQ37" s="111">
        <v>46778</v>
      </c>
      <c r="AR37" s="98">
        <v>26696</v>
      </c>
      <c r="AS37" s="98">
        <v>20082</v>
      </c>
      <c r="AT37" s="111">
        <v>5021</v>
      </c>
    </row>
    <row r="38" spans="1:46" ht="16.350000000000001" customHeight="1" x14ac:dyDescent="0.2">
      <c r="A38" s="74">
        <v>32</v>
      </c>
      <c r="B38" s="75" t="s">
        <v>38</v>
      </c>
      <c r="C38" s="476">
        <v>143</v>
      </c>
      <c r="D38" s="76">
        <v>4662.6131348440113</v>
      </c>
      <c r="E38" s="103">
        <v>666753.67828269361</v>
      </c>
      <c r="F38" s="512">
        <v>86</v>
      </c>
      <c r="G38" s="76">
        <v>651.8231806560392</v>
      </c>
      <c r="H38" s="103">
        <v>56056.793536419369</v>
      </c>
      <c r="I38" s="512">
        <v>147.5</v>
      </c>
      <c r="J38" s="76">
        <v>177.76995836073792</v>
      </c>
      <c r="K38" s="103">
        <v>26221.068858208844</v>
      </c>
      <c r="L38" s="512">
        <v>11</v>
      </c>
      <c r="M38" s="76">
        <v>4444.2489590184477</v>
      </c>
      <c r="N38" s="103">
        <v>48886.738549202928</v>
      </c>
      <c r="O38" s="512">
        <v>5</v>
      </c>
      <c r="P38" s="76">
        <v>1777.6995836073795</v>
      </c>
      <c r="Q38" s="103">
        <v>8888.4979180368973</v>
      </c>
      <c r="R38" s="115">
        <v>806807</v>
      </c>
      <c r="S38" s="115">
        <v>89645</v>
      </c>
      <c r="T38" s="76">
        <v>99415</v>
      </c>
      <c r="U38" s="76">
        <v>55831</v>
      </c>
      <c r="V38" s="77">
        <v>155246</v>
      </c>
      <c r="W38" s="115">
        <v>962053</v>
      </c>
      <c r="X38" s="103">
        <v>-2405</v>
      </c>
      <c r="Y38" s="115">
        <v>959648</v>
      </c>
      <c r="Z38" s="76">
        <v>1846</v>
      </c>
      <c r="AA38" s="115">
        <v>961494</v>
      </c>
      <c r="AB38" s="76">
        <v>537760</v>
      </c>
      <c r="AC38" s="76">
        <v>423734</v>
      </c>
      <c r="AD38" s="115">
        <v>105934</v>
      </c>
      <c r="AE38" s="119">
        <v>961494</v>
      </c>
      <c r="AF38" s="104">
        <v>2673</v>
      </c>
      <c r="AG38" s="112">
        <v>382239</v>
      </c>
      <c r="AH38" s="476">
        <v>20</v>
      </c>
      <c r="AI38" s="104">
        <v>53460</v>
      </c>
      <c r="AJ38" s="476">
        <v>21</v>
      </c>
      <c r="AK38" s="106">
        <v>28066.5</v>
      </c>
      <c r="AL38" s="105">
        <v>81526.5</v>
      </c>
      <c r="AM38" s="112">
        <v>463765.5</v>
      </c>
      <c r="AN38" s="107">
        <v>-1159</v>
      </c>
      <c r="AO38" s="112">
        <v>462606.5</v>
      </c>
      <c r="AP38" s="106"/>
      <c r="AQ38" s="112">
        <v>462607</v>
      </c>
      <c r="AR38" s="106">
        <v>248368</v>
      </c>
      <c r="AS38" s="106">
        <v>214239</v>
      </c>
      <c r="AT38" s="112">
        <v>53560</v>
      </c>
    </row>
    <row r="39" spans="1:46" ht="16.350000000000001" customHeight="1" x14ac:dyDescent="0.2">
      <c r="A39" s="74">
        <v>33</v>
      </c>
      <c r="B39" s="75" t="s">
        <v>39</v>
      </c>
      <c r="C39" s="476">
        <v>2</v>
      </c>
      <c r="D39" s="76">
        <v>4152.1877824150388</v>
      </c>
      <c r="E39" s="103">
        <v>8304.3755648300776</v>
      </c>
      <c r="F39" s="512">
        <v>1</v>
      </c>
      <c r="G39" s="76">
        <v>560.41069738084639</v>
      </c>
      <c r="H39" s="103">
        <v>560.41069738084639</v>
      </c>
      <c r="I39" s="512">
        <v>2</v>
      </c>
      <c r="J39" s="76">
        <v>152.83928110386722</v>
      </c>
      <c r="K39" s="103">
        <v>305.67856220773444</v>
      </c>
      <c r="L39" s="512">
        <v>0</v>
      </c>
      <c r="M39" s="76">
        <v>3820.9820275966799</v>
      </c>
      <c r="N39" s="103">
        <v>0</v>
      </c>
      <c r="O39" s="512">
        <v>0</v>
      </c>
      <c r="P39" s="76">
        <v>1528.3928110386721</v>
      </c>
      <c r="Q39" s="103">
        <v>0</v>
      </c>
      <c r="R39" s="115">
        <v>9170</v>
      </c>
      <c r="S39" s="115">
        <v>1019</v>
      </c>
      <c r="T39" s="76">
        <v>-4713</v>
      </c>
      <c r="U39" s="76">
        <v>0</v>
      </c>
      <c r="V39" s="77">
        <v>-4713</v>
      </c>
      <c r="W39" s="115">
        <v>4457</v>
      </c>
      <c r="X39" s="103">
        <v>-11</v>
      </c>
      <c r="Y39" s="115">
        <v>4446</v>
      </c>
      <c r="Z39" s="76"/>
      <c r="AA39" s="115">
        <v>4446</v>
      </c>
      <c r="AB39" s="76">
        <v>6096</v>
      </c>
      <c r="AC39" s="76">
        <v>-1650</v>
      </c>
      <c r="AD39" s="115">
        <v>-413</v>
      </c>
      <c r="AE39" s="119">
        <v>4446</v>
      </c>
      <c r="AF39" s="104">
        <v>3331.8</v>
      </c>
      <c r="AG39" s="112">
        <v>6664</v>
      </c>
      <c r="AH39" s="476">
        <v>-1</v>
      </c>
      <c r="AI39" s="104">
        <v>-3331.8</v>
      </c>
      <c r="AJ39" s="476">
        <v>0</v>
      </c>
      <c r="AK39" s="106">
        <v>0</v>
      </c>
      <c r="AL39" s="105">
        <v>-3331.8</v>
      </c>
      <c r="AM39" s="112">
        <v>3332.2</v>
      </c>
      <c r="AN39" s="107">
        <v>-8</v>
      </c>
      <c r="AO39" s="112">
        <v>3324.2</v>
      </c>
      <c r="AP39" s="106"/>
      <c r="AQ39" s="112">
        <v>3324</v>
      </c>
      <c r="AR39" s="106">
        <v>3256</v>
      </c>
      <c r="AS39" s="106">
        <v>68</v>
      </c>
      <c r="AT39" s="112">
        <v>17</v>
      </c>
    </row>
    <row r="40" spans="1:46" ht="16.350000000000001" customHeight="1" x14ac:dyDescent="0.2">
      <c r="A40" s="74">
        <v>34</v>
      </c>
      <c r="B40" s="75" t="s">
        <v>40</v>
      </c>
      <c r="C40" s="476">
        <v>28</v>
      </c>
      <c r="D40" s="76">
        <v>4652.3272535380902</v>
      </c>
      <c r="E40" s="103">
        <v>130265.16309906653</v>
      </c>
      <c r="F40" s="512">
        <v>19</v>
      </c>
      <c r="G40" s="76">
        <v>629.89098435481219</v>
      </c>
      <c r="H40" s="103">
        <v>11967.928702741432</v>
      </c>
      <c r="I40" s="512">
        <v>33</v>
      </c>
      <c r="J40" s="76">
        <v>171.78845027858512</v>
      </c>
      <c r="K40" s="103">
        <v>5669.0188591933093</v>
      </c>
      <c r="L40" s="512">
        <v>5</v>
      </c>
      <c r="M40" s="76">
        <v>4294.7112569646279</v>
      </c>
      <c r="N40" s="103">
        <v>21473.556284823138</v>
      </c>
      <c r="O40" s="512">
        <v>0</v>
      </c>
      <c r="P40" s="76">
        <v>1717.8845027858513</v>
      </c>
      <c r="Q40" s="103">
        <v>0</v>
      </c>
      <c r="R40" s="115">
        <v>169376</v>
      </c>
      <c r="S40" s="115">
        <v>18820</v>
      </c>
      <c r="T40" s="76">
        <v>-55227</v>
      </c>
      <c r="U40" s="76">
        <v>-1203</v>
      </c>
      <c r="V40" s="77">
        <v>-56430</v>
      </c>
      <c r="W40" s="115">
        <v>112946</v>
      </c>
      <c r="X40" s="103">
        <v>-282</v>
      </c>
      <c r="Y40" s="115">
        <v>112664</v>
      </c>
      <c r="Z40" s="76"/>
      <c r="AA40" s="115">
        <v>112664</v>
      </c>
      <c r="AB40" s="76">
        <v>112638</v>
      </c>
      <c r="AC40" s="76">
        <v>26</v>
      </c>
      <c r="AD40" s="115">
        <v>7</v>
      </c>
      <c r="AE40" s="119">
        <v>112664</v>
      </c>
      <c r="AF40" s="104">
        <v>2843.1</v>
      </c>
      <c r="AG40" s="112">
        <v>79607</v>
      </c>
      <c r="AH40" s="476">
        <v>-10</v>
      </c>
      <c r="AI40" s="104">
        <v>-28431</v>
      </c>
      <c r="AJ40" s="476">
        <v>0</v>
      </c>
      <c r="AK40" s="106">
        <v>0</v>
      </c>
      <c r="AL40" s="105">
        <v>-28431</v>
      </c>
      <c r="AM40" s="112">
        <v>51176</v>
      </c>
      <c r="AN40" s="107">
        <v>-128</v>
      </c>
      <c r="AO40" s="112">
        <v>51048</v>
      </c>
      <c r="AP40" s="106"/>
      <c r="AQ40" s="112">
        <v>51048</v>
      </c>
      <c r="AR40" s="106">
        <v>52688</v>
      </c>
      <c r="AS40" s="106">
        <v>-1640</v>
      </c>
      <c r="AT40" s="112">
        <v>-410</v>
      </c>
    </row>
    <row r="41" spans="1:46" ht="16.350000000000001" customHeight="1" x14ac:dyDescent="0.2">
      <c r="A41" s="69">
        <v>35</v>
      </c>
      <c r="B41" s="70" t="s">
        <v>41</v>
      </c>
      <c r="C41" s="477">
        <v>17</v>
      </c>
      <c r="D41" s="71">
        <v>3908.6923147039711</v>
      </c>
      <c r="E41" s="108">
        <v>66447.769349967508</v>
      </c>
      <c r="F41" s="513">
        <v>8</v>
      </c>
      <c r="G41" s="71">
        <v>544.13499150151824</v>
      </c>
      <c r="H41" s="108">
        <v>4353.0799320121459</v>
      </c>
      <c r="I41" s="513">
        <v>16</v>
      </c>
      <c r="J41" s="71">
        <v>148.4004522276868</v>
      </c>
      <c r="K41" s="108">
        <v>2374.4072356429888</v>
      </c>
      <c r="L41" s="513">
        <v>0</v>
      </c>
      <c r="M41" s="71">
        <v>3710.0113056921691</v>
      </c>
      <c r="N41" s="108">
        <v>0</v>
      </c>
      <c r="O41" s="513">
        <v>0</v>
      </c>
      <c r="P41" s="71">
        <v>1484.0045222768683</v>
      </c>
      <c r="Q41" s="108">
        <v>0</v>
      </c>
      <c r="R41" s="116">
        <v>73175</v>
      </c>
      <c r="S41" s="116">
        <v>8131</v>
      </c>
      <c r="T41" s="71">
        <v>10785</v>
      </c>
      <c r="U41" s="71">
        <v>-1410</v>
      </c>
      <c r="V41" s="72">
        <v>9375</v>
      </c>
      <c r="W41" s="116">
        <v>82550</v>
      </c>
      <c r="X41" s="108">
        <v>-206</v>
      </c>
      <c r="Y41" s="116">
        <v>82344</v>
      </c>
      <c r="Z41" s="71"/>
      <c r="AA41" s="116">
        <v>82344</v>
      </c>
      <c r="AB41" s="73">
        <v>48664</v>
      </c>
      <c r="AC41" s="71">
        <v>33680</v>
      </c>
      <c r="AD41" s="117">
        <v>8420</v>
      </c>
      <c r="AE41" s="117">
        <v>82344</v>
      </c>
      <c r="AF41" s="100">
        <v>3117.6</v>
      </c>
      <c r="AG41" s="113">
        <v>52999</v>
      </c>
      <c r="AH41" s="477">
        <v>1</v>
      </c>
      <c r="AI41" s="100">
        <v>3117.6</v>
      </c>
      <c r="AJ41" s="477">
        <v>-1</v>
      </c>
      <c r="AK41" s="101">
        <v>-1558.8</v>
      </c>
      <c r="AL41" s="102">
        <v>1558.8</v>
      </c>
      <c r="AM41" s="113">
        <v>54557.8</v>
      </c>
      <c r="AN41" s="109">
        <v>-136</v>
      </c>
      <c r="AO41" s="113">
        <v>54421.8</v>
      </c>
      <c r="AP41" s="101"/>
      <c r="AQ41" s="113">
        <v>54422</v>
      </c>
      <c r="AR41" s="101">
        <v>34328</v>
      </c>
      <c r="AS41" s="101">
        <v>20094</v>
      </c>
      <c r="AT41" s="113">
        <v>5024</v>
      </c>
    </row>
    <row r="42" spans="1:46" ht="16.350000000000001" customHeight="1" x14ac:dyDescent="0.2">
      <c r="A42" s="78">
        <v>36</v>
      </c>
      <c r="B42" s="79" t="s">
        <v>42</v>
      </c>
      <c r="C42" s="475">
        <v>72</v>
      </c>
      <c r="D42" s="80">
        <v>3040.3571590381016</v>
      </c>
      <c r="E42" s="95">
        <v>218905.71545074333</v>
      </c>
      <c r="F42" s="511">
        <v>42</v>
      </c>
      <c r="G42" s="80">
        <v>414.86267760286239</v>
      </c>
      <c r="H42" s="95">
        <v>17424.232459320221</v>
      </c>
      <c r="I42" s="511">
        <v>60</v>
      </c>
      <c r="J42" s="80">
        <v>113.14436661896247</v>
      </c>
      <c r="K42" s="95">
        <v>6788.6619971377477</v>
      </c>
      <c r="L42" s="511">
        <v>1</v>
      </c>
      <c r="M42" s="80">
        <v>2828.6091654740617</v>
      </c>
      <c r="N42" s="95">
        <v>2828.6091654740617</v>
      </c>
      <c r="O42" s="511">
        <v>2</v>
      </c>
      <c r="P42" s="80">
        <v>1131.4436661896245</v>
      </c>
      <c r="Q42" s="95">
        <v>2262.8873323792491</v>
      </c>
      <c r="R42" s="114">
        <v>248210</v>
      </c>
      <c r="S42" s="114">
        <v>27579</v>
      </c>
      <c r="T42" s="80">
        <v>42615</v>
      </c>
      <c r="U42" s="80">
        <v>2112</v>
      </c>
      <c r="V42" s="81">
        <v>44727</v>
      </c>
      <c r="W42" s="114">
        <v>292937</v>
      </c>
      <c r="X42" s="95">
        <v>-732</v>
      </c>
      <c r="Y42" s="114">
        <v>292205</v>
      </c>
      <c r="Z42" s="80">
        <v>-567</v>
      </c>
      <c r="AA42" s="114">
        <v>291638</v>
      </c>
      <c r="AB42" s="80">
        <v>164680</v>
      </c>
      <c r="AC42" s="80">
        <v>126958</v>
      </c>
      <c r="AD42" s="114">
        <v>31740</v>
      </c>
      <c r="AE42" s="118">
        <v>291638</v>
      </c>
      <c r="AF42" s="96">
        <v>5539.5</v>
      </c>
      <c r="AG42" s="111">
        <v>398844</v>
      </c>
      <c r="AH42" s="475">
        <v>8</v>
      </c>
      <c r="AI42" s="96">
        <v>44316</v>
      </c>
      <c r="AJ42" s="475">
        <v>0</v>
      </c>
      <c r="AK42" s="98">
        <v>0</v>
      </c>
      <c r="AL42" s="97">
        <v>44316</v>
      </c>
      <c r="AM42" s="111">
        <v>443160</v>
      </c>
      <c r="AN42" s="99">
        <v>-1108</v>
      </c>
      <c r="AO42" s="111">
        <v>442052</v>
      </c>
      <c r="AP42" s="98"/>
      <c r="AQ42" s="111">
        <v>442052</v>
      </c>
      <c r="AR42" s="98">
        <v>269544</v>
      </c>
      <c r="AS42" s="98">
        <v>172508</v>
      </c>
      <c r="AT42" s="111">
        <v>43127</v>
      </c>
    </row>
    <row r="43" spans="1:46" ht="16.350000000000001" customHeight="1" x14ac:dyDescent="0.2">
      <c r="A43" s="74">
        <v>37</v>
      </c>
      <c r="B43" s="75" t="s">
        <v>43</v>
      </c>
      <c r="C43" s="476">
        <v>34</v>
      </c>
      <c r="D43" s="76">
        <v>4567.1816227598301</v>
      </c>
      <c r="E43" s="103">
        <v>155284.17517383423</v>
      </c>
      <c r="F43" s="512">
        <v>22</v>
      </c>
      <c r="G43" s="76">
        <v>612.44592183690986</v>
      </c>
      <c r="H43" s="103">
        <v>13473.810280412017</v>
      </c>
      <c r="I43" s="512">
        <v>49</v>
      </c>
      <c r="J43" s="76">
        <v>167.03070595552086</v>
      </c>
      <c r="K43" s="103">
        <v>8184.5045918205224</v>
      </c>
      <c r="L43" s="512">
        <v>3</v>
      </c>
      <c r="M43" s="76">
        <v>4175.7676488880215</v>
      </c>
      <c r="N43" s="103">
        <v>12527.302946664066</v>
      </c>
      <c r="O43" s="512">
        <v>0</v>
      </c>
      <c r="P43" s="76">
        <v>1670.3070595552085</v>
      </c>
      <c r="Q43" s="103">
        <v>0</v>
      </c>
      <c r="R43" s="115">
        <v>189470</v>
      </c>
      <c r="S43" s="115">
        <v>21052</v>
      </c>
      <c r="T43" s="76">
        <v>52798</v>
      </c>
      <c r="U43" s="76">
        <v>10581</v>
      </c>
      <c r="V43" s="77">
        <v>63379</v>
      </c>
      <c r="W43" s="115">
        <v>252849</v>
      </c>
      <c r="X43" s="103">
        <v>-632</v>
      </c>
      <c r="Y43" s="115">
        <v>252217</v>
      </c>
      <c r="Z43" s="76">
        <v>906</v>
      </c>
      <c r="AA43" s="115">
        <v>253123</v>
      </c>
      <c r="AB43" s="76">
        <v>126600</v>
      </c>
      <c r="AC43" s="76">
        <v>126523</v>
      </c>
      <c r="AD43" s="115">
        <v>31631</v>
      </c>
      <c r="AE43" s="119">
        <v>253123</v>
      </c>
      <c r="AF43" s="104">
        <v>3476.7000000000003</v>
      </c>
      <c r="AG43" s="112">
        <v>118208</v>
      </c>
      <c r="AH43" s="476">
        <v>10</v>
      </c>
      <c r="AI43" s="104">
        <v>34767</v>
      </c>
      <c r="AJ43" s="476">
        <v>3</v>
      </c>
      <c r="AK43" s="106">
        <v>5215.05</v>
      </c>
      <c r="AL43" s="105">
        <v>39982.050000000003</v>
      </c>
      <c r="AM43" s="112">
        <v>158190.04999999999</v>
      </c>
      <c r="AN43" s="107">
        <v>-395</v>
      </c>
      <c r="AO43" s="112">
        <v>157795.04999999999</v>
      </c>
      <c r="AP43" s="106"/>
      <c r="AQ43" s="112">
        <v>157795</v>
      </c>
      <c r="AR43" s="106">
        <v>69042</v>
      </c>
      <c r="AS43" s="106">
        <v>88753</v>
      </c>
      <c r="AT43" s="112">
        <v>22188</v>
      </c>
    </row>
    <row r="44" spans="1:46" ht="16.350000000000001" customHeight="1" x14ac:dyDescent="0.2">
      <c r="A44" s="74">
        <v>38</v>
      </c>
      <c r="B44" s="75" t="s">
        <v>44</v>
      </c>
      <c r="C44" s="476">
        <v>21</v>
      </c>
      <c r="D44" s="76">
        <v>2018.2430916216581</v>
      </c>
      <c r="E44" s="103">
        <v>42383.104924054816</v>
      </c>
      <c r="F44" s="512">
        <v>15</v>
      </c>
      <c r="G44" s="76">
        <v>196.06950155568867</v>
      </c>
      <c r="H44" s="103">
        <v>2941.0425233353303</v>
      </c>
      <c r="I44" s="512">
        <v>19</v>
      </c>
      <c r="J44" s="76">
        <v>53.473500424278733</v>
      </c>
      <c r="K44" s="103">
        <v>1015.9965080612959</v>
      </c>
      <c r="L44" s="512">
        <v>0</v>
      </c>
      <c r="M44" s="76">
        <v>1336.8375106069684</v>
      </c>
      <c r="N44" s="103">
        <v>0</v>
      </c>
      <c r="O44" s="512">
        <v>2</v>
      </c>
      <c r="P44" s="76">
        <v>534.73500424278734</v>
      </c>
      <c r="Q44" s="103">
        <v>1069.4700084855747</v>
      </c>
      <c r="R44" s="115">
        <v>47410</v>
      </c>
      <c r="S44" s="115">
        <v>5268</v>
      </c>
      <c r="T44" s="76">
        <v>-24554</v>
      </c>
      <c r="U44" s="76">
        <v>2410</v>
      </c>
      <c r="V44" s="77">
        <v>-22144</v>
      </c>
      <c r="W44" s="115">
        <v>25266</v>
      </c>
      <c r="X44" s="103">
        <v>-63</v>
      </c>
      <c r="Y44" s="115">
        <v>25203</v>
      </c>
      <c r="Z44" s="76"/>
      <c r="AA44" s="115">
        <v>25203</v>
      </c>
      <c r="AB44" s="76">
        <v>31528</v>
      </c>
      <c r="AC44" s="76">
        <v>-6325</v>
      </c>
      <c r="AD44" s="115">
        <v>-1581</v>
      </c>
      <c r="AE44" s="119">
        <v>25203</v>
      </c>
      <c r="AF44" s="104">
        <v>9897.3000000000011</v>
      </c>
      <c r="AG44" s="112">
        <v>207843</v>
      </c>
      <c r="AH44" s="476">
        <v>-11</v>
      </c>
      <c r="AI44" s="104">
        <v>-108870.30000000002</v>
      </c>
      <c r="AJ44" s="476">
        <v>2</v>
      </c>
      <c r="AK44" s="106">
        <v>9897.3000000000011</v>
      </c>
      <c r="AL44" s="105">
        <v>-98973.000000000015</v>
      </c>
      <c r="AM44" s="112">
        <v>108869.99999999999</v>
      </c>
      <c r="AN44" s="107">
        <v>-272</v>
      </c>
      <c r="AO44" s="112">
        <v>108597.99999999999</v>
      </c>
      <c r="AP44" s="106"/>
      <c r="AQ44" s="112">
        <v>108598</v>
      </c>
      <c r="AR44" s="106">
        <v>141280</v>
      </c>
      <c r="AS44" s="106">
        <v>-32682</v>
      </c>
      <c r="AT44" s="112">
        <v>-8171</v>
      </c>
    </row>
    <row r="45" spans="1:46" ht="16.350000000000001" customHeight="1" x14ac:dyDescent="0.2">
      <c r="A45" s="74">
        <v>39</v>
      </c>
      <c r="B45" s="75" t="s">
        <v>45</v>
      </c>
      <c r="C45" s="476">
        <v>25</v>
      </c>
      <c r="D45" s="76">
        <v>2782.8781463391938</v>
      </c>
      <c r="E45" s="103">
        <v>69571.953658479848</v>
      </c>
      <c r="F45" s="512">
        <v>17</v>
      </c>
      <c r="G45" s="76">
        <v>369.16449785120926</v>
      </c>
      <c r="H45" s="103">
        <v>6275.7964634705577</v>
      </c>
      <c r="I45" s="512">
        <v>28</v>
      </c>
      <c r="J45" s="76">
        <v>100.68122668669342</v>
      </c>
      <c r="K45" s="103">
        <v>2819.0743472274157</v>
      </c>
      <c r="L45" s="512">
        <v>4</v>
      </c>
      <c r="M45" s="76">
        <v>2517.0306671673352</v>
      </c>
      <c r="N45" s="103">
        <v>10068.122668669341</v>
      </c>
      <c r="O45" s="512">
        <v>0</v>
      </c>
      <c r="P45" s="76">
        <v>1006.8122668669342</v>
      </c>
      <c r="Q45" s="103">
        <v>0</v>
      </c>
      <c r="R45" s="115">
        <v>88735</v>
      </c>
      <c r="S45" s="115">
        <v>9859</v>
      </c>
      <c r="T45" s="76">
        <v>9758</v>
      </c>
      <c r="U45" s="76">
        <v>1056</v>
      </c>
      <c r="V45" s="77">
        <v>10814</v>
      </c>
      <c r="W45" s="115">
        <v>99549</v>
      </c>
      <c r="X45" s="103">
        <v>-249</v>
      </c>
      <c r="Y45" s="115">
        <v>99300</v>
      </c>
      <c r="Z45" s="76"/>
      <c r="AA45" s="115">
        <v>99300</v>
      </c>
      <c r="AB45" s="76">
        <v>59008</v>
      </c>
      <c r="AC45" s="76">
        <v>40292</v>
      </c>
      <c r="AD45" s="115">
        <v>10073</v>
      </c>
      <c r="AE45" s="119">
        <v>99300</v>
      </c>
      <c r="AF45" s="104">
        <v>4857.3</v>
      </c>
      <c r="AG45" s="112">
        <v>121433</v>
      </c>
      <c r="AH45" s="476">
        <v>3</v>
      </c>
      <c r="AI45" s="104">
        <v>14571.900000000001</v>
      </c>
      <c r="AJ45" s="476">
        <v>1</v>
      </c>
      <c r="AK45" s="106">
        <v>2428.65</v>
      </c>
      <c r="AL45" s="105">
        <v>17000.550000000003</v>
      </c>
      <c r="AM45" s="112">
        <v>138433.54999999999</v>
      </c>
      <c r="AN45" s="107">
        <v>-346</v>
      </c>
      <c r="AO45" s="112">
        <v>138087.54999999999</v>
      </c>
      <c r="AP45" s="106"/>
      <c r="AQ45" s="112">
        <v>138088</v>
      </c>
      <c r="AR45" s="106">
        <v>78808</v>
      </c>
      <c r="AS45" s="106">
        <v>59280</v>
      </c>
      <c r="AT45" s="112">
        <v>14820</v>
      </c>
    </row>
    <row r="46" spans="1:46" ht="16.350000000000001" customHeight="1" x14ac:dyDescent="0.2">
      <c r="A46" s="69">
        <v>40</v>
      </c>
      <c r="B46" s="70" t="s">
        <v>46</v>
      </c>
      <c r="C46" s="477">
        <v>47</v>
      </c>
      <c r="D46" s="71">
        <v>4347.8814565857583</v>
      </c>
      <c r="E46" s="108">
        <v>204350.42845953064</v>
      </c>
      <c r="F46" s="513">
        <v>35</v>
      </c>
      <c r="G46" s="71">
        <v>579.71120823370529</v>
      </c>
      <c r="H46" s="108">
        <v>20289.892288179686</v>
      </c>
      <c r="I46" s="513">
        <v>70</v>
      </c>
      <c r="J46" s="71">
        <v>158.10305679101052</v>
      </c>
      <c r="K46" s="108">
        <v>11067.213975370736</v>
      </c>
      <c r="L46" s="513">
        <v>5</v>
      </c>
      <c r="M46" s="71">
        <v>3952.5764197752624</v>
      </c>
      <c r="N46" s="108">
        <v>19762.882098876311</v>
      </c>
      <c r="O46" s="513">
        <v>2</v>
      </c>
      <c r="P46" s="71">
        <v>1581.030567910105</v>
      </c>
      <c r="Q46" s="108">
        <v>3162.06113582021</v>
      </c>
      <c r="R46" s="116">
        <v>258632</v>
      </c>
      <c r="S46" s="116">
        <v>28737</v>
      </c>
      <c r="T46" s="71">
        <v>60949</v>
      </c>
      <c r="U46" s="71">
        <v>4282</v>
      </c>
      <c r="V46" s="72">
        <v>65231</v>
      </c>
      <c r="W46" s="116">
        <v>323863</v>
      </c>
      <c r="X46" s="108">
        <v>-810</v>
      </c>
      <c r="Y46" s="116">
        <v>323053</v>
      </c>
      <c r="Z46" s="71"/>
      <c r="AA46" s="116">
        <v>323053</v>
      </c>
      <c r="AB46" s="73">
        <v>171992</v>
      </c>
      <c r="AC46" s="71">
        <v>151061</v>
      </c>
      <c r="AD46" s="117">
        <v>37765</v>
      </c>
      <c r="AE46" s="117">
        <v>323053</v>
      </c>
      <c r="AF46" s="100">
        <v>3616.2000000000003</v>
      </c>
      <c r="AG46" s="113">
        <v>169961</v>
      </c>
      <c r="AH46" s="477">
        <v>9</v>
      </c>
      <c r="AI46" s="100">
        <v>32545.800000000003</v>
      </c>
      <c r="AJ46" s="477">
        <v>1</v>
      </c>
      <c r="AK46" s="101">
        <v>1808.1000000000001</v>
      </c>
      <c r="AL46" s="102">
        <v>34353.9</v>
      </c>
      <c r="AM46" s="113">
        <v>204314.9</v>
      </c>
      <c r="AN46" s="109">
        <v>-511</v>
      </c>
      <c r="AO46" s="113">
        <v>203803.9</v>
      </c>
      <c r="AP46" s="101"/>
      <c r="AQ46" s="113">
        <v>203804</v>
      </c>
      <c r="AR46" s="101">
        <v>111194</v>
      </c>
      <c r="AS46" s="101">
        <v>92610</v>
      </c>
      <c r="AT46" s="113">
        <v>23153</v>
      </c>
    </row>
    <row r="47" spans="1:46" ht="16.350000000000001" customHeight="1" x14ac:dyDescent="0.2">
      <c r="A47" s="78">
        <v>41</v>
      </c>
      <c r="B47" s="79" t="s">
        <v>47</v>
      </c>
      <c r="C47" s="475">
        <v>3</v>
      </c>
      <c r="D47" s="80">
        <v>2416.3263777367397</v>
      </c>
      <c r="E47" s="95">
        <v>7248.9791332102195</v>
      </c>
      <c r="F47" s="511">
        <v>0</v>
      </c>
      <c r="G47" s="80">
        <v>322.68301011239203</v>
      </c>
      <c r="H47" s="95">
        <v>0</v>
      </c>
      <c r="I47" s="511">
        <v>2</v>
      </c>
      <c r="J47" s="80">
        <v>88.004457303379638</v>
      </c>
      <c r="K47" s="95">
        <v>176.00891460675928</v>
      </c>
      <c r="L47" s="511">
        <v>0</v>
      </c>
      <c r="M47" s="80">
        <v>2200.111432584491</v>
      </c>
      <c r="N47" s="95">
        <v>0</v>
      </c>
      <c r="O47" s="511">
        <v>0</v>
      </c>
      <c r="P47" s="80">
        <v>880.04457303379627</v>
      </c>
      <c r="Q47" s="95">
        <v>0</v>
      </c>
      <c r="R47" s="114">
        <v>7425</v>
      </c>
      <c r="S47" s="114">
        <v>825</v>
      </c>
      <c r="T47" s="80">
        <v>2416</v>
      </c>
      <c r="U47" s="80">
        <v>-1047</v>
      </c>
      <c r="V47" s="81">
        <v>1369</v>
      </c>
      <c r="W47" s="114">
        <v>8794</v>
      </c>
      <c r="X47" s="95">
        <v>-22</v>
      </c>
      <c r="Y47" s="114">
        <v>8772</v>
      </c>
      <c r="Z47" s="80"/>
      <c r="AA47" s="114">
        <v>8772</v>
      </c>
      <c r="AB47" s="80">
        <v>4936</v>
      </c>
      <c r="AC47" s="80">
        <v>3836</v>
      </c>
      <c r="AD47" s="114">
        <v>959</v>
      </c>
      <c r="AE47" s="118">
        <v>8772</v>
      </c>
      <c r="AF47" s="96">
        <v>9031.5</v>
      </c>
      <c r="AG47" s="111">
        <v>27095</v>
      </c>
      <c r="AH47" s="475">
        <v>1</v>
      </c>
      <c r="AI47" s="96">
        <v>9031.5</v>
      </c>
      <c r="AJ47" s="475">
        <v>-1</v>
      </c>
      <c r="AK47" s="98">
        <v>-4515.75</v>
      </c>
      <c r="AL47" s="97">
        <v>4515.75</v>
      </c>
      <c r="AM47" s="111">
        <v>31610.75</v>
      </c>
      <c r="AN47" s="99">
        <v>-79</v>
      </c>
      <c r="AO47" s="111">
        <v>31531.75</v>
      </c>
      <c r="AP47" s="98"/>
      <c r="AQ47" s="111">
        <v>31532</v>
      </c>
      <c r="AR47" s="98">
        <v>16258</v>
      </c>
      <c r="AS47" s="98">
        <v>15274</v>
      </c>
      <c r="AT47" s="111">
        <v>3819</v>
      </c>
    </row>
    <row r="48" spans="1:46" ht="16.350000000000001" customHeight="1" x14ac:dyDescent="0.2">
      <c r="A48" s="74">
        <v>42</v>
      </c>
      <c r="B48" s="75" t="s">
        <v>48</v>
      </c>
      <c r="C48" s="476">
        <v>15</v>
      </c>
      <c r="D48" s="76">
        <v>3868.0699787820581</v>
      </c>
      <c r="E48" s="103">
        <v>58021.049681730874</v>
      </c>
      <c r="F48" s="512">
        <v>8</v>
      </c>
      <c r="G48" s="76">
        <v>530.58068020514918</v>
      </c>
      <c r="H48" s="103">
        <v>4244.6454416411934</v>
      </c>
      <c r="I48" s="512">
        <v>13</v>
      </c>
      <c r="J48" s="76">
        <v>144.70382187413159</v>
      </c>
      <c r="K48" s="103">
        <v>1881.1496843637108</v>
      </c>
      <c r="L48" s="512">
        <v>1</v>
      </c>
      <c r="M48" s="76">
        <v>3617.5955468532907</v>
      </c>
      <c r="N48" s="103">
        <v>3617.5955468532907</v>
      </c>
      <c r="O48" s="512">
        <v>0</v>
      </c>
      <c r="P48" s="76">
        <v>1447.0382187413159</v>
      </c>
      <c r="Q48" s="103">
        <v>0</v>
      </c>
      <c r="R48" s="115">
        <v>67764</v>
      </c>
      <c r="S48" s="115">
        <v>7529</v>
      </c>
      <c r="T48" s="76">
        <v>-17845</v>
      </c>
      <c r="U48" s="76">
        <v>2199</v>
      </c>
      <c r="V48" s="77">
        <v>-15646</v>
      </c>
      <c r="W48" s="115">
        <v>52118</v>
      </c>
      <c r="X48" s="103">
        <v>-130</v>
      </c>
      <c r="Y48" s="115">
        <v>51988</v>
      </c>
      <c r="Z48" s="76"/>
      <c r="AA48" s="115">
        <v>51988</v>
      </c>
      <c r="AB48" s="76">
        <v>45064</v>
      </c>
      <c r="AC48" s="76">
        <v>6924</v>
      </c>
      <c r="AD48" s="115">
        <v>1731</v>
      </c>
      <c r="AE48" s="119">
        <v>51988</v>
      </c>
      <c r="AF48" s="104">
        <v>3880.8</v>
      </c>
      <c r="AG48" s="112">
        <v>58212</v>
      </c>
      <c r="AH48" s="476">
        <v>-5</v>
      </c>
      <c r="AI48" s="104">
        <v>-19404</v>
      </c>
      <c r="AJ48" s="476">
        <v>1</v>
      </c>
      <c r="AK48" s="106">
        <v>1940.4</v>
      </c>
      <c r="AL48" s="105">
        <v>-17463.599999999999</v>
      </c>
      <c r="AM48" s="112">
        <v>40748.400000000001</v>
      </c>
      <c r="AN48" s="107">
        <v>-102</v>
      </c>
      <c r="AO48" s="112">
        <v>40646.400000000001</v>
      </c>
      <c r="AP48" s="106"/>
      <c r="AQ48" s="112">
        <v>40646</v>
      </c>
      <c r="AR48" s="106">
        <v>36536</v>
      </c>
      <c r="AS48" s="106">
        <v>4110</v>
      </c>
      <c r="AT48" s="112">
        <v>1028</v>
      </c>
    </row>
    <row r="49" spans="1:46" ht="16.350000000000001" customHeight="1" x14ac:dyDescent="0.2">
      <c r="A49" s="74">
        <v>43</v>
      </c>
      <c r="B49" s="75" t="s">
        <v>49</v>
      </c>
      <c r="C49" s="476">
        <v>10</v>
      </c>
      <c r="D49" s="76">
        <v>4539.3412994524406</v>
      </c>
      <c r="E49" s="103">
        <v>45393.412994524406</v>
      </c>
      <c r="F49" s="512">
        <v>2</v>
      </c>
      <c r="G49" s="76">
        <v>607.70704380047391</v>
      </c>
      <c r="H49" s="103">
        <v>1215.4140876009478</v>
      </c>
      <c r="I49" s="512">
        <v>16</v>
      </c>
      <c r="J49" s="76">
        <v>165.73828467285648</v>
      </c>
      <c r="K49" s="103">
        <v>2651.8125547657037</v>
      </c>
      <c r="L49" s="512">
        <v>2</v>
      </c>
      <c r="M49" s="76">
        <v>4143.4571168214125</v>
      </c>
      <c r="N49" s="103">
        <v>8286.9142336428249</v>
      </c>
      <c r="O49" s="512">
        <v>0</v>
      </c>
      <c r="P49" s="76">
        <v>1657.382846728565</v>
      </c>
      <c r="Q49" s="103">
        <v>0</v>
      </c>
      <c r="R49" s="115">
        <v>57548</v>
      </c>
      <c r="S49" s="115">
        <v>6394</v>
      </c>
      <c r="T49" s="76">
        <v>-18369</v>
      </c>
      <c r="U49" s="76">
        <v>6362</v>
      </c>
      <c r="V49" s="77">
        <v>-12007</v>
      </c>
      <c r="W49" s="115">
        <v>45541</v>
      </c>
      <c r="X49" s="103">
        <v>-114</v>
      </c>
      <c r="Y49" s="115">
        <v>45427</v>
      </c>
      <c r="Z49" s="76"/>
      <c r="AA49" s="115">
        <v>45427</v>
      </c>
      <c r="AB49" s="76">
        <v>38272</v>
      </c>
      <c r="AC49" s="76">
        <v>7155</v>
      </c>
      <c r="AD49" s="115">
        <v>1789</v>
      </c>
      <c r="AE49" s="119">
        <v>45427</v>
      </c>
      <c r="AF49" s="104">
        <v>3080.7000000000003</v>
      </c>
      <c r="AG49" s="112">
        <v>30807</v>
      </c>
      <c r="AH49" s="476">
        <v>-3</v>
      </c>
      <c r="AI49" s="104">
        <v>-9242.1</v>
      </c>
      <c r="AJ49" s="476">
        <v>2</v>
      </c>
      <c r="AK49" s="106">
        <v>3080.7000000000003</v>
      </c>
      <c r="AL49" s="105">
        <v>-6161.4</v>
      </c>
      <c r="AM49" s="112">
        <v>24645.599999999999</v>
      </c>
      <c r="AN49" s="107">
        <v>-62</v>
      </c>
      <c r="AO49" s="112">
        <v>24583.599999999999</v>
      </c>
      <c r="AP49" s="106"/>
      <c r="AQ49" s="112">
        <v>24584</v>
      </c>
      <c r="AR49" s="106">
        <v>20600</v>
      </c>
      <c r="AS49" s="106">
        <v>3984</v>
      </c>
      <c r="AT49" s="112">
        <v>996</v>
      </c>
    </row>
    <row r="50" spans="1:46" ht="16.350000000000001" customHeight="1" x14ac:dyDescent="0.2">
      <c r="A50" s="74">
        <v>44</v>
      </c>
      <c r="B50" s="75" t="s">
        <v>50</v>
      </c>
      <c r="C50" s="476">
        <v>11</v>
      </c>
      <c r="D50" s="76">
        <v>4332.7699573954151</v>
      </c>
      <c r="E50" s="103">
        <v>47660.469531349569</v>
      </c>
      <c r="F50" s="512">
        <v>5</v>
      </c>
      <c r="G50" s="76">
        <v>581.75447105975786</v>
      </c>
      <c r="H50" s="103">
        <v>2908.7723552987891</v>
      </c>
      <c r="I50" s="512">
        <v>15</v>
      </c>
      <c r="J50" s="76">
        <v>158.66031028902484</v>
      </c>
      <c r="K50" s="103">
        <v>2379.9046543353725</v>
      </c>
      <c r="L50" s="512">
        <v>0</v>
      </c>
      <c r="M50" s="76">
        <v>3966.5077572256209</v>
      </c>
      <c r="N50" s="103">
        <v>0</v>
      </c>
      <c r="O50" s="512">
        <v>0</v>
      </c>
      <c r="P50" s="76">
        <v>1586.6031028902482</v>
      </c>
      <c r="Q50" s="103">
        <v>0</v>
      </c>
      <c r="R50" s="115">
        <v>52949</v>
      </c>
      <c r="S50" s="115">
        <v>5883</v>
      </c>
      <c r="T50" s="76">
        <v>50418</v>
      </c>
      <c r="U50" s="76">
        <v>-10358</v>
      </c>
      <c r="V50" s="77">
        <v>40060</v>
      </c>
      <c r="W50" s="115">
        <v>93009</v>
      </c>
      <c r="X50" s="103">
        <v>-233</v>
      </c>
      <c r="Y50" s="115">
        <v>92776</v>
      </c>
      <c r="Z50" s="76"/>
      <c r="AA50" s="115">
        <v>92776</v>
      </c>
      <c r="AB50" s="76">
        <v>35214</v>
      </c>
      <c r="AC50" s="76">
        <v>57562</v>
      </c>
      <c r="AD50" s="115">
        <v>14391</v>
      </c>
      <c r="AE50" s="119">
        <v>92776</v>
      </c>
      <c r="AF50" s="104">
        <v>3426.3</v>
      </c>
      <c r="AG50" s="112">
        <v>37689</v>
      </c>
      <c r="AH50" s="476">
        <v>9</v>
      </c>
      <c r="AI50" s="104">
        <v>30836.7</v>
      </c>
      <c r="AJ50" s="476">
        <v>-4</v>
      </c>
      <c r="AK50" s="106">
        <v>-6852.6</v>
      </c>
      <c r="AL50" s="105">
        <v>23984.1</v>
      </c>
      <c r="AM50" s="112">
        <v>61673.1</v>
      </c>
      <c r="AN50" s="107">
        <v>-154</v>
      </c>
      <c r="AO50" s="112">
        <v>61519.1</v>
      </c>
      <c r="AP50" s="106"/>
      <c r="AQ50" s="112">
        <v>61519</v>
      </c>
      <c r="AR50" s="106">
        <v>25256</v>
      </c>
      <c r="AS50" s="106">
        <v>36263</v>
      </c>
      <c r="AT50" s="112">
        <v>9066</v>
      </c>
    </row>
    <row r="51" spans="1:46" ht="16.350000000000001" customHeight="1" x14ac:dyDescent="0.2">
      <c r="A51" s="69">
        <v>45</v>
      </c>
      <c r="B51" s="70" t="s">
        <v>51</v>
      </c>
      <c r="C51" s="477">
        <v>22</v>
      </c>
      <c r="D51" s="71">
        <v>2393.1323396943781</v>
      </c>
      <c r="E51" s="108">
        <v>52648.911473276319</v>
      </c>
      <c r="F51" s="513">
        <v>7</v>
      </c>
      <c r="G51" s="71">
        <v>296.24070307770148</v>
      </c>
      <c r="H51" s="108">
        <v>2073.6849215439106</v>
      </c>
      <c r="I51" s="513">
        <v>27.5</v>
      </c>
      <c r="J51" s="71">
        <v>80.79291902119131</v>
      </c>
      <c r="K51" s="108">
        <v>2221.8052730827612</v>
      </c>
      <c r="L51" s="513">
        <v>1</v>
      </c>
      <c r="M51" s="71">
        <v>2019.8229755297834</v>
      </c>
      <c r="N51" s="108">
        <v>2019.8229755297834</v>
      </c>
      <c r="O51" s="513">
        <v>1</v>
      </c>
      <c r="P51" s="71">
        <v>807.92919021191324</v>
      </c>
      <c r="Q51" s="108">
        <v>807.92919021191324</v>
      </c>
      <c r="R51" s="116">
        <v>59772</v>
      </c>
      <c r="S51" s="116">
        <v>6641</v>
      </c>
      <c r="T51" s="71">
        <v>-33400</v>
      </c>
      <c r="U51" s="71">
        <v>-1048</v>
      </c>
      <c r="V51" s="72">
        <v>-34448</v>
      </c>
      <c r="W51" s="116">
        <v>25324</v>
      </c>
      <c r="X51" s="108">
        <v>-63</v>
      </c>
      <c r="Y51" s="116">
        <v>25261</v>
      </c>
      <c r="Z51" s="71"/>
      <c r="AA51" s="116">
        <v>25261</v>
      </c>
      <c r="AB51" s="73">
        <v>39752</v>
      </c>
      <c r="AC51" s="71">
        <v>-14491</v>
      </c>
      <c r="AD51" s="117">
        <v>-3623</v>
      </c>
      <c r="AE51" s="117">
        <v>25261</v>
      </c>
      <c r="AF51" s="100">
        <v>11251.800000000001</v>
      </c>
      <c r="AG51" s="113">
        <v>247540</v>
      </c>
      <c r="AH51" s="477">
        <v>-13</v>
      </c>
      <c r="AI51" s="100">
        <v>-146273.40000000002</v>
      </c>
      <c r="AJ51" s="477">
        <v>-1</v>
      </c>
      <c r="AK51" s="101">
        <v>-5625.9000000000005</v>
      </c>
      <c r="AL51" s="102">
        <v>-151899.30000000002</v>
      </c>
      <c r="AM51" s="113">
        <v>95640.699999999983</v>
      </c>
      <c r="AN51" s="109">
        <v>-239</v>
      </c>
      <c r="AO51" s="113">
        <v>95401.699999999983</v>
      </c>
      <c r="AP51" s="101"/>
      <c r="AQ51" s="113">
        <v>95402</v>
      </c>
      <c r="AR51" s="101">
        <v>162560</v>
      </c>
      <c r="AS51" s="101">
        <v>-67158</v>
      </c>
      <c r="AT51" s="113">
        <v>-16790</v>
      </c>
    </row>
    <row r="52" spans="1:46" ht="16.350000000000001" customHeight="1" x14ac:dyDescent="0.2">
      <c r="A52" s="78">
        <v>46</v>
      </c>
      <c r="B52" s="79" t="s">
        <v>52</v>
      </c>
      <c r="C52" s="475">
        <v>16</v>
      </c>
      <c r="D52" s="80">
        <v>4960.3498186590014</v>
      </c>
      <c r="E52" s="95">
        <v>79365.597098544022</v>
      </c>
      <c r="F52" s="511">
        <v>10</v>
      </c>
      <c r="G52" s="80">
        <v>646.97780949715332</v>
      </c>
      <c r="H52" s="95">
        <v>6469.7780949715334</v>
      </c>
      <c r="I52" s="511">
        <v>21.5</v>
      </c>
      <c r="J52" s="80">
        <v>176.44849349922362</v>
      </c>
      <c r="K52" s="95">
        <v>3793.6426102333076</v>
      </c>
      <c r="L52" s="511">
        <v>0</v>
      </c>
      <c r="M52" s="80">
        <v>4411.2123374805906</v>
      </c>
      <c r="N52" s="95">
        <v>0</v>
      </c>
      <c r="O52" s="511">
        <v>0</v>
      </c>
      <c r="P52" s="80">
        <v>1764.4849349922365</v>
      </c>
      <c r="Q52" s="95">
        <v>0</v>
      </c>
      <c r="R52" s="114">
        <v>89629</v>
      </c>
      <c r="S52" s="114">
        <v>9959</v>
      </c>
      <c r="T52" s="80">
        <v>61112</v>
      </c>
      <c r="U52" s="80">
        <v>-32124</v>
      </c>
      <c r="V52" s="81">
        <v>28988</v>
      </c>
      <c r="W52" s="114">
        <v>118617</v>
      </c>
      <c r="X52" s="95">
        <v>-297</v>
      </c>
      <c r="Y52" s="114">
        <v>118320</v>
      </c>
      <c r="Z52" s="80"/>
      <c r="AA52" s="114">
        <v>118320</v>
      </c>
      <c r="AB52" s="80">
        <v>59606</v>
      </c>
      <c r="AC52" s="80">
        <v>58714</v>
      </c>
      <c r="AD52" s="114">
        <v>14679</v>
      </c>
      <c r="AE52" s="118">
        <v>118320</v>
      </c>
      <c r="AF52" s="96">
        <v>2807.1</v>
      </c>
      <c r="AG52" s="111">
        <v>44914</v>
      </c>
      <c r="AH52" s="475">
        <v>9</v>
      </c>
      <c r="AI52" s="96">
        <v>25263.899999999998</v>
      </c>
      <c r="AJ52" s="475">
        <v>-10</v>
      </c>
      <c r="AK52" s="98">
        <v>-14035.5</v>
      </c>
      <c r="AL52" s="97">
        <v>11228.399999999998</v>
      </c>
      <c r="AM52" s="111">
        <v>56142.399999999994</v>
      </c>
      <c r="AN52" s="99">
        <v>-140</v>
      </c>
      <c r="AO52" s="111">
        <v>56002.399999999994</v>
      </c>
      <c r="AP52" s="98"/>
      <c r="AQ52" s="111">
        <v>56002</v>
      </c>
      <c r="AR52" s="98">
        <v>27984</v>
      </c>
      <c r="AS52" s="98">
        <v>28018</v>
      </c>
      <c r="AT52" s="111">
        <v>7005</v>
      </c>
    </row>
    <row r="53" spans="1:46" ht="16.350000000000001" customHeight="1" x14ac:dyDescent="0.2">
      <c r="A53" s="74">
        <v>47</v>
      </c>
      <c r="B53" s="75" t="s">
        <v>53</v>
      </c>
      <c r="C53" s="476">
        <v>0</v>
      </c>
      <c r="D53" s="76">
        <v>2445.3661201691825</v>
      </c>
      <c r="E53" s="103">
        <v>0</v>
      </c>
      <c r="F53" s="512">
        <v>0</v>
      </c>
      <c r="G53" s="76">
        <v>282.58649485827277</v>
      </c>
      <c r="H53" s="103">
        <v>0</v>
      </c>
      <c r="I53" s="512">
        <v>3</v>
      </c>
      <c r="J53" s="76">
        <v>77.069044052256203</v>
      </c>
      <c r="K53" s="103">
        <v>231.20713215676861</v>
      </c>
      <c r="L53" s="512">
        <v>0</v>
      </c>
      <c r="M53" s="76">
        <v>1926.7261013064056</v>
      </c>
      <c r="N53" s="103">
        <v>0</v>
      </c>
      <c r="O53" s="512">
        <v>0</v>
      </c>
      <c r="P53" s="76">
        <v>770.69044052256197</v>
      </c>
      <c r="Q53" s="103">
        <v>0</v>
      </c>
      <c r="R53" s="115">
        <v>231</v>
      </c>
      <c r="S53" s="115">
        <v>26</v>
      </c>
      <c r="T53" s="76">
        <v>2728</v>
      </c>
      <c r="U53" s="76">
        <v>1223</v>
      </c>
      <c r="V53" s="77">
        <v>3951</v>
      </c>
      <c r="W53" s="115">
        <v>4182</v>
      </c>
      <c r="X53" s="103">
        <v>-10</v>
      </c>
      <c r="Y53" s="115">
        <v>4172</v>
      </c>
      <c r="Z53" s="76"/>
      <c r="AA53" s="115">
        <v>4172</v>
      </c>
      <c r="AB53" s="76">
        <v>152</v>
      </c>
      <c r="AC53" s="76">
        <v>4020</v>
      </c>
      <c r="AD53" s="115">
        <v>1005</v>
      </c>
      <c r="AE53" s="119">
        <v>4172</v>
      </c>
      <c r="AF53" s="104">
        <v>10303.200000000001</v>
      </c>
      <c r="AG53" s="112">
        <v>0</v>
      </c>
      <c r="AH53" s="476">
        <v>1</v>
      </c>
      <c r="AI53" s="104">
        <v>10303.200000000001</v>
      </c>
      <c r="AJ53" s="476">
        <v>1</v>
      </c>
      <c r="AK53" s="106">
        <v>5151.6000000000004</v>
      </c>
      <c r="AL53" s="105">
        <v>15454.800000000001</v>
      </c>
      <c r="AM53" s="112">
        <v>15454.800000000001</v>
      </c>
      <c r="AN53" s="107">
        <v>-39</v>
      </c>
      <c r="AO53" s="112">
        <v>15415.800000000001</v>
      </c>
      <c r="AP53" s="106"/>
      <c r="AQ53" s="112">
        <v>15416</v>
      </c>
      <c r="AR53" s="106">
        <v>0</v>
      </c>
      <c r="AS53" s="106">
        <v>15416</v>
      </c>
      <c r="AT53" s="112">
        <v>3854</v>
      </c>
    </row>
    <row r="54" spans="1:46" ht="16.350000000000001" customHeight="1" x14ac:dyDescent="0.2">
      <c r="A54" s="74">
        <v>48</v>
      </c>
      <c r="B54" s="75" t="s">
        <v>91</v>
      </c>
      <c r="C54" s="476">
        <v>31</v>
      </c>
      <c r="D54" s="76">
        <v>3377.2964208049575</v>
      </c>
      <c r="E54" s="103">
        <v>104696.18904495369</v>
      </c>
      <c r="F54" s="512">
        <v>16</v>
      </c>
      <c r="G54" s="76">
        <v>440.27408582015084</v>
      </c>
      <c r="H54" s="103">
        <v>7044.3853731224135</v>
      </c>
      <c r="I54" s="512">
        <v>38</v>
      </c>
      <c r="J54" s="76">
        <v>120.07475067822297</v>
      </c>
      <c r="K54" s="103">
        <v>4562.8405257724726</v>
      </c>
      <c r="L54" s="512">
        <v>4</v>
      </c>
      <c r="M54" s="76">
        <v>3001.8687669555743</v>
      </c>
      <c r="N54" s="103">
        <v>12007.475067822297</v>
      </c>
      <c r="O54" s="512">
        <v>1</v>
      </c>
      <c r="P54" s="76">
        <v>1200.7475067822297</v>
      </c>
      <c r="Q54" s="103">
        <v>1200.7475067822297</v>
      </c>
      <c r="R54" s="115">
        <v>129512</v>
      </c>
      <c r="S54" s="115">
        <v>14390</v>
      </c>
      <c r="T54" s="76">
        <v>37350</v>
      </c>
      <c r="U54" s="76">
        <v>1206</v>
      </c>
      <c r="V54" s="77">
        <v>38556</v>
      </c>
      <c r="W54" s="115">
        <v>168068</v>
      </c>
      <c r="X54" s="103">
        <v>-420</v>
      </c>
      <c r="Y54" s="115">
        <v>167648</v>
      </c>
      <c r="Z54" s="76"/>
      <c r="AA54" s="115">
        <v>167648</v>
      </c>
      <c r="AB54" s="76">
        <v>86128</v>
      </c>
      <c r="AC54" s="76">
        <v>81520</v>
      </c>
      <c r="AD54" s="115">
        <v>20380</v>
      </c>
      <c r="AE54" s="119">
        <v>167648</v>
      </c>
      <c r="AF54" s="104">
        <v>5982.3</v>
      </c>
      <c r="AG54" s="112">
        <v>185451</v>
      </c>
      <c r="AH54" s="476">
        <v>11</v>
      </c>
      <c r="AI54" s="104">
        <v>65805.3</v>
      </c>
      <c r="AJ54" s="476">
        <v>-2</v>
      </c>
      <c r="AK54" s="106">
        <v>-5982.3</v>
      </c>
      <c r="AL54" s="105">
        <v>59823</v>
      </c>
      <c r="AM54" s="112">
        <v>245274</v>
      </c>
      <c r="AN54" s="107">
        <v>-613</v>
      </c>
      <c r="AO54" s="112">
        <v>244661</v>
      </c>
      <c r="AP54" s="106"/>
      <c r="AQ54" s="112">
        <v>244661</v>
      </c>
      <c r="AR54" s="106">
        <v>126016</v>
      </c>
      <c r="AS54" s="106">
        <v>118645</v>
      </c>
      <c r="AT54" s="112">
        <v>29661</v>
      </c>
    </row>
    <row r="55" spans="1:46" ht="16.350000000000001" customHeight="1" x14ac:dyDescent="0.2">
      <c r="A55" s="74">
        <v>49</v>
      </c>
      <c r="B55" s="75" t="s">
        <v>54</v>
      </c>
      <c r="C55" s="476">
        <v>40</v>
      </c>
      <c r="D55" s="76">
        <v>4024.6504771761929</v>
      </c>
      <c r="E55" s="103">
        <v>160986.01908704772</v>
      </c>
      <c r="F55" s="512">
        <v>34</v>
      </c>
      <c r="G55" s="76">
        <v>595.88472785646024</v>
      </c>
      <c r="H55" s="103">
        <v>20260.080747119649</v>
      </c>
      <c r="I55" s="512">
        <v>56</v>
      </c>
      <c r="J55" s="76">
        <v>162.51401668812548</v>
      </c>
      <c r="K55" s="103">
        <v>9100.784934535026</v>
      </c>
      <c r="L55" s="512">
        <v>4</v>
      </c>
      <c r="M55" s="76">
        <v>4062.8504172031385</v>
      </c>
      <c r="N55" s="103">
        <v>16251.401668812554</v>
      </c>
      <c r="O55" s="512">
        <v>0</v>
      </c>
      <c r="P55" s="76">
        <v>1625.1401668812548</v>
      </c>
      <c r="Q55" s="103">
        <v>0</v>
      </c>
      <c r="R55" s="115">
        <v>206598</v>
      </c>
      <c r="S55" s="115">
        <v>22955</v>
      </c>
      <c r="T55" s="76">
        <v>-11143</v>
      </c>
      <c r="U55" s="76">
        <v>-4621</v>
      </c>
      <c r="V55" s="77">
        <v>-15764</v>
      </c>
      <c r="W55" s="115">
        <v>190834</v>
      </c>
      <c r="X55" s="103">
        <v>-477</v>
      </c>
      <c r="Y55" s="115">
        <v>190357</v>
      </c>
      <c r="Z55" s="76">
        <v>43</v>
      </c>
      <c r="AA55" s="115">
        <v>190400</v>
      </c>
      <c r="AB55" s="76">
        <v>137416</v>
      </c>
      <c r="AC55" s="76">
        <v>52984</v>
      </c>
      <c r="AD55" s="115">
        <v>13246</v>
      </c>
      <c r="AE55" s="119">
        <v>190400</v>
      </c>
      <c r="AF55" s="104">
        <v>2356.2000000000003</v>
      </c>
      <c r="AG55" s="112">
        <v>94248</v>
      </c>
      <c r="AH55" s="476">
        <v>1</v>
      </c>
      <c r="AI55" s="104">
        <v>2356.2000000000003</v>
      </c>
      <c r="AJ55" s="476">
        <v>-2</v>
      </c>
      <c r="AK55" s="106">
        <v>-2356.2000000000003</v>
      </c>
      <c r="AL55" s="105">
        <v>0</v>
      </c>
      <c r="AM55" s="112">
        <v>94248</v>
      </c>
      <c r="AN55" s="107">
        <v>-236</v>
      </c>
      <c r="AO55" s="112">
        <v>94012</v>
      </c>
      <c r="AP55" s="106"/>
      <c r="AQ55" s="112">
        <v>94012</v>
      </c>
      <c r="AR55" s="106">
        <v>61120</v>
      </c>
      <c r="AS55" s="106">
        <v>32892</v>
      </c>
      <c r="AT55" s="112">
        <v>8223</v>
      </c>
    </row>
    <row r="56" spans="1:46" ht="16.350000000000001" customHeight="1" x14ac:dyDescent="0.2">
      <c r="A56" s="69">
        <v>50</v>
      </c>
      <c r="B56" s="70" t="s">
        <v>55</v>
      </c>
      <c r="C56" s="477">
        <v>17</v>
      </c>
      <c r="D56" s="71">
        <v>4256.8284057970004</v>
      </c>
      <c r="E56" s="108">
        <v>72366.082898549008</v>
      </c>
      <c r="F56" s="513">
        <v>14</v>
      </c>
      <c r="G56" s="71">
        <v>575.28392238815627</v>
      </c>
      <c r="H56" s="108">
        <v>8053.9749134341873</v>
      </c>
      <c r="I56" s="513">
        <v>17</v>
      </c>
      <c r="J56" s="71">
        <v>156.89561519676988</v>
      </c>
      <c r="K56" s="108">
        <v>2667.2254583450881</v>
      </c>
      <c r="L56" s="513">
        <v>0</v>
      </c>
      <c r="M56" s="71">
        <v>3922.3903799192472</v>
      </c>
      <c r="N56" s="108">
        <v>0</v>
      </c>
      <c r="O56" s="513">
        <v>0</v>
      </c>
      <c r="P56" s="71">
        <v>1568.956151967699</v>
      </c>
      <c r="Q56" s="108">
        <v>0</v>
      </c>
      <c r="R56" s="116">
        <v>83087</v>
      </c>
      <c r="S56" s="116">
        <v>9232</v>
      </c>
      <c r="T56" s="71">
        <v>41324</v>
      </c>
      <c r="U56" s="71">
        <v>-14522</v>
      </c>
      <c r="V56" s="72">
        <v>26802</v>
      </c>
      <c r="W56" s="116">
        <v>109889</v>
      </c>
      <c r="X56" s="108">
        <v>-275</v>
      </c>
      <c r="Y56" s="116">
        <v>109614</v>
      </c>
      <c r="Z56" s="71"/>
      <c r="AA56" s="116">
        <v>109614</v>
      </c>
      <c r="AB56" s="73">
        <v>55256</v>
      </c>
      <c r="AC56" s="71">
        <v>54358</v>
      </c>
      <c r="AD56" s="117">
        <v>13590</v>
      </c>
      <c r="AE56" s="117">
        <v>109614</v>
      </c>
      <c r="AF56" s="100">
        <v>3090.6</v>
      </c>
      <c r="AG56" s="113">
        <v>52540</v>
      </c>
      <c r="AH56" s="477">
        <v>8</v>
      </c>
      <c r="AI56" s="100">
        <v>24724.799999999999</v>
      </c>
      <c r="AJ56" s="477">
        <v>-6</v>
      </c>
      <c r="AK56" s="101">
        <v>-9271.7999999999993</v>
      </c>
      <c r="AL56" s="102">
        <v>15453</v>
      </c>
      <c r="AM56" s="113">
        <v>67993</v>
      </c>
      <c r="AN56" s="109">
        <v>-170</v>
      </c>
      <c r="AO56" s="113">
        <v>67823</v>
      </c>
      <c r="AP56" s="101"/>
      <c r="AQ56" s="113">
        <v>67823</v>
      </c>
      <c r="AR56" s="101">
        <v>33720</v>
      </c>
      <c r="AS56" s="101">
        <v>34103</v>
      </c>
      <c r="AT56" s="113">
        <v>8526</v>
      </c>
    </row>
    <row r="57" spans="1:46" ht="16.350000000000001" customHeight="1" x14ac:dyDescent="0.2">
      <c r="A57" s="78">
        <v>51</v>
      </c>
      <c r="B57" s="79" t="s">
        <v>56</v>
      </c>
      <c r="C57" s="475">
        <v>23</v>
      </c>
      <c r="D57" s="80">
        <v>3893.6972453899225</v>
      </c>
      <c r="E57" s="95">
        <v>89555.036643968211</v>
      </c>
      <c r="F57" s="511">
        <v>17</v>
      </c>
      <c r="G57" s="80">
        <v>519.11546104809747</v>
      </c>
      <c r="H57" s="95">
        <v>8824.9628378176567</v>
      </c>
      <c r="I57" s="511">
        <v>26</v>
      </c>
      <c r="J57" s="80">
        <v>141.57694392220839</v>
      </c>
      <c r="K57" s="95">
        <v>3681.0005419774179</v>
      </c>
      <c r="L57" s="511">
        <v>2</v>
      </c>
      <c r="M57" s="80">
        <v>3539.4235980552094</v>
      </c>
      <c r="N57" s="95">
        <v>7078.8471961104187</v>
      </c>
      <c r="O57" s="511">
        <v>0</v>
      </c>
      <c r="P57" s="80">
        <v>1415.769439222084</v>
      </c>
      <c r="Q57" s="95">
        <v>0</v>
      </c>
      <c r="R57" s="114">
        <v>109140</v>
      </c>
      <c r="S57" s="114">
        <v>12127</v>
      </c>
      <c r="T57" s="80">
        <v>-42736</v>
      </c>
      <c r="U57" s="80">
        <v>2985</v>
      </c>
      <c r="V57" s="81">
        <v>-39751</v>
      </c>
      <c r="W57" s="114">
        <v>69389</v>
      </c>
      <c r="X57" s="95">
        <v>-173</v>
      </c>
      <c r="Y57" s="114">
        <v>69216</v>
      </c>
      <c r="Z57" s="80">
        <v>955</v>
      </c>
      <c r="AA57" s="114">
        <v>70171</v>
      </c>
      <c r="AB57" s="80">
        <v>73216</v>
      </c>
      <c r="AC57" s="80">
        <v>-3045</v>
      </c>
      <c r="AD57" s="114">
        <v>-761</v>
      </c>
      <c r="AE57" s="118">
        <v>70171</v>
      </c>
      <c r="AF57" s="96">
        <v>4083.3</v>
      </c>
      <c r="AG57" s="111">
        <v>93916</v>
      </c>
      <c r="AH57" s="475">
        <v>-9</v>
      </c>
      <c r="AI57" s="96">
        <v>-36749.700000000004</v>
      </c>
      <c r="AJ57" s="475">
        <v>1</v>
      </c>
      <c r="AK57" s="98">
        <v>2041.65</v>
      </c>
      <c r="AL57" s="97">
        <v>-34708.050000000003</v>
      </c>
      <c r="AM57" s="111">
        <v>59207.95</v>
      </c>
      <c r="AN57" s="99">
        <v>-148</v>
      </c>
      <c r="AO57" s="111">
        <v>59059.95</v>
      </c>
      <c r="AP57" s="98"/>
      <c r="AQ57" s="111">
        <v>59060</v>
      </c>
      <c r="AR57" s="98">
        <v>60690</v>
      </c>
      <c r="AS57" s="98">
        <v>-1630</v>
      </c>
      <c r="AT57" s="111">
        <v>-408</v>
      </c>
    </row>
    <row r="58" spans="1:46" ht="16.350000000000001" customHeight="1" x14ac:dyDescent="0.2">
      <c r="A58" s="74">
        <v>52</v>
      </c>
      <c r="B58" s="75" t="s">
        <v>57</v>
      </c>
      <c r="C58" s="476">
        <v>174</v>
      </c>
      <c r="D58" s="76">
        <v>4045.4224631720667</v>
      </c>
      <c r="E58" s="103">
        <v>703903.50859193958</v>
      </c>
      <c r="F58" s="512">
        <v>93</v>
      </c>
      <c r="G58" s="76">
        <v>544.83043254973643</v>
      </c>
      <c r="H58" s="103">
        <v>50669.230227125488</v>
      </c>
      <c r="I58" s="512">
        <v>186</v>
      </c>
      <c r="J58" s="76">
        <v>148.59011796810995</v>
      </c>
      <c r="K58" s="103">
        <v>27637.76194206845</v>
      </c>
      <c r="L58" s="512">
        <v>21</v>
      </c>
      <c r="M58" s="76">
        <v>3714.7529492027484</v>
      </c>
      <c r="N58" s="103">
        <v>78009.811933257719</v>
      </c>
      <c r="O58" s="512">
        <v>7</v>
      </c>
      <c r="P58" s="76">
        <v>1485.9011796810996</v>
      </c>
      <c r="Q58" s="103">
        <v>10401.308257767698</v>
      </c>
      <c r="R58" s="115">
        <v>870622</v>
      </c>
      <c r="S58" s="115">
        <v>96736</v>
      </c>
      <c r="T58" s="76">
        <v>-100836</v>
      </c>
      <c r="U58" s="76">
        <v>29951</v>
      </c>
      <c r="V58" s="77">
        <v>-70885</v>
      </c>
      <c r="W58" s="115">
        <v>799737</v>
      </c>
      <c r="X58" s="103">
        <v>-1999</v>
      </c>
      <c r="Y58" s="115">
        <v>797738</v>
      </c>
      <c r="Z58" s="76">
        <v>-3397</v>
      </c>
      <c r="AA58" s="115">
        <v>794341</v>
      </c>
      <c r="AB58" s="76">
        <v>576696</v>
      </c>
      <c r="AC58" s="76">
        <v>217645</v>
      </c>
      <c r="AD58" s="115">
        <v>54411</v>
      </c>
      <c r="AE58" s="119">
        <v>794341</v>
      </c>
      <c r="AF58" s="104">
        <v>5301.9000000000005</v>
      </c>
      <c r="AG58" s="112">
        <v>922531</v>
      </c>
      <c r="AH58" s="476">
        <v>-19</v>
      </c>
      <c r="AI58" s="104">
        <v>-100736.1</v>
      </c>
      <c r="AJ58" s="476">
        <v>8</v>
      </c>
      <c r="AK58" s="106">
        <v>21207.600000000002</v>
      </c>
      <c r="AL58" s="105">
        <v>-79528.5</v>
      </c>
      <c r="AM58" s="112">
        <v>843002.5</v>
      </c>
      <c r="AN58" s="107">
        <v>-2108</v>
      </c>
      <c r="AO58" s="112">
        <v>840894.5</v>
      </c>
      <c r="AP58" s="106"/>
      <c r="AQ58" s="112">
        <v>840895</v>
      </c>
      <c r="AR58" s="106">
        <v>603384</v>
      </c>
      <c r="AS58" s="106">
        <v>237511</v>
      </c>
      <c r="AT58" s="112">
        <v>59378</v>
      </c>
    </row>
    <row r="59" spans="1:46" ht="16.350000000000001" customHeight="1" x14ac:dyDescent="0.2">
      <c r="A59" s="74">
        <v>53</v>
      </c>
      <c r="B59" s="75" t="s">
        <v>58</v>
      </c>
      <c r="C59" s="476">
        <v>171</v>
      </c>
      <c r="D59" s="76">
        <v>4202.5593968195799</v>
      </c>
      <c r="E59" s="103">
        <v>718637.65685614815</v>
      </c>
      <c r="F59" s="512">
        <v>113</v>
      </c>
      <c r="G59" s="76">
        <v>603.68129211488974</v>
      </c>
      <c r="H59" s="103">
        <v>68215.986008982538</v>
      </c>
      <c r="I59" s="512">
        <v>174</v>
      </c>
      <c r="J59" s="76">
        <v>164.64035239496991</v>
      </c>
      <c r="K59" s="103">
        <v>28647.421316724765</v>
      </c>
      <c r="L59" s="512">
        <v>6</v>
      </c>
      <c r="M59" s="76">
        <v>4116.0088098742481</v>
      </c>
      <c r="N59" s="103">
        <v>24696.052859245487</v>
      </c>
      <c r="O59" s="512">
        <v>2</v>
      </c>
      <c r="P59" s="76">
        <v>1646.4035239496989</v>
      </c>
      <c r="Q59" s="103">
        <v>3292.8070478993977</v>
      </c>
      <c r="R59" s="115">
        <v>843490</v>
      </c>
      <c r="S59" s="115">
        <v>93721</v>
      </c>
      <c r="T59" s="76">
        <v>-5121</v>
      </c>
      <c r="U59" s="76">
        <v>-5704</v>
      </c>
      <c r="V59" s="77">
        <v>-10825</v>
      </c>
      <c r="W59" s="115">
        <v>832665</v>
      </c>
      <c r="X59" s="103">
        <v>-2082</v>
      </c>
      <c r="Y59" s="115">
        <v>830583</v>
      </c>
      <c r="Z59" s="76"/>
      <c r="AA59" s="115">
        <v>830583</v>
      </c>
      <c r="AB59" s="76">
        <v>560920</v>
      </c>
      <c r="AC59" s="76">
        <v>269663</v>
      </c>
      <c r="AD59" s="115">
        <v>67416</v>
      </c>
      <c r="AE59" s="119">
        <v>830583</v>
      </c>
      <c r="AF59" s="104">
        <v>2392.2000000000003</v>
      </c>
      <c r="AG59" s="112">
        <v>409066</v>
      </c>
      <c r="AH59" s="476">
        <v>-5</v>
      </c>
      <c r="AI59" s="104">
        <v>-11961.000000000002</v>
      </c>
      <c r="AJ59" s="476">
        <v>-5</v>
      </c>
      <c r="AK59" s="106">
        <v>-5980.5000000000009</v>
      </c>
      <c r="AL59" s="105">
        <v>-17941.500000000004</v>
      </c>
      <c r="AM59" s="112">
        <v>391124.5</v>
      </c>
      <c r="AN59" s="107">
        <v>-978</v>
      </c>
      <c r="AO59" s="112">
        <v>390146.5</v>
      </c>
      <c r="AP59" s="106"/>
      <c r="AQ59" s="112">
        <v>390147</v>
      </c>
      <c r="AR59" s="106">
        <v>268448</v>
      </c>
      <c r="AS59" s="106">
        <v>121699</v>
      </c>
      <c r="AT59" s="112">
        <v>30425</v>
      </c>
    </row>
    <row r="60" spans="1:46" ht="16.350000000000001" customHeight="1" x14ac:dyDescent="0.2">
      <c r="A60" s="74">
        <v>54</v>
      </c>
      <c r="B60" s="75" t="s">
        <v>59</v>
      </c>
      <c r="C60" s="476">
        <v>4</v>
      </c>
      <c r="D60" s="76">
        <v>4597.6216917980037</v>
      </c>
      <c r="E60" s="103">
        <v>18390.486767192015</v>
      </c>
      <c r="F60" s="512">
        <v>4</v>
      </c>
      <c r="G60" s="76">
        <v>558.58642219556077</v>
      </c>
      <c r="H60" s="103">
        <v>2234.3456887822431</v>
      </c>
      <c r="I60" s="512">
        <v>6</v>
      </c>
      <c r="J60" s="76">
        <v>152.34175150788022</v>
      </c>
      <c r="K60" s="103">
        <v>914.05050904728137</v>
      </c>
      <c r="L60" s="512">
        <v>1</v>
      </c>
      <c r="M60" s="76">
        <v>3808.5437876970059</v>
      </c>
      <c r="N60" s="103">
        <v>3808.5437876970059</v>
      </c>
      <c r="O60" s="512">
        <v>0</v>
      </c>
      <c r="P60" s="76">
        <v>1523.4175150788021</v>
      </c>
      <c r="Q60" s="103">
        <v>0</v>
      </c>
      <c r="R60" s="115">
        <v>25347</v>
      </c>
      <c r="S60" s="115">
        <v>2816</v>
      </c>
      <c r="T60" s="76">
        <v>0</v>
      </c>
      <c r="U60" s="76">
        <v>0</v>
      </c>
      <c r="V60" s="77">
        <v>0</v>
      </c>
      <c r="W60" s="115">
        <v>25347</v>
      </c>
      <c r="X60" s="103">
        <v>-63</v>
      </c>
      <c r="Y60" s="115">
        <v>25284</v>
      </c>
      <c r="Z60" s="76"/>
      <c r="AA60" s="115">
        <v>25284</v>
      </c>
      <c r="AB60" s="76">
        <v>16856</v>
      </c>
      <c r="AC60" s="76">
        <v>8428</v>
      </c>
      <c r="AD60" s="115">
        <v>2107</v>
      </c>
      <c r="AE60" s="119">
        <v>25284</v>
      </c>
      <c r="AF60" s="104">
        <v>4644</v>
      </c>
      <c r="AG60" s="112">
        <v>18576</v>
      </c>
      <c r="AH60" s="476">
        <v>0</v>
      </c>
      <c r="AI60" s="104">
        <v>0</v>
      </c>
      <c r="AJ60" s="476">
        <v>0</v>
      </c>
      <c r="AK60" s="106">
        <v>0</v>
      </c>
      <c r="AL60" s="105">
        <v>0</v>
      </c>
      <c r="AM60" s="112">
        <v>18576</v>
      </c>
      <c r="AN60" s="107">
        <v>-46</v>
      </c>
      <c r="AO60" s="112">
        <v>18530</v>
      </c>
      <c r="AP60" s="106"/>
      <c r="AQ60" s="112">
        <v>18530</v>
      </c>
      <c r="AR60" s="106">
        <v>2928</v>
      </c>
      <c r="AS60" s="106">
        <v>15602</v>
      </c>
      <c r="AT60" s="112">
        <v>3901</v>
      </c>
    </row>
    <row r="61" spans="1:46" ht="16.350000000000001" customHeight="1" x14ac:dyDescent="0.2">
      <c r="A61" s="69">
        <v>55</v>
      </c>
      <c r="B61" s="70" t="s">
        <v>60</v>
      </c>
      <c r="C61" s="477">
        <v>52</v>
      </c>
      <c r="D61" s="71">
        <v>3978.2559982709904</v>
      </c>
      <c r="E61" s="108">
        <v>206869.31191009149</v>
      </c>
      <c r="F61" s="513">
        <v>33</v>
      </c>
      <c r="G61" s="71">
        <v>525.1493510620096</v>
      </c>
      <c r="H61" s="108">
        <v>17329.928585046317</v>
      </c>
      <c r="I61" s="513">
        <v>71</v>
      </c>
      <c r="J61" s="71">
        <v>143.22255028963897</v>
      </c>
      <c r="K61" s="108">
        <v>10168.801070564366</v>
      </c>
      <c r="L61" s="513">
        <v>3</v>
      </c>
      <c r="M61" s="71">
        <v>3580.5637572409746</v>
      </c>
      <c r="N61" s="108">
        <v>10741.691271722924</v>
      </c>
      <c r="O61" s="513">
        <v>3</v>
      </c>
      <c r="P61" s="71">
        <v>1432.2255028963898</v>
      </c>
      <c r="Q61" s="108">
        <v>4296.6765086891692</v>
      </c>
      <c r="R61" s="116">
        <v>249406</v>
      </c>
      <c r="S61" s="116">
        <v>27712</v>
      </c>
      <c r="T61" s="71">
        <v>265270</v>
      </c>
      <c r="U61" s="71">
        <v>-7495</v>
      </c>
      <c r="V61" s="72">
        <v>257775</v>
      </c>
      <c r="W61" s="116">
        <v>507181</v>
      </c>
      <c r="X61" s="108">
        <v>-1268</v>
      </c>
      <c r="Y61" s="116">
        <v>505913</v>
      </c>
      <c r="Z61" s="71"/>
      <c r="AA61" s="116">
        <v>505913</v>
      </c>
      <c r="AB61" s="73">
        <v>165856</v>
      </c>
      <c r="AC61" s="71">
        <v>340057</v>
      </c>
      <c r="AD61" s="117">
        <v>85014</v>
      </c>
      <c r="AE61" s="117">
        <v>505913</v>
      </c>
      <c r="AF61" s="100">
        <v>3273.3</v>
      </c>
      <c r="AG61" s="113">
        <v>170212</v>
      </c>
      <c r="AH61" s="477">
        <v>65</v>
      </c>
      <c r="AI61" s="100">
        <v>212764.5</v>
      </c>
      <c r="AJ61" s="477">
        <v>-9</v>
      </c>
      <c r="AK61" s="101">
        <v>-14729.85</v>
      </c>
      <c r="AL61" s="102">
        <v>198034.65</v>
      </c>
      <c r="AM61" s="113">
        <v>368246.65</v>
      </c>
      <c r="AN61" s="109">
        <v>-921</v>
      </c>
      <c r="AO61" s="113">
        <v>367325.65</v>
      </c>
      <c r="AP61" s="101"/>
      <c r="AQ61" s="113">
        <v>367326</v>
      </c>
      <c r="AR61" s="101">
        <v>110048</v>
      </c>
      <c r="AS61" s="101">
        <v>257278</v>
      </c>
      <c r="AT61" s="113">
        <v>64320</v>
      </c>
    </row>
    <row r="62" spans="1:46" ht="16.350000000000001" customHeight="1" x14ac:dyDescent="0.2">
      <c r="A62" s="78">
        <v>56</v>
      </c>
      <c r="B62" s="79" t="s">
        <v>61</v>
      </c>
      <c r="C62" s="475">
        <v>12</v>
      </c>
      <c r="D62" s="80">
        <v>4442.5095279424968</v>
      </c>
      <c r="E62" s="95">
        <v>53310.114335309961</v>
      </c>
      <c r="F62" s="511">
        <v>7</v>
      </c>
      <c r="G62" s="80">
        <v>592.92817416484206</v>
      </c>
      <c r="H62" s="95">
        <v>4150.4972191538945</v>
      </c>
      <c r="I62" s="511">
        <v>7</v>
      </c>
      <c r="J62" s="80">
        <v>161.70768386313875</v>
      </c>
      <c r="K62" s="95">
        <v>1131.9537870419713</v>
      </c>
      <c r="L62" s="511">
        <v>1</v>
      </c>
      <c r="M62" s="80">
        <v>4042.6920965784684</v>
      </c>
      <c r="N62" s="95">
        <v>4042.6920965784684</v>
      </c>
      <c r="O62" s="511">
        <v>0</v>
      </c>
      <c r="P62" s="80">
        <v>1617.0768386313873</v>
      </c>
      <c r="Q62" s="95">
        <v>0</v>
      </c>
      <c r="R62" s="114">
        <v>62635</v>
      </c>
      <c r="S62" s="114">
        <v>6959</v>
      </c>
      <c r="T62" s="80">
        <v>-13521</v>
      </c>
      <c r="U62" s="80">
        <v>-1628</v>
      </c>
      <c r="V62" s="81">
        <v>-15149</v>
      </c>
      <c r="W62" s="114">
        <v>47486</v>
      </c>
      <c r="X62" s="95">
        <v>-119</v>
      </c>
      <c r="Y62" s="114">
        <v>47367</v>
      </c>
      <c r="Z62" s="80"/>
      <c r="AA62" s="114">
        <v>47367</v>
      </c>
      <c r="AB62" s="80">
        <v>41650</v>
      </c>
      <c r="AC62" s="80">
        <v>5717</v>
      </c>
      <c r="AD62" s="114">
        <v>1429</v>
      </c>
      <c r="AE62" s="118">
        <v>47367</v>
      </c>
      <c r="AF62" s="96">
        <v>3613.5</v>
      </c>
      <c r="AG62" s="111">
        <v>43362</v>
      </c>
      <c r="AH62" s="475">
        <v>-2</v>
      </c>
      <c r="AI62" s="96">
        <v>-7227</v>
      </c>
      <c r="AJ62" s="475">
        <v>-1</v>
      </c>
      <c r="AK62" s="98">
        <v>-1806.75</v>
      </c>
      <c r="AL62" s="97">
        <v>-9033.75</v>
      </c>
      <c r="AM62" s="111">
        <v>34328.25</v>
      </c>
      <c r="AN62" s="99">
        <v>-86</v>
      </c>
      <c r="AO62" s="111">
        <v>34242.25</v>
      </c>
      <c r="AP62" s="98"/>
      <c r="AQ62" s="111">
        <v>34242</v>
      </c>
      <c r="AR62" s="98">
        <v>28224</v>
      </c>
      <c r="AS62" s="98">
        <v>6018</v>
      </c>
      <c r="AT62" s="111">
        <v>1505</v>
      </c>
    </row>
    <row r="63" spans="1:46" ht="16.350000000000001" customHeight="1" x14ac:dyDescent="0.2">
      <c r="A63" s="74">
        <v>57</v>
      </c>
      <c r="B63" s="75" t="s">
        <v>62</v>
      </c>
      <c r="C63" s="476">
        <v>17</v>
      </c>
      <c r="D63" s="76">
        <v>4195.4860274750754</v>
      </c>
      <c r="E63" s="103">
        <v>71323.262467076274</v>
      </c>
      <c r="F63" s="512">
        <v>14</v>
      </c>
      <c r="G63" s="76">
        <v>578.41069339149919</v>
      </c>
      <c r="H63" s="103">
        <v>8097.7497074809889</v>
      </c>
      <c r="I63" s="512">
        <v>20</v>
      </c>
      <c r="J63" s="76">
        <v>157.74837092495432</v>
      </c>
      <c r="K63" s="103">
        <v>3154.9674184990863</v>
      </c>
      <c r="L63" s="512">
        <v>1</v>
      </c>
      <c r="M63" s="76">
        <v>3943.7092731238581</v>
      </c>
      <c r="N63" s="103">
        <v>3943.7092731238581</v>
      </c>
      <c r="O63" s="512">
        <v>0</v>
      </c>
      <c r="P63" s="76">
        <v>1577.4837092495434</v>
      </c>
      <c r="Q63" s="103">
        <v>0</v>
      </c>
      <c r="R63" s="115">
        <v>86520</v>
      </c>
      <c r="S63" s="115">
        <v>9613</v>
      </c>
      <c r="T63" s="76">
        <v>30495</v>
      </c>
      <c r="U63" s="76">
        <v>742</v>
      </c>
      <c r="V63" s="77">
        <v>31237</v>
      </c>
      <c r="W63" s="115">
        <v>117757</v>
      </c>
      <c r="X63" s="103">
        <v>-294</v>
      </c>
      <c r="Y63" s="115">
        <v>117463</v>
      </c>
      <c r="Z63" s="76"/>
      <c r="AA63" s="115">
        <v>117463</v>
      </c>
      <c r="AB63" s="76">
        <v>57536</v>
      </c>
      <c r="AC63" s="76">
        <v>59927</v>
      </c>
      <c r="AD63" s="115">
        <v>14982</v>
      </c>
      <c r="AE63" s="119">
        <v>117463</v>
      </c>
      <c r="AF63" s="104">
        <v>2495.7000000000003</v>
      </c>
      <c r="AG63" s="112">
        <v>42427</v>
      </c>
      <c r="AH63" s="476">
        <v>5</v>
      </c>
      <c r="AI63" s="104">
        <v>12478.500000000002</v>
      </c>
      <c r="AJ63" s="476">
        <v>-1</v>
      </c>
      <c r="AK63" s="106">
        <v>-1247.8500000000001</v>
      </c>
      <c r="AL63" s="105">
        <v>11230.650000000001</v>
      </c>
      <c r="AM63" s="112">
        <v>53657.65</v>
      </c>
      <c r="AN63" s="107">
        <v>-134</v>
      </c>
      <c r="AO63" s="112">
        <v>53523.65</v>
      </c>
      <c r="AP63" s="106"/>
      <c r="AQ63" s="112">
        <v>53524</v>
      </c>
      <c r="AR63" s="106">
        <v>27642</v>
      </c>
      <c r="AS63" s="106">
        <v>25882</v>
      </c>
      <c r="AT63" s="112">
        <v>6471</v>
      </c>
    </row>
    <row r="64" spans="1:46" ht="16.350000000000001" customHeight="1" x14ac:dyDescent="0.2">
      <c r="A64" s="74">
        <v>58</v>
      </c>
      <c r="B64" s="75" t="s">
        <v>63</v>
      </c>
      <c r="C64" s="476">
        <v>23</v>
      </c>
      <c r="D64" s="76">
        <v>4791.0109533012173</v>
      </c>
      <c r="E64" s="103">
        <v>110193.25192592799</v>
      </c>
      <c r="F64" s="512">
        <v>17</v>
      </c>
      <c r="G64" s="76">
        <v>660.81123378959228</v>
      </c>
      <c r="H64" s="103">
        <v>11233.790974423069</v>
      </c>
      <c r="I64" s="512">
        <v>25</v>
      </c>
      <c r="J64" s="76">
        <v>180.22124557897973</v>
      </c>
      <c r="K64" s="103">
        <v>4505.5311394744931</v>
      </c>
      <c r="L64" s="512">
        <v>1</v>
      </c>
      <c r="M64" s="76">
        <v>4505.5311394744922</v>
      </c>
      <c r="N64" s="103">
        <v>4505.5311394744922</v>
      </c>
      <c r="O64" s="512">
        <v>1</v>
      </c>
      <c r="P64" s="76">
        <v>1802.2124557897976</v>
      </c>
      <c r="Q64" s="103">
        <v>1802.2124557897976</v>
      </c>
      <c r="R64" s="115">
        <v>132240</v>
      </c>
      <c r="S64" s="115">
        <v>14693</v>
      </c>
      <c r="T64" s="76">
        <v>-46363</v>
      </c>
      <c r="U64" s="76">
        <v>-1735</v>
      </c>
      <c r="V64" s="77">
        <v>-48098</v>
      </c>
      <c r="W64" s="115">
        <v>84142</v>
      </c>
      <c r="X64" s="103">
        <v>-210</v>
      </c>
      <c r="Y64" s="115">
        <v>83932</v>
      </c>
      <c r="Z64" s="76"/>
      <c r="AA64" s="115">
        <v>83932</v>
      </c>
      <c r="AB64" s="76">
        <v>87942</v>
      </c>
      <c r="AC64" s="76">
        <v>-4010</v>
      </c>
      <c r="AD64" s="115">
        <v>-1003</v>
      </c>
      <c r="AE64" s="119">
        <v>83932</v>
      </c>
      <c r="AF64" s="104">
        <v>2016</v>
      </c>
      <c r="AG64" s="112">
        <v>46368</v>
      </c>
      <c r="AH64" s="476">
        <v>-9</v>
      </c>
      <c r="AI64" s="104">
        <v>-18144</v>
      </c>
      <c r="AJ64" s="476">
        <v>-1</v>
      </c>
      <c r="AK64" s="106">
        <v>-1008</v>
      </c>
      <c r="AL64" s="105">
        <v>-19152</v>
      </c>
      <c r="AM64" s="112">
        <v>27216</v>
      </c>
      <c r="AN64" s="107">
        <v>-68</v>
      </c>
      <c r="AO64" s="112">
        <v>27148</v>
      </c>
      <c r="AP64" s="106"/>
      <c r="AQ64" s="112">
        <v>27148</v>
      </c>
      <c r="AR64" s="106">
        <v>31122</v>
      </c>
      <c r="AS64" s="106">
        <v>-3974</v>
      </c>
      <c r="AT64" s="112">
        <v>-994</v>
      </c>
    </row>
    <row r="65" spans="1:46" ht="16.350000000000001" customHeight="1" x14ac:dyDescent="0.2">
      <c r="A65" s="74">
        <v>59</v>
      </c>
      <c r="B65" s="75" t="s">
        <v>64</v>
      </c>
      <c r="C65" s="476">
        <v>13</v>
      </c>
      <c r="D65" s="76">
        <v>4607.9210787946122</v>
      </c>
      <c r="E65" s="103">
        <v>59902.97402432996</v>
      </c>
      <c r="F65" s="512">
        <v>12</v>
      </c>
      <c r="G65" s="76">
        <v>702.80441323760579</v>
      </c>
      <c r="H65" s="103">
        <v>8433.6529588512694</v>
      </c>
      <c r="I65" s="512">
        <v>13</v>
      </c>
      <c r="J65" s="76">
        <v>191.67393088298337</v>
      </c>
      <c r="K65" s="103">
        <v>2491.761101478784</v>
      </c>
      <c r="L65" s="512">
        <v>5</v>
      </c>
      <c r="M65" s="76">
        <v>4791.8482720745851</v>
      </c>
      <c r="N65" s="103">
        <v>23959.241360372926</v>
      </c>
      <c r="O65" s="512">
        <v>0</v>
      </c>
      <c r="P65" s="76">
        <v>1916.7393088298338</v>
      </c>
      <c r="Q65" s="103">
        <v>0</v>
      </c>
      <c r="R65" s="115">
        <v>94788</v>
      </c>
      <c r="S65" s="115">
        <v>10532</v>
      </c>
      <c r="T65" s="76">
        <v>49593</v>
      </c>
      <c r="U65" s="76">
        <v>5051</v>
      </c>
      <c r="V65" s="77">
        <v>54644</v>
      </c>
      <c r="W65" s="115">
        <v>149432</v>
      </c>
      <c r="X65" s="103">
        <v>-374</v>
      </c>
      <c r="Y65" s="115">
        <v>149058</v>
      </c>
      <c r="Z65" s="76"/>
      <c r="AA65" s="115">
        <v>149058</v>
      </c>
      <c r="AB65" s="76">
        <v>63068</v>
      </c>
      <c r="AC65" s="76">
        <v>85990</v>
      </c>
      <c r="AD65" s="115">
        <v>21498</v>
      </c>
      <c r="AE65" s="119">
        <v>149058</v>
      </c>
      <c r="AF65" s="104">
        <v>1387.8</v>
      </c>
      <c r="AG65" s="112">
        <v>18041</v>
      </c>
      <c r="AH65" s="476">
        <v>10</v>
      </c>
      <c r="AI65" s="104">
        <v>13878</v>
      </c>
      <c r="AJ65" s="476">
        <v>1</v>
      </c>
      <c r="AK65" s="106">
        <v>693.9</v>
      </c>
      <c r="AL65" s="105">
        <v>14571.9</v>
      </c>
      <c r="AM65" s="112">
        <v>32612.9</v>
      </c>
      <c r="AN65" s="107">
        <v>-82</v>
      </c>
      <c r="AO65" s="112">
        <v>32530.9</v>
      </c>
      <c r="AP65" s="106"/>
      <c r="AQ65" s="112">
        <v>32531</v>
      </c>
      <c r="AR65" s="106">
        <v>11608</v>
      </c>
      <c r="AS65" s="106">
        <v>20923</v>
      </c>
      <c r="AT65" s="112">
        <v>5231</v>
      </c>
    </row>
    <row r="66" spans="1:46" ht="16.350000000000001" customHeight="1" x14ac:dyDescent="0.2">
      <c r="A66" s="69">
        <v>60</v>
      </c>
      <c r="B66" s="70" t="s">
        <v>65</v>
      </c>
      <c r="C66" s="477">
        <v>34</v>
      </c>
      <c r="D66" s="71">
        <v>4349.6110110486861</v>
      </c>
      <c r="E66" s="108">
        <v>147886.77437565534</v>
      </c>
      <c r="F66" s="513">
        <v>23</v>
      </c>
      <c r="G66" s="71">
        <v>585.68126045860595</v>
      </c>
      <c r="H66" s="108">
        <v>13470.668990547936</v>
      </c>
      <c r="I66" s="513">
        <v>38</v>
      </c>
      <c r="J66" s="71">
        <v>159.73125285234707</v>
      </c>
      <c r="K66" s="108">
        <v>6069.7876083891888</v>
      </c>
      <c r="L66" s="513">
        <v>5</v>
      </c>
      <c r="M66" s="71">
        <v>3993.2813213086774</v>
      </c>
      <c r="N66" s="108">
        <v>19966.406606543387</v>
      </c>
      <c r="O66" s="513">
        <v>0</v>
      </c>
      <c r="P66" s="71">
        <v>1597.312528523471</v>
      </c>
      <c r="Q66" s="108">
        <v>0</v>
      </c>
      <c r="R66" s="116">
        <v>187394</v>
      </c>
      <c r="S66" s="116">
        <v>20822</v>
      </c>
      <c r="T66" s="71">
        <v>-11501</v>
      </c>
      <c r="U66" s="71">
        <v>-8585</v>
      </c>
      <c r="V66" s="72">
        <v>-20086</v>
      </c>
      <c r="W66" s="116">
        <v>167308</v>
      </c>
      <c r="X66" s="108">
        <v>-418</v>
      </c>
      <c r="Y66" s="116">
        <v>166890</v>
      </c>
      <c r="Z66" s="71"/>
      <c r="AA66" s="116">
        <v>166890</v>
      </c>
      <c r="AB66" s="73">
        <v>124616</v>
      </c>
      <c r="AC66" s="71">
        <v>42274</v>
      </c>
      <c r="AD66" s="117">
        <v>10569</v>
      </c>
      <c r="AE66" s="117">
        <v>166890</v>
      </c>
      <c r="AF66" s="100">
        <v>3582</v>
      </c>
      <c r="AG66" s="113">
        <v>121788</v>
      </c>
      <c r="AH66" s="477">
        <v>-2</v>
      </c>
      <c r="AI66" s="100">
        <v>-7164</v>
      </c>
      <c r="AJ66" s="477">
        <v>-5</v>
      </c>
      <c r="AK66" s="101">
        <v>-8955</v>
      </c>
      <c r="AL66" s="102">
        <v>-16119</v>
      </c>
      <c r="AM66" s="113">
        <v>105669</v>
      </c>
      <c r="AN66" s="109">
        <v>-264</v>
      </c>
      <c r="AO66" s="113">
        <v>105405</v>
      </c>
      <c r="AP66" s="101"/>
      <c r="AQ66" s="113">
        <v>105405</v>
      </c>
      <c r="AR66" s="101">
        <v>71712</v>
      </c>
      <c r="AS66" s="101">
        <v>33693</v>
      </c>
      <c r="AT66" s="113">
        <v>8423</v>
      </c>
    </row>
    <row r="67" spans="1:46" ht="16.350000000000001" customHeight="1" x14ac:dyDescent="0.2">
      <c r="A67" s="78">
        <v>61</v>
      </c>
      <c r="B67" s="79" t="s">
        <v>66</v>
      </c>
      <c r="C67" s="475">
        <v>17</v>
      </c>
      <c r="D67" s="80">
        <v>2373.9304042404397</v>
      </c>
      <c r="E67" s="95">
        <v>40356.816872087475</v>
      </c>
      <c r="F67" s="511">
        <v>13</v>
      </c>
      <c r="G67" s="80">
        <v>323.75283868473747</v>
      </c>
      <c r="H67" s="95">
        <v>4208.7869029015874</v>
      </c>
      <c r="I67" s="511">
        <v>15</v>
      </c>
      <c r="J67" s="80">
        <v>88.296228732201101</v>
      </c>
      <c r="K67" s="95">
        <v>1324.4434309830165</v>
      </c>
      <c r="L67" s="511">
        <v>1</v>
      </c>
      <c r="M67" s="80">
        <v>2207.4057183050272</v>
      </c>
      <c r="N67" s="95">
        <v>2207.4057183050272</v>
      </c>
      <c r="O67" s="511">
        <v>0</v>
      </c>
      <c r="P67" s="80">
        <v>882.96228732201109</v>
      </c>
      <c r="Q67" s="95">
        <v>0</v>
      </c>
      <c r="R67" s="114">
        <v>48097</v>
      </c>
      <c r="S67" s="114">
        <v>5344</v>
      </c>
      <c r="T67" s="80">
        <v>-4316</v>
      </c>
      <c r="U67" s="80">
        <v>-3723</v>
      </c>
      <c r="V67" s="81">
        <v>-8039</v>
      </c>
      <c r="W67" s="114">
        <v>40058</v>
      </c>
      <c r="X67" s="95">
        <v>-100</v>
      </c>
      <c r="Y67" s="114">
        <v>39958</v>
      </c>
      <c r="Z67" s="80"/>
      <c r="AA67" s="114">
        <v>39958</v>
      </c>
      <c r="AB67" s="80">
        <v>31984</v>
      </c>
      <c r="AC67" s="80">
        <v>7974</v>
      </c>
      <c r="AD67" s="114">
        <v>1994</v>
      </c>
      <c r="AE67" s="118">
        <v>39958</v>
      </c>
      <c r="AF67" s="96">
        <v>6897.6</v>
      </c>
      <c r="AG67" s="111">
        <v>117259</v>
      </c>
      <c r="AH67" s="475">
        <v>-1</v>
      </c>
      <c r="AI67" s="96">
        <v>-6897.6</v>
      </c>
      <c r="AJ67" s="475">
        <v>-3</v>
      </c>
      <c r="AK67" s="98">
        <v>-10346.400000000001</v>
      </c>
      <c r="AL67" s="97">
        <v>-17244</v>
      </c>
      <c r="AM67" s="111">
        <v>100015</v>
      </c>
      <c r="AN67" s="99">
        <v>-250</v>
      </c>
      <c r="AO67" s="111">
        <v>99765</v>
      </c>
      <c r="AP67" s="98"/>
      <c r="AQ67" s="111">
        <v>99765</v>
      </c>
      <c r="AR67" s="98">
        <v>76368</v>
      </c>
      <c r="AS67" s="98">
        <v>23397</v>
      </c>
      <c r="AT67" s="111">
        <v>5849</v>
      </c>
    </row>
    <row r="68" spans="1:46" ht="16.350000000000001" customHeight="1" x14ac:dyDescent="0.2">
      <c r="A68" s="74">
        <v>62</v>
      </c>
      <c r="B68" s="75" t="s">
        <v>67</v>
      </c>
      <c r="C68" s="476">
        <v>6</v>
      </c>
      <c r="D68" s="76">
        <v>4362.6535413086058</v>
      </c>
      <c r="E68" s="103">
        <v>26175.921247851635</v>
      </c>
      <c r="F68" s="512">
        <v>2</v>
      </c>
      <c r="G68" s="76">
        <v>657.05067719457281</v>
      </c>
      <c r="H68" s="103">
        <v>1314.1013543891456</v>
      </c>
      <c r="I68" s="512">
        <v>7</v>
      </c>
      <c r="J68" s="76">
        <v>179.19563923488349</v>
      </c>
      <c r="K68" s="103">
        <v>1254.3694746441845</v>
      </c>
      <c r="L68" s="512">
        <v>2</v>
      </c>
      <c r="M68" s="76">
        <v>4479.8909808720873</v>
      </c>
      <c r="N68" s="103">
        <v>8959.7819617441746</v>
      </c>
      <c r="O68" s="512">
        <v>0</v>
      </c>
      <c r="P68" s="76">
        <v>1791.9563923488345</v>
      </c>
      <c r="Q68" s="103">
        <v>0</v>
      </c>
      <c r="R68" s="115">
        <v>37704</v>
      </c>
      <c r="S68" s="115">
        <v>4189</v>
      </c>
      <c r="T68" s="76">
        <v>32744</v>
      </c>
      <c r="U68" s="76">
        <v>-16102</v>
      </c>
      <c r="V68" s="77">
        <v>16642</v>
      </c>
      <c r="W68" s="115">
        <v>54346</v>
      </c>
      <c r="X68" s="103">
        <v>-136</v>
      </c>
      <c r="Y68" s="115">
        <v>54210</v>
      </c>
      <c r="Z68" s="76"/>
      <c r="AA68" s="115">
        <v>54210</v>
      </c>
      <c r="AB68" s="76">
        <v>25072</v>
      </c>
      <c r="AC68" s="76">
        <v>29138</v>
      </c>
      <c r="AD68" s="115">
        <v>7285</v>
      </c>
      <c r="AE68" s="119">
        <v>54210</v>
      </c>
      <c r="AF68" s="104">
        <v>1857.6000000000001</v>
      </c>
      <c r="AG68" s="112">
        <v>11146</v>
      </c>
      <c r="AH68" s="476">
        <v>5</v>
      </c>
      <c r="AI68" s="104">
        <v>9288</v>
      </c>
      <c r="AJ68" s="476">
        <v>-4</v>
      </c>
      <c r="AK68" s="106">
        <v>-3715.2000000000003</v>
      </c>
      <c r="AL68" s="105">
        <v>5572.7999999999993</v>
      </c>
      <c r="AM68" s="112">
        <v>16718.8</v>
      </c>
      <c r="AN68" s="107">
        <v>-42</v>
      </c>
      <c r="AO68" s="112">
        <v>16676.8</v>
      </c>
      <c r="AP68" s="106"/>
      <c r="AQ68" s="112">
        <v>16677</v>
      </c>
      <c r="AR68" s="106">
        <v>5408</v>
      </c>
      <c r="AS68" s="106">
        <v>11269</v>
      </c>
      <c r="AT68" s="112">
        <v>2817</v>
      </c>
    </row>
    <row r="69" spans="1:46" ht="16.350000000000001" customHeight="1" x14ac:dyDescent="0.2">
      <c r="A69" s="74">
        <v>63</v>
      </c>
      <c r="B69" s="75" t="s">
        <v>68</v>
      </c>
      <c r="C69" s="476">
        <v>1</v>
      </c>
      <c r="D69" s="76">
        <v>3382.9949524747899</v>
      </c>
      <c r="E69" s="103">
        <v>3382.9949524747899</v>
      </c>
      <c r="F69" s="512">
        <v>1</v>
      </c>
      <c r="G69" s="76">
        <v>422.14163260928677</v>
      </c>
      <c r="H69" s="103">
        <v>422.14163260928677</v>
      </c>
      <c r="I69" s="512">
        <v>4</v>
      </c>
      <c r="J69" s="76">
        <v>115.12953616616912</v>
      </c>
      <c r="K69" s="103">
        <v>460.51814466467647</v>
      </c>
      <c r="L69" s="512">
        <v>0</v>
      </c>
      <c r="M69" s="76">
        <v>2878.2384041542282</v>
      </c>
      <c r="N69" s="103">
        <v>0</v>
      </c>
      <c r="O69" s="512">
        <v>0</v>
      </c>
      <c r="P69" s="76">
        <v>1151.295361661691</v>
      </c>
      <c r="Q69" s="103">
        <v>0</v>
      </c>
      <c r="R69" s="115">
        <v>4266</v>
      </c>
      <c r="S69" s="115">
        <v>474</v>
      </c>
      <c r="T69" s="76">
        <v>7917</v>
      </c>
      <c r="U69" s="76">
        <v>1691</v>
      </c>
      <c r="V69" s="77">
        <v>9608</v>
      </c>
      <c r="W69" s="115">
        <v>13874</v>
      </c>
      <c r="X69" s="103">
        <v>-35</v>
      </c>
      <c r="Y69" s="115">
        <v>13839</v>
      </c>
      <c r="Z69" s="76"/>
      <c r="AA69" s="115">
        <v>13839</v>
      </c>
      <c r="AB69" s="76">
        <v>2840</v>
      </c>
      <c r="AC69" s="76">
        <v>10999</v>
      </c>
      <c r="AD69" s="115">
        <v>2750</v>
      </c>
      <c r="AE69" s="119">
        <v>13839</v>
      </c>
      <c r="AF69" s="104">
        <v>7352.1</v>
      </c>
      <c r="AG69" s="112">
        <v>7352</v>
      </c>
      <c r="AH69" s="476">
        <v>2</v>
      </c>
      <c r="AI69" s="104">
        <v>14704.2</v>
      </c>
      <c r="AJ69" s="476">
        <v>1</v>
      </c>
      <c r="AK69" s="106">
        <v>3676.05</v>
      </c>
      <c r="AL69" s="105">
        <v>18380.25</v>
      </c>
      <c r="AM69" s="112">
        <v>25732.25</v>
      </c>
      <c r="AN69" s="107">
        <v>-64</v>
      </c>
      <c r="AO69" s="112">
        <v>25668.25</v>
      </c>
      <c r="AP69" s="106"/>
      <c r="AQ69" s="112">
        <v>25668</v>
      </c>
      <c r="AR69" s="106">
        <v>4752</v>
      </c>
      <c r="AS69" s="106">
        <v>20916</v>
      </c>
      <c r="AT69" s="112">
        <v>5229</v>
      </c>
    </row>
    <row r="70" spans="1:46" ht="16.350000000000001" customHeight="1" x14ac:dyDescent="0.2">
      <c r="A70" s="74">
        <v>64</v>
      </c>
      <c r="B70" s="75" t="s">
        <v>69</v>
      </c>
      <c r="C70" s="476">
        <v>0</v>
      </c>
      <c r="D70" s="76">
        <v>4672.4054484011876</v>
      </c>
      <c r="E70" s="103">
        <v>0</v>
      </c>
      <c r="F70" s="512">
        <v>0</v>
      </c>
      <c r="G70" s="76">
        <v>635.38725791073409</v>
      </c>
      <c r="H70" s="103">
        <v>0</v>
      </c>
      <c r="I70" s="512">
        <v>1</v>
      </c>
      <c r="J70" s="76">
        <v>173.28743397565475</v>
      </c>
      <c r="K70" s="103">
        <v>173.28743397565475</v>
      </c>
      <c r="L70" s="512">
        <v>0</v>
      </c>
      <c r="M70" s="76">
        <v>4332.1858493913687</v>
      </c>
      <c r="N70" s="103">
        <v>0</v>
      </c>
      <c r="O70" s="512">
        <v>0</v>
      </c>
      <c r="P70" s="76">
        <v>1732.8743397565472</v>
      </c>
      <c r="Q70" s="103">
        <v>0</v>
      </c>
      <c r="R70" s="115">
        <v>173</v>
      </c>
      <c r="S70" s="115">
        <v>19</v>
      </c>
      <c r="T70" s="76">
        <v>0</v>
      </c>
      <c r="U70" s="76">
        <v>0</v>
      </c>
      <c r="V70" s="77">
        <v>0</v>
      </c>
      <c r="W70" s="115">
        <v>173</v>
      </c>
      <c r="X70" s="103">
        <v>0</v>
      </c>
      <c r="Y70" s="115">
        <v>173</v>
      </c>
      <c r="Z70" s="76"/>
      <c r="AA70" s="115">
        <v>173</v>
      </c>
      <c r="AB70" s="76">
        <v>118</v>
      </c>
      <c r="AC70" s="76">
        <v>55</v>
      </c>
      <c r="AD70" s="115">
        <v>14</v>
      </c>
      <c r="AE70" s="119">
        <v>173</v>
      </c>
      <c r="AF70" s="104">
        <v>2737.8</v>
      </c>
      <c r="AG70" s="112">
        <v>0</v>
      </c>
      <c r="AH70" s="476">
        <v>0</v>
      </c>
      <c r="AI70" s="104">
        <v>0</v>
      </c>
      <c r="AJ70" s="476">
        <v>0</v>
      </c>
      <c r="AK70" s="106">
        <v>0</v>
      </c>
      <c r="AL70" s="105">
        <v>0</v>
      </c>
      <c r="AM70" s="112">
        <v>0</v>
      </c>
      <c r="AN70" s="107">
        <v>0</v>
      </c>
      <c r="AO70" s="112">
        <v>0</v>
      </c>
      <c r="AP70" s="106"/>
      <c r="AQ70" s="112">
        <v>0</v>
      </c>
      <c r="AR70" s="106">
        <v>0</v>
      </c>
      <c r="AS70" s="106">
        <v>0</v>
      </c>
      <c r="AT70" s="112">
        <v>0</v>
      </c>
    </row>
    <row r="71" spans="1:46" ht="16.350000000000001" customHeight="1" x14ac:dyDescent="0.2">
      <c r="A71" s="69">
        <v>65</v>
      </c>
      <c r="B71" s="70" t="s">
        <v>70</v>
      </c>
      <c r="C71" s="477">
        <v>13</v>
      </c>
      <c r="D71" s="71">
        <v>3924.3085306746948</v>
      </c>
      <c r="E71" s="108">
        <v>51016.010898771034</v>
      </c>
      <c r="F71" s="513">
        <v>12</v>
      </c>
      <c r="G71" s="71">
        <v>507.54287283399958</v>
      </c>
      <c r="H71" s="108">
        <v>6090.514474007995</v>
      </c>
      <c r="I71" s="513">
        <v>1</v>
      </c>
      <c r="J71" s="71">
        <v>138.42078350018173</v>
      </c>
      <c r="K71" s="108">
        <v>138.42078350018173</v>
      </c>
      <c r="L71" s="513">
        <v>0</v>
      </c>
      <c r="M71" s="71">
        <v>3460.5195875045424</v>
      </c>
      <c r="N71" s="108">
        <v>0</v>
      </c>
      <c r="O71" s="513">
        <v>1</v>
      </c>
      <c r="P71" s="71">
        <v>1384.2078350018169</v>
      </c>
      <c r="Q71" s="108">
        <v>1384.2078350018169</v>
      </c>
      <c r="R71" s="116">
        <v>58629</v>
      </c>
      <c r="S71" s="116">
        <v>6514</v>
      </c>
      <c r="T71" s="71">
        <v>-21098</v>
      </c>
      <c r="U71" s="71">
        <v>-3924</v>
      </c>
      <c r="V71" s="72">
        <v>-25022</v>
      </c>
      <c r="W71" s="116">
        <v>33607</v>
      </c>
      <c r="X71" s="108">
        <v>-84</v>
      </c>
      <c r="Y71" s="116">
        <v>33523</v>
      </c>
      <c r="Z71" s="71"/>
      <c r="AA71" s="116">
        <v>33523</v>
      </c>
      <c r="AB71" s="73">
        <v>38986</v>
      </c>
      <c r="AC71" s="71">
        <v>-5463</v>
      </c>
      <c r="AD71" s="117">
        <v>-1366</v>
      </c>
      <c r="AE71" s="117">
        <v>33523</v>
      </c>
      <c r="AF71" s="100">
        <v>4938.3</v>
      </c>
      <c r="AG71" s="113">
        <v>64198</v>
      </c>
      <c r="AH71" s="477">
        <v>-5</v>
      </c>
      <c r="AI71" s="100">
        <v>-24691.5</v>
      </c>
      <c r="AJ71" s="477">
        <v>-2</v>
      </c>
      <c r="AK71" s="101">
        <v>-4938.3</v>
      </c>
      <c r="AL71" s="102">
        <v>-29629.8</v>
      </c>
      <c r="AM71" s="113">
        <v>34568.199999999997</v>
      </c>
      <c r="AN71" s="109">
        <v>-86</v>
      </c>
      <c r="AO71" s="113">
        <v>34482.199999999997</v>
      </c>
      <c r="AP71" s="101"/>
      <c r="AQ71" s="113">
        <v>34482</v>
      </c>
      <c r="AR71" s="101">
        <v>41976</v>
      </c>
      <c r="AS71" s="101">
        <v>-7494</v>
      </c>
      <c r="AT71" s="113">
        <v>-1874</v>
      </c>
    </row>
    <row r="72" spans="1:46" ht="16.350000000000001" customHeight="1" x14ac:dyDescent="0.2">
      <c r="A72" s="78">
        <v>66</v>
      </c>
      <c r="B72" s="79" t="s">
        <v>71</v>
      </c>
      <c r="C72" s="475">
        <v>4</v>
      </c>
      <c r="D72" s="80">
        <v>4610.2410685564737</v>
      </c>
      <c r="E72" s="95">
        <v>18440.964274225895</v>
      </c>
      <c r="F72" s="511">
        <v>2</v>
      </c>
      <c r="G72" s="80">
        <v>580.8438921446301</v>
      </c>
      <c r="H72" s="95">
        <v>1161.6877842892602</v>
      </c>
      <c r="I72" s="511">
        <v>0</v>
      </c>
      <c r="J72" s="80">
        <v>158.41197058489911</v>
      </c>
      <c r="K72" s="95">
        <v>0</v>
      </c>
      <c r="L72" s="511">
        <v>0</v>
      </c>
      <c r="M72" s="80">
        <v>3960.2992646224779</v>
      </c>
      <c r="N72" s="95">
        <v>0</v>
      </c>
      <c r="O72" s="511">
        <v>0</v>
      </c>
      <c r="P72" s="80">
        <v>1584.1197058489911</v>
      </c>
      <c r="Q72" s="95">
        <v>0</v>
      </c>
      <c r="R72" s="114">
        <v>19603</v>
      </c>
      <c r="S72" s="114">
        <v>2178</v>
      </c>
      <c r="T72" s="80">
        <v>27454</v>
      </c>
      <c r="U72" s="80">
        <v>10963</v>
      </c>
      <c r="V72" s="81">
        <v>38417</v>
      </c>
      <c r="W72" s="114">
        <v>58020</v>
      </c>
      <c r="X72" s="95">
        <v>-145</v>
      </c>
      <c r="Y72" s="114">
        <v>57875</v>
      </c>
      <c r="Z72" s="80"/>
      <c r="AA72" s="114">
        <v>57875</v>
      </c>
      <c r="AB72" s="80">
        <v>13034</v>
      </c>
      <c r="AC72" s="80">
        <v>44841</v>
      </c>
      <c r="AD72" s="114">
        <v>11210</v>
      </c>
      <c r="AE72" s="118">
        <v>57875</v>
      </c>
      <c r="AF72" s="96">
        <v>3529.8</v>
      </c>
      <c r="AG72" s="111">
        <v>14119</v>
      </c>
      <c r="AH72" s="475">
        <v>3</v>
      </c>
      <c r="AI72" s="96">
        <v>10589.400000000001</v>
      </c>
      <c r="AJ72" s="475">
        <v>4</v>
      </c>
      <c r="AK72" s="98">
        <v>7059.6</v>
      </c>
      <c r="AL72" s="97">
        <v>17649</v>
      </c>
      <c r="AM72" s="111">
        <v>31768</v>
      </c>
      <c r="AN72" s="99">
        <v>-79</v>
      </c>
      <c r="AO72" s="111">
        <v>31689</v>
      </c>
      <c r="AP72" s="98"/>
      <c r="AQ72" s="111">
        <v>31689</v>
      </c>
      <c r="AR72" s="98">
        <v>9608</v>
      </c>
      <c r="AS72" s="98">
        <v>22081</v>
      </c>
      <c r="AT72" s="111">
        <v>5520</v>
      </c>
    </row>
    <row r="73" spans="1:46" ht="16.350000000000001" customHeight="1" x14ac:dyDescent="0.2">
      <c r="A73" s="74">
        <v>67</v>
      </c>
      <c r="B73" s="75" t="s">
        <v>4</v>
      </c>
      <c r="C73" s="476">
        <v>27</v>
      </c>
      <c r="D73" s="76">
        <v>4377.5336838757139</v>
      </c>
      <c r="E73" s="103">
        <v>118193.40946464427</v>
      </c>
      <c r="F73" s="512">
        <v>11</v>
      </c>
      <c r="G73" s="76">
        <v>581.81136652468854</v>
      </c>
      <c r="H73" s="103">
        <v>6399.9250317715741</v>
      </c>
      <c r="I73" s="512">
        <v>4</v>
      </c>
      <c r="J73" s="76">
        <v>158.67582723400599</v>
      </c>
      <c r="K73" s="103">
        <v>634.70330893602397</v>
      </c>
      <c r="L73" s="512">
        <v>3</v>
      </c>
      <c r="M73" s="76">
        <v>3966.8956808501489</v>
      </c>
      <c r="N73" s="103">
        <v>11900.687042550446</v>
      </c>
      <c r="O73" s="512">
        <v>2</v>
      </c>
      <c r="P73" s="76">
        <v>1586.7582723400596</v>
      </c>
      <c r="Q73" s="103">
        <v>3173.5165446801193</v>
      </c>
      <c r="R73" s="115">
        <v>140302</v>
      </c>
      <c r="S73" s="115">
        <v>15589</v>
      </c>
      <c r="T73" s="76">
        <v>5410</v>
      </c>
      <c r="U73" s="76">
        <v>-18092</v>
      </c>
      <c r="V73" s="77">
        <v>-12682</v>
      </c>
      <c r="W73" s="115">
        <v>127620</v>
      </c>
      <c r="X73" s="103">
        <v>-319</v>
      </c>
      <c r="Y73" s="115">
        <v>127301</v>
      </c>
      <c r="Z73" s="76"/>
      <c r="AA73" s="115">
        <v>127301</v>
      </c>
      <c r="AB73" s="76">
        <v>93304</v>
      </c>
      <c r="AC73" s="76">
        <v>33997</v>
      </c>
      <c r="AD73" s="115">
        <v>8499</v>
      </c>
      <c r="AE73" s="119">
        <v>127301</v>
      </c>
      <c r="AF73" s="104">
        <v>5011.2</v>
      </c>
      <c r="AG73" s="112">
        <v>135302</v>
      </c>
      <c r="AH73" s="476">
        <v>3</v>
      </c>
      <c r="AI73" s="104">
        <v>15033.599999999999</v>
      </c>
      <c r="AJ73" s="476">
        <v>-8</v>
      </c>
      <c r="AK73" s="106">
        <v>-20044.8</v>
      </c>
      <c r="AL73" s="105">
        <v>-5011.2000000000007</v>
      </c>
      <c r="AM73" s="112">
        <v>130290.8</v>
      </c>
      <c r="AN73" s="107">
        <v>-326</v>
      </c>
      <c r="AO73" s="112">
        <v>129964.8</v>
      </c>
      <c r="AP73" s="106"/>
      <c r="AQ73" s="112">
        <v>129965</v>
      </c>
      <c r="AR73" s="106">
        <v>89328</v>
      </c>
      <c r="AS73" s="106">
        <v>40637</v>
      </c>
      <c r="AT73" s="112">
        <v>10159</v>
      </c>
    </row>
    <row r="74" spans="1:46" ht="16.350000000000001" customHeight="1" x14ac:dyDescent="0.2">
      <c r="A74" s="74">
        <v>68</v>
      </c>
      <c r="B74" s="75" t="s">
        <v>3</v>
      </c>
      <c r="C74" s="476">
        <v>8</v>
      </c>
      <c r="D74" s="76">
        <v>4932.1026902787689</v>
      </c>
      <c r="E74" s="103">
        <v>39456.821522230151</v>
      </c>
      <c r="F74" s="512">
        <v>5</v>
      </c>
      <c r="G74" s="76">
        <v>648.35875486710961</v>
      </c>
      <c r="H74" s="103">
        <v>3241.7937743355478</v>
      </c>
      <c r="I74" s="512">
        <v>1</v>
      </c>
      <c r="J74" s="76">
        <v>176.82511496375713</v>
      </c>
      <c r="K74" s="103">
        <v>176.82511496375713</v>
      </c>
      <c r="L74" s="512">
        <v>1</v>
      </c>
      <c r="M74" s="76">
        <v>4420.6278740939288</v>
      </c>
      <c r="N74" s="103">
        <v>4420.6278740939288</v>
      </c>
      <c r="O74" s="512">
        <v>0</v>
      </c>
      <c r="P74" s="76">
        <v>1768.2511496375714</v>
      </c>
      <c r="Q74" s="103">
        <v>0</v>
      </c>
      <c r="R74" s="115">
        <v>47296</v>
      </c>
      <c r="S74" s="115">
        <v>5255</v>
      </c>
      <c r="T74" s="76">
        <v>-15582</v>
      </c>
      <c r="U74" s="76">
        <v>648</v>
      </c>
      <c r="V74" s="77">
        <v>-14934</v>
      </c>
      <c r="W74" s="115">
        <v>32362</v>
      </c>
      <c r="X74" s="103">
        <v>-81</v>
      </c>
      <c r="Y74" s="115">
        <v>32281</v>
      </c>
      <c r="Z74" s="76"/>
      <c r="AA74" s="115">
        <v>32281</v>
      </c>
      <c r="AB74" s="76">
        <v>31450</v>
      </c>
      <c r="AC74" s="76">
        <v>831</v>
      </c>
      <c r="AD74" s="115">
        <v>208</v>
      </c>
      <c r="AE74" s="119">
        <v>32281</v>
      </c>
      <c r="AF74" s="104">
        <v>2643.3</v>
      </c>
      <c r="AG74" s="112">
        <v>21146</v>
      </c>
      <c r="AH74" s="476">
        <v>-3</v>
      </c>
      <c r="AI74" s="104">
        <v>-7929.9000000000005</v>
      </c>
      <c r="AJ74" s="476">
        <v>0</v>
      </c>
      <c r="AK74" s="106">
        <v>0</v>
      </c>
      <c r="AL74" s="105">
        <v>-7929.9000000000005</v>
      </c>
      <c r="AM74" s="112">
        <v>13216.099999999999</v>
      </c>
      <c r="AN74" s="107">
        <v>-33</v>
      </c>
      <c r="AO74" s="112">
        <v>13183.099999999999</v>
      </c>
      <c r="AP74" s="106"/>
      <c r="AQ74" s="112">
        <v>13183</v>
      </c>
      <c r="AR74" s="106">
        <v>12792</v>
      </c>
      <c r="AS74" s="106">
        <v>391</v>
      </c>
      <c r="AT74" s="112">
        <v>98</v>
      </c>
    </row>
    <row r="75" spans="1:46" ht="16.350000000000001" customHeight="1" x14ac:dyDescent="0.2">
      <c r="A75" s="74">
        <v>69</v>
      </c>
      <c r="B75" s="75" t="s">
        <v>93</v>
      </c>
      <c r="C75" s="476">
        <v>26</v>
      </c>
      <c r="D75" s="76">
        <v>4918.957737933345</v>
      </c>
      <c r="E75" s="103">
        <v>127892.90118626697</v>
      </c>
      <c r="F75" s="512">
        <v>9</v>
      </c>
      <c r="G75" s="76">
        <v>646.46280314847866</v>
      </c>
      <c r="H75" s="103">
        <v>5818.1652283363082</v>
      </c>
      <c r="I75" s="512">
        <v>2</v>
      </c>
      <c r="J75" s="76">
        <v>176.30803722231235</v>
      </c>
      <c r="K75" s="103">
        <v>352.6160744446247</v>
      </c>
      <c r="L75" s="512">
        <v>3</v>
      </c>
      <c r="M75" s="76">
        <v>4407.7009305578085</v>
      </c>
      <c r="N75" s="103">
        <v>13223.102791673426</v>
      </c>
      <c r="O75" s="512">
        <v>1</v>
      </c>
      <c r="P75" s="76">
        <v>1763.0803722231233</v>
      </c>
      <c r="Q75" s="103">
        <v>1763.0803722231233</v>
      </c>
      <c r="R75" s="115">
        <v>149050</v>
      </c>
      <c r="S75" s="115">
        <v>16561</v>
      </c>
      <c r="T75" s="76">
        <v>1687</v>
      </c>
      <c r="U75" s="76">
        <v>-11054</v>
      </c>
      <c r="V75" s="77">
        <v>-9367</v>
      </c>
      <c r="W75" s="115">
        <v>139683</v>
      </c>
      <c r="X75" s="103">
        <v>-349</v>
      </c>
      <c r="Y75" s="115">
        <v>139334</v>
      </c>
      <c r="Z75" s="76"/>
      <c r="AA75" s="115">
        <v>139334</v>
      </c>
      <c r="AB75" s="76">
        <v>99120</v>
      </c>
      <c r="AC75" s="76">
        <v>40214</v>
      </c>
      <c r="AD75" s="115">
        <v>10054</v>
      </c>
      <c r="AE75" s="119">
        <v>139334</v>
      </c>
      <c r="AF75" s="104">
        <v>3609.9</v>
      </c>
      <c r="AG75" s="112">
        <v>93857</v>
      </c>
      <c r="AH75" s="476">
        <v>1</v>
      </c>
      <c r="AI75" s="104">
        <v>3609.9</v>
      </c>
      <c r="AJ75" s="476">
        <v>-6</v>
      </c>
      <c r="AK75" s="106">
        <v>-10829.7</v>
      </c>
      <c r="AL75" s="105">
        <v>-7219.8000000000011</v>
      </c>
      <c r="AM75" s="112">
        <v>86637.2</v>
      </c>
      <c r="AN75" s="107">
        <v>-217</v>
      </c>
      <c r="AO75" s="112">
        <v>86420.2</v>
      </c>
      <c r="AP75" s="106"/>
      <c r="AQ75" s="112">
        <v>86420</v>
      </c>
      <c r="AR75" s="106">
        <v>57200</v>
      </c>
      <c r="AS75" s="106">
        <v>29220</v>
      </c>
      <c r="AT75" s="112">
        <v>7305</v>
      </c>
    </row>
    <row r="76" spans="1:46" s="223" customFormat="1" ht="16.350000000000001" customHeight="1" thickBot="1" x14ac:dyDescent="0.25">
      <c r="A76" s="1540" t="s">
        <v>613</v>
      </c>
      <c r="B76" s="1541"/>
      <c r="C76" s="514">
        <v>2218</v>
      </c>
      <c r="D76" s="455"/>
      <c r="E76" s="506">
        <v>8500477.54038205</v>
      </c>
      <c r="F76" s="514">
        <v>1331</v>
      </c>
      <c r="G76" s="455"/>
      <c r="H76" s="506">
        <v>692949.58591015264</v>
      </c>
      <c r="I76" s="514">
        <v>2432.5</v>
      </c>
      <c r="J76" s="455"/>
      <c r="K76" s="506">
        <v>343051.43696016772</v>
      </c>
      <c r="L76" s="514">
        <v>205</v>
      </c>
      <c r="M76" s="455"/>
      <c r="N76" s="506">
        <v>741997.22993023461</v>
      </c>
      <c r="O76" s="514">
        <v>50</v>
      </c>
      <c r="P76" s="455"/>
      <c r="Q76" s="506">
        <v>67350.03476060665</v>
      </c>
      <c r="R76" s="515">
        <v>10345825</v>
      </c>
      <c r="S76" s="515">
        <v>1149536</v>
      </c>
      <c r="T76" s="455">
        <v>579238</v>
      </c>
      <c r="U76" s="455">
        <v>109629</v>
      </c>
      <c r="V76" s="516">
        <v>688867</v>
      </c>
      <c r="W76" s="515">
        <v>11034692</v>
      </c>
      <c r="X76" s="506">
        <v>-27583</v>
      </c>
      <c r="Y76" s="515">
        <v>11007109</v>
      </c>
      <c r="Z76" s="506">
        <v>-16647</v>
      </c>
      <c r="AA76" s="515">
        <v>10990462</v>
      </c>
      <c r="AB76" s="455">
        <v>6868934</v>
      </c>
      <c r="AC76" s="455">
        <v>4121528</v>
      </c>
      <c r="AD76" s="515">
        <v>1030386</v>
      </c>
      <c r="AE76" s="452">
        <v>10990462</v>
      </c>
      <c r="AF76" s="517">
        <v>4629.6000000000004</v>
      </c>
      <c r="AG76" s="518">
        <v>9798131</v>
      </c>
      <c r="AH76" s="514">
        <v>144</v>
      </c>
      <c r="AI76" s="517">
        <v>479882.7</v>
      </c>
      <c r="AJ76" s="514">
        <v>5</v>
      </c>
      <c r="AK76" s="519">
        <v>27712.349999999959</v>
      </c>
      <c r="AL76" s="520">
        <v>507595.04999999993</v>
      </c>
      <c r="AM76" s="518">
        <v>10305726.050000001</v>
      </c>
      <c r="AN76" s="521">
        <v>-25763</v>
      </c>
      <c r="AO76" s="518">
        <v>10279963.050000001</v>
      </c>
      <c r="AP76" s="519">
        <v>-19567.150000000001</v>
      </c>
      <c r="AQ76" s="518">
        <v>10279969</v>
      </c>
      <c r="AR76" s="519">
        <v>6366412</v>
      </c>
      <c r="AS76" s="519">
        <v>3913557</v>
      </c>
      <c r="AT76" s="518">
        <v>978395</v>
      </c>
    </row>
    <row r="77" spans="1:46" s="223" customFormat="1" ht="16.350000000000001" customHeight="1" thickTop="1" x14ac:dyDescent="0.2">
      <c r="A77" s="1562" t="s">
        <v>554</v>
      </c>
      <c r="B77" s="1563"/>
      <c r="C77" s="522"/>
      <c r="D77" s="502"/>
      <c r="E77" s="502"/>
      <c r="F77" s="522"/>
      <c r="G77" s="502"/>
      <c r="H77" s="502"/>
      <c r="I77" s="522"/>
      <c r="J77" s="502"/>
      <c r="K77" s="502"/>
      <c r="L77" s="522"/>
      <c r="M77" s="502"/>
      <c r="N77" s="502"/>
      <c r="O77" s="52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23"/>
      <c r="AG77" s="502"/>
      <c r="AH77" s="522"/>
      <c r="AI77" s="523"/>
      <c r="AJ77" s="52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</row>
    <row r="78" spans="1:46" s="223" customFormat="1" ht="16.350000000000001" customHeight="1" x14ac:dyDescent="0.2">
      <c r="A78" s="1560" t="s">
        <v>555</v>
      </c>
      <c r="B78" s="1561"/>
      <c r="C78" s="338"/>
      <c r="D78" s="336"/>
      <c r="E78" s="336"/>
      <c r="F78" s="338"/>
      <c r="G78" s="336"/>
      <c r="H78" s="336"/>
      <c r="I78" s="338"/>
      <c r="J78" s="336"/>
      <c r="K78" s="336"/>
      <c r="L78" s="338"/>
      <c r="M78" s="336"/>
      <c r="N78" s="336"/>
      <c r="O78" s="338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  <c r="AA78" s="119">
        <v>0</v>
      </c>
      <c r="AB78" s="341">
        <v>0</v>
      </c>
      <c r="AC78" s="336">
        <v>0</v>
      </c>
      <c r="AD78" s="119">
        <v>0</v>
      </c>
      <c r="AE78" s="119">
        <v>0</v>
      </c>
      <c r="AF78" s="336"/>
      <c r="AG78" s="336"/>
      <c r="AH78" s="338"/>
      <c r="AI78" s="336"/>
      <c r="AJ78" s="338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</row>
    <row r="79" spans="1:46" s="223" customFormat="1" ht="16.350000000000001" customHeight="1" x14ac:dyDescent="0.2">
      <c r="A79" s="1558" t="s">
        <v>578</v>
      </c>
      <c r="B79" s="1559"/>
      <c r="C79" s="338"/>
      <c r="D79" s="336"/>
      <c r="E79" s="336"/>
      <c r="F79" s="338"/>
      <c r="G79" s="336"/>
      <c r="H79" s="336"/>
      <c r="I79" s="338"/>
      <c r="J79" s="336"/>
      <c r="K79" s="336"/>
      <c r="L79" s="338"/>
      <c r="M79" s="336"/>
      <c r="N79" s="336"/>
      <c r="O79" s="338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36"/>
      <c r="AA79" s="340"/>
      <c r="AB79" s="341"/>
      <c r="AC79" s="336"/>
      <c r="AD79" s="340"/>
      <c r="AE79" s="119">
        <v>0</v>
      </c>
      <c r="AF79" s="336"/>
      <c r="AG79" s="336"/>
      <c r="AH79" s="338"/>
      <c r="AI79" s="336"/>
      <c r="AJ79" s="338"/>
      <c r="AK79" s="336"/>
      <c r="AL79" s="336"/>
      <c r="AM79" s="336"/>
      <c r="AN79" s="336"/>
      <c r="AO79" s="336"/>
      <c r="AP79" s="336"/>
      <c r="AQ79" s="336"/>
      <c r="AR79" s="336"/>
      <c r="AS79" s="336"/>
      <c r="AT79" s="336"/>
    </row>
    <row r="80" spans="1:46" ht="16.350000000000001" customHeight="1" x14ac:dyDescent="0.2">
      <c r="A80" s="1555" t="s">
        <v>697</v>
      </c>
      <c r="B80" s="1556"/>
      <c r="C80" s="338"/>
      <c r="D80" s="336"/>
      <c r="E80" s="336"/>
      <c r="F80" s="338"/>
      <c r="G80" s="336"/>
      <c r="H80" s="336"/>
      <c r="I80" s="338"/>
      <c r="J80" s="336"/>
      <c r="K80" s="336"/>
      <c r="L80" s="338"/>
      <c r="M80" s="336"/>
      <c r="N80" s="336"/>
      <c r="O80" s="338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40"/>
      <c r="AB80" s="341"/>
      <c r="AC80" s="336"/>
      <c r="AD80" s="340"/>
      <c r="AE80" s="119">
        <v>23324</v>
      </c>
      <c r="AF80" s="336"/>
      <c r="AG80" s="336"/>
      <c r="AH80" s="338"/>
      <c r="AI80" s="336"/>
      <c r="AJ80" s="338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</row>
    <row r="81" spans="1:46" s="223" customFormat="1" ht="16.350000000000001" customHeight="1" x14ac:dyDescent="0.2">
      <c r="A81" s="1555" t="s">
        <v>577</v>
      </c>
      <c r="B81" s="1556"/>
      <c r="C81" s="338"/>
      <c r="D81" s="336"/>
      <c r="E81" s="336"/>
      <c r="F81" s="338"/>
      <c r="G81" s="336"/>
      <c r="H81" s="336"/>
      <c r="I81" s="338"/>
      <c r="J81" s="336"/>
      <c r="K81" s="336"/>
      <c r="L81" s="338"/>
      <c r="M81" s="336"/>
      <c r="N81" s="336"/>
      <c r="O81" s="338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40"/>
      <c r="AB81" s="341"/>
      <c r="AC81" s="336"/>
      <c r="AD81" s="340"/>
      <c r="AE81" s="119">
        <v>0</v>
      </c>
      <c r="AF81" s="336"/>
      <c r="AG81" s="336"/>
      <c r="AH81" s="338"/>
      <c r="AI81" s="336"/>
      <c r="AJ81" s="338"/>
      <c r="AK81" s="336"/>
      <c r="AL81" s="336"/>
      <c r="AM81" s="336"/>
      <c r="AN81" s="336"/>
      <c r="AO81" s="336"/>
      <c r="AP81" s="336"/>
      <c r="AQ81" s="336"/>
      <c r="AR81" s="336"/>
      <c r="AS81" s="336"/>
      <c r="AT81" s="336"/>
    </row>
    <row r="82" spans="1:46" s="223" customFormat="1" ht="16.350000000000001" customHeight="1" x14ac:dyDescent="0.2">
      <c r="A82" s="1553" t="s">
        <v>285</v>
      </c>
      <c r="B82" s="1554"/>
      <c r="C82" s="339"/>
      <c r="D82" s="337"/>
      <c r="E82" s="337"/>
      <c r="F82" s="339"/>
      <c r="G82" s="337"/>
      <c r="H82" s="337"/>
      <c r="I82" s="339"/>
      <c r="J82" s="337"/>
      <c r="K82" s="337"/>
      <c r="L82" s="339"/>
      <c r="M82" s="337"/>
      <c r="N82" s="337"/>
      <c r="O82" s="339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117">
        <v>89503</v>
      </c>
      <c r="AB82" s="73">
        <v>59669</v>
      </c>
      <c r="AC82" s="337">
        <v>29834</v>
      </c>
      <c r="AD82" s="117">
        <v>7459</v>
      </c>
      <c r="AE82" s="117">
        <v>89503</v>
      </c>
      <c r="AF82" s="337"/>
      <c r="AG82" s="337"/>
      <c r="AH82" s="339"/>
      <c r="AI82" s="337"/>
      <c r="AJ82" s="339"/>
      <c r="AK82" s="337"/>
      <c r="AL82" s="337"/>
      <c r="AM82" s="337"/>
      <c r="AN82" s="337"/>
      <c r="AO82" s="337"/>
      <c r="AP82" s="337"/>
      <c r="AQ82" s="337"/>
      <c r="AR82" s="337"/>
      <c r="AS82" s="337"/>
      <c r="AT82" s="337"/>
    </row>
    <row r="83" spans="1:46" s="223" customFormat="1" ht="16.350000000000001" customHeight="1" thickBot="1" x14ac:dyDescent="0.25">
      <c r="A83" s="1540" t="s">
        <v>614</v>
      </c>
      <c r="B83" s="1557"/>
      <c r="C83" s="451">
        <v>2218</v>
      </c>
      <c r="D83" s="450"/>
      <c r="E83" s="478">
        <v>8500477.54038205</v>
      </c>
      <c r="F83" s="451">
        <v>1331</v>
      </c>
      <c r="G83" s="450"/>
      <c r="H83" s="478">
        <v>692949.58591015264</v>
      </c>
      <c r="I83" s="451">
        <v>2432.5</v>
      </c>
      <c r="J83" s="450"/>
      <c r="K83" s="478">
        <v>343051.43696016772</v>
      </c>
      <c r="L83" s="451">
        <v>205</v>
      </c>
      <c r="M83" s="450"/>
      <c r="N83" s="478">
        <v>741997.22993023461</v>
      </c>
      <c r="O83" s="451">
        <v>50</v>
      </c>
      <c r="P83" s="450"/>
      <c r="Q83" s="478">
        <v>67350.03476060665</v>
      </c>
      <c r="R83" s="450">
        <v>10345825</v>
      </c>
      <c r="S83" s="450">
        <v>1149536</v>
      </c>
      <c r="T83" s="450">
        <v>579238</v>
      </c>
      <c r="U83" s="450">
        <v>109629</v>
      </c>
      <c r="V83" s="450">
        <v>688867</v>
      </c>
      <c r="W83" s="450">
        <v>11034692</v>
      </c>
      <c r="X83" s="450">
        <v>-27583</v>
      </c>
      <c r="Y83" s="450">
        <v>11007109</v>
      </c>
      <c r="Z83" s="478">
        <v>-16647</v>
      </c>
      <c r="AA83" s="452">
        <v>11079965</v>
      </c>
      <c r="AB83" s="450">
        <v>6928603</v>
      </c>
      <c r="AC83" s="450">
        <v>4151362</v>
      </c>
      <c r="AD83" s="452">
        <v>1037845</v>
      </c>
      <c r="AE83" s="452">
        <v>11103289</v>
      </c>
      <c r="AF83" s="342"/>
      <c r="AG83" s="450">
        <v>9798131</v>
      </c>
      <c r="AH83" s="451">
        <v>144</v>
      </c>
      <c r="AI83" s="342">
        <v>479882.7</v>
      </c>
      <c r="AJ83" s="451">
        <v>5</v>
      </c>
      <c r="AK83" s="450">
        <v>27712.349999999959</v>
      </c>
      <c r="AL83" s="450">
        <v>507595.04999999993</v>
      </c>
      <c r="AM83" s="450">
        <v>10305726.050000001</v>
      </c>
      <c r="AN83" s="450">
        <v>-25763</v>
      </c>
      <c r="AO83" s="450">
        <v>10279963.050000001</v>
      </c>
      <c r="AP83" s="450">
        <v>-19567.150000000001</v>
      </c>
      <c r="AQ83" s="450">
        <v>10279969</v>
      </c>
      <c r="AR83" s="450">
        <v>6366412</v>
      </c>
      <c r="AS83" s="450">
        <v>3913557</v>
      </c>
      <c r="AT83" s="450">
        <v>978395</v>
      </c>
    </row>
    <row r="84" spans="1:46" ht="16.350000000000001" customHeight="1" thickTop="1" x14ac:dyDescent="0.2"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479"/>
      <c r="Z84" s="216"/>
      <c r="AA84" s="216"/>
      <c r="AB84" s="216"/>
      <c r="AC84" s="216"/>
      <c r="AD84" s="216"/>
      <c r="AE84" s="216"/>
      <c r="AF84" s="216"/>
      <c r="AG84" s="216"/>
    </row>
    <row r="85" spans="1:46" ht="16.350000000000001" customHeight="1" x14ac:dyDescent="0.2">
      <c r="D85" s="216"/>
      <c r="E85" s="216"/>
      <c r="F85" s="216"/>
      <c r="G85" s="216"/>
      <c r="H85" s="1180"/>
      <c r="I85" s="1180"/>
      <c r="J85" s="1180"/>
      <c r="K85" s="1180"/>
      <c r="L85" s="1180"/>
      <c r="M85" s="1180"/>
      <c r="N85" s="1180"/>
      <c r="O85" s="1180"/>
      <c r="P85" s="1180"/>
      <c r="Q85" s="1180"/>
      <c r="R85" s="216"/>
      <c r="S85" s="216"/>
      <c r="T85" s="216"/>
      <c r="U85" s="216"/>
      <c r="V85" s="216"/>
      <c r="W85" s="216"/>
      <c r="X85" s="216"/>
      <c r="Y85" s="479"/>
      <c r="Z85" s="216"/>
      <c r="AA85" s="216"/>
      <c r="AB85" s="216"/>
      <c r="AC85" s="216"/>
      <c r="AD85" s="216"/>
      <c r="AE85" s="216"/>
      <c r="AF85" s="216"/>
      <c r="AG85" s="216"/>
    </row>
    <row r="86" spans="1:46" ht="16.350000000000001" customHeight="1" x14ac:dyDescent="0.2">
      <c r="H86" s="138"/>
      <c r="I86" s="138"/>
      <c r="J86" s="1657"/>
      <c r="K86" s="1181"/>
      <c r="L86" s="1181"/>
      <c r="M86" s="1657"/>
      <c r="N86" s="1181"/>
      <c r="O86" s="1181"/>
      <c r="P86" s="1657"/>
      <c r="Q86" s="1181"/>
    </row>
    <row r="87" spans="1:46" x14ac:dyDescent="0.2">
      <c r="B87" s="133">
        <v>345001</v>
      </c>
      <c r="H87" s="138"/>
      <c r="I87" s="138"/>
      <c r="J87" s="1657"/>
      <c r="K87" s="1181"/>
      <c r="L87" s="1181"/>
      <c r="M87" s="1657"/>
      <c r="N87" s="1181"/>
      <c r="O87" s="1181"/>
      <c r="P87" s="1657"/>
      <c r="Q87" s="1181"/>
      <c r="AD87" s="133">
        <v>4</v>
      </c>
      <c r="AT87" s="133">
        <v>4</v>
      </c>
    </row>
    <row r="88" spans="1:46" x14ac:dyDescent="0.2">
      <c r="H88" s="138"/>
      <c r="I88" s="138"/>
      <c r="J88" s="138"/>
      <c r="K88" s="138"/>
      <c r="L88" s="138"/>
      <c r="M88" s="138"/>
      <c r="N88" s="138"/>
      <c r="O88" s="138"/>
      <c r="P88" s="138"/>
      <c r="Q88" s="138"/>
    </row>
  </sheetData>
  <mergeCells count="46">
    <mergeCell ref="M86:M87"/>
    <mergeCell ref="P86:P87"/>
    <mergeCell ref="AR2:AR3"/>
    <mergeCell ref="AS2:AS3"/>
    <mergeCell ref="A79:B79"/>
    <mergeCell ref="A80:B80"/>
    <mergeCell ref="A81:B81"/>
    <mergeCell ref="A82:B82"/>
    <mergeCell ref="A83:B83"/>
    <mergeCell ref="J86:J87"/>
    <mergeCell ref="A76:B76"/>
    <mergeCell ref="A77:B77"/>
    <mergeCell ref="AP2:AP3"/>
    <mergeCell ref="AQ2:AQ3"/>
    <mergeCell ref="AA2:AA3"/>
    <mergeCell ref="A1:B3"/>
    <mergeCell ref="S2:S3"/>
    <mergeCell ref="L1:V1"/>
    <mergeCell ref="R2:R3"/>
    <mergeCell ref="T2:V2"/>
    <mergeCell ref="AF1:AL1"/>
    <mergeCell ref="W1:AE1"/>
    <mergeCell ref="AM1:AT1"/>
    <mergeCell ref="AT2:AT3"/>
    <mergeCell ref="C1:K1"/>
    <mergeCell ref="A78:B78"/>
    <mergeCell ref="AH2:AL2"/>
    <mergeCell ref="AM2:AM3"/>
    <mergeCell ref="AN2:AN3"/>
    <mergeCell ref="AO2:AO3"/>
    <mergeCell ref="AB2:AB3"/>
    <mergeCell ref="AC2:AC3"/>
    <mergeCell ref="AD2:AD3"/>
    <mergeCell ref="AE2:AE3"/>
    <mergeCell ref="AF2:AF3"/>
    <mergeCell ref="AG2:AG3"/>
    <mergeCell ref="W2:W3"/>
    <mergeCell ref="X2:X3"/>
    <mergeCell ref="Y2:Y3"/>
    <mergeCell ref="Z2:Z3"/>
    <mergeCell ref="O2:Q2"/>
    <mergeCell ref="C2:C3"/>
    <mergeCell ref="D2:E2"/>
    <mergeCell ref="F2:H2"/>
    <mergeCell ref="I2:K2"/>
    <mergeCell ref="L2:N2"/>
  </mergeCells>
  <printOptions horizontalCentered="1"/>
  <pageMargins left="0.3" right="0.3" top="0.8" bottom="0.4" header="0.3" footer="0.3"/>
  <pageSetup paperSize="5" scale="65" firstPageNumber="50" orientation="portrait" r:id="rId1"/>
  <headerFooter alignWithMargins="0">
    <oddHeader>&amp;L&amp;"Arial,Bold"&amp;20&amp;K000000FY2017-18 Budget Letter</oddHeader>
    <oddFooter>&amp;R&amp;P</oddFooter>
  </headerFooter>
  <colBreaks count="4" manualBreakCount="4">
    <brk id="11" max="81" man="1"/>
    <brk id="22" max="1048575" man="1"/>
    <brk id="31" max="1048575" man="1"/>
    <brk id="38" max="81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79"/>
  <sheetViews>
    <sheetView view="pageBreakPreview" zoomScale="80" zoomScaleNormal="85" zoomScaleSheetLayoutView="80" zoomScalePageLayoutView="85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8.85546875" defaultRowHeight="12.75" x14ac:dyDescent="0.2"/>
  <cols>
    <col min="1" max="1" width="4.7109375" style="135" customWidth="1"/>
    <col min="2" max="2" width="18.42578125" style="135" customWidth="1"/>
    <col min="3" max="3" width="16" style="135" bestFit="1" customWidth="1"/>
    <col min="4" max="4" width="16.5703125" style="135" bestFit="1" customWidth="1"/>
    <col min="5" max="5" width="16.42578125" style="135" bestFit="1" customWidth="1"/>
    <col min="6" max="6" width="16" style="135" bestFit="1" customWidth="1"/>
    <col min="7" max="7" width="17.7109375" style="135" bestFit="1" customWidth="1"/>
    <col min="8" max="8" width="13.7109375" style="135" bestFit="1" customWidth="1"/>
    <col min="9" max="9" width="14.42578125" style="135" bestFit="1" customWidth="1"/>
    <col min="10" max="10" width="15.42578125" style="135" bestFit="1" customWidth="1"/>
    <col min="11" max="11" width="13.7109375" style="135" customWidth="1"/>
    <col min="12" max="12" width="8.85546875" style="135"/>
    <col min="13" max="13" width="12.7109375" style="135" customWidth="1"/>
    <col min="14" max="16384" width="8.85546875" style="135"/>
  </cols>
  <sheetData>
    <row r="1" spans="1:13" ht="18.600000000000001" customHeight="1" x14ac:dyDescent="0.2">
      <c r="A1" s="1475" t="s">
        <v>1</v>
      </c>
      <c r="B1" s="1476"/>
      <c r="C1" s="1669" t="s">
        <v>404</v>
      </c>
      <c r="D1" s="1670"/>
      <c r="E1" s="1671"/>
      <c r="F1" s="1674" t="s">
        <v>405</v>
      </c>
      <c r="G1" s="1675"/>
      <c r="H1" s="1676"/>
      <c r="I1" s="1677" t="s">
        <v>347</v>
      </c>
      <c r="J1" s="1668" t="s">
        <v>406</v>
      </c>
    </row>
    <row r="2" spans="1:13" ht="72.599999999999994" customHeight="1" x14ac:dyDescent="0.2">
      <c r="A2" s="1477"/>
      <c r="B2" s="1458"/>
      <c r="C2" s="1672" t="s">
        <v>988</v>
      </c>
      <c r="D2" s="1672" t="s">
        <v>989</v>
      </c>
      <c r="E2" s="218" t="s">
        <v>349</v>
      </c>
      <c r="F2" s="1673" t="s">
        <v>990</v>
      </c>
      <c r="G2" s="1673" t="s">
        <v>991</v>
      </c>
      <c r="H2" s="219" t="s">
        <v>348</v>
      </c>
      <c r="I2" s="1678"/>
      <c r="J2" s="1442"/>
    </row>
    <row r="3" spans="1:13" ht="15.75" customHeight="1" x14ac:dyDescent="0.2">
      <c r="A3" s="1478"/>
      <c r="B3" s="1460"/>
      <c r="C3" s="1672"/>
      <c r="D3" s="1672"/>
      <c r="E3" s="788">
        <v>15.432822</v>
      </c>
      <c r="F3" s="1673"/>
      <c r="G3" s="1673"/>
      <c r="H3" s="789">
        <v>7.6295399999999989E-3</v>
      </c>
      <c r="I3" s="1679"/>
      <c r="J3" s="1482"/>
    </row>
    <row r="4" spans="1:13" x14ac:dyDescent="0.2">
      <c r="A4" s="790"/>
      <c r="B4" s="790"/>
      <c r="C4" s="791">
        <v>1</v>
      </c>
      <c r="D4" s="792">
        <v>2</v>
      </c>
      <c r="E4" s="792">
        <v>3</v>
      </c>
      <c r="F4" s="792">
        <v>4</v>
      </c>
      <c r="G4" s="792">
        <v>5</v>
      </c>
      <c r="H4" s="792">
        <v>6</v>
      </c>
      <c r="I4" s="793">
        <v>7</v>
      </c>
      <c r="J4" s="792">
        <v>8</v>
      </c>
    </row>
    <row r="5" spans="1:13" hidden="1" x14ac:dyDescent="0.2">
      <c r="A5" s="1244"/>
      <c r="B5" s="1244"/>
      <c r="C5" s="1101" t="s">
        <v>271</v>
      </c>
      <c r="D5" s="1102" t="s">
        <v>269</v>
      </c>
      <c r="E5" s="1247" t="s">
        <v>1153</v>
      </c>
      <c r="F5" s="1102" t="s">
        <v>272</v>
      </c>
      <c r="G5" s="1102" t="s">
        <v>270</v>
      </c>
      <c r="H5" s="1102" t="s">
        <v>1154</v>
      </c>
      <c r="I5" s="1102" t="s">
        <v>273</v>
      </c>
      <c r="J5" s="1102" t="s">
        <v>1155</v>
      </c>
    </row>
    <row r="6" spans="1:13" hidden="1" x14ac:dyDescent="0.2">
      <c r="A6" s="1244"/>
      <c r="B6" s="1244"/>
      <c r="C6" s="1101" t="s">
        <v>1156</v>
      </c>
      <c r="D6" s="1102" t="s">
        <v>1156</v>
      </c>
      <c r="E6" s="1102" t="s">
        <v>1157</v>
      </c>
      <c r="F6" s="1102" t="s">
        <v>1156</v>
      </c>
      <c r="G6" s="1102" t="s">
        <v>1156</v>
      </c>
      <c r="H6" s="1102" t="s">
        <v>1157</v>
      </c>
      <c r="I6" s="1102" t="s">
        <v>1156</v>
      </c>
      <c r="J6" s="1102" t="s">
        <v>1157</v>
      </c>
    </row>
    <row r="7" spans="1:13" ht="17.100000000000001" customHeight="1" x14ac:dyDescent="0.2">
      <c r="A7" s="1107">
        <v>1</v>
      </c>
      <c r="B7" s="1109" t="s">
        <v>7</v>
      </c>
      <c r="C7" s="1111">
        <v>11265709</v>
      </c>
      <c r="D7" s="1111">
        <v>385019569</v>
      </c>
      <c r="E7" s="1111">
        <v>5941938</v>
      </c>
      <c r="F7" s="1111">
        <v>11679008</v>
      </c>
      <c r="G7" s="1111">
        <v>778600533</v>
      </c>
      <c r="H7" s="1111">
        <v>5940364</v>
      </c>
      <c r="I7" s="1111">
        <v>417226</v>
      </c>
      <c r="J7" s="1113">
        <v>12299528</v>
      </c>
    </row>
    <row r="8" spans="1:13" ht="17.100000000000001" customHeight="1" x14ac:dyDescent="0.2">
      <c r="A8" s="343">
        <v>2</v>
      </c>
      <c r="B8" s="794" t="s">
        <v>8</v>
      </c>
      <c r="C8" s="345">
        <v>4371663</v>
      </c>
      <c r="D8" s="345">
        <v>92829594</v>
      </c>
      <c r="E8" s="345">
        <v>1432623</v>
      </c>
      <c r="F8" s="345">
        <v>7749625</v>
      </c>
      <c r="G8" s="345">
        <v>258320833</v>
      </c>
      <c r="H8" s="345">
        <v>1970869</v>
      </c>
      <c r="I8" s="345">
        <v>86037</v>
      </c>
      <c r="J8" s="795">
        <v>3489529</v>
      </c>
    </row>
    <row r="9" spans="1:13" ht="17.100000000000001" customHeight="1" x14ac:dyDescent="0.2">
      <c r="A9" s="343">
        <v>3</v>
      </c>
      <c r="B9" s="794" t="s">
        <v>9</v>
      </c>
      <c r="C9" s="345">
        <v>71417940</v>
      </c>
      <c r="D9" s="345">
        <v>1165857719</v>
      </c>
      <c r="E9" s="345">
        <v>17992475</v>
      </c>
      <c r="F9" s="345">
        <v>72536482</v>
      </c>
      <c r="G9" s="345">
        <v>3626824100</v>
      </c>
      <c r="H9" s="345">
        <v>27671000</v>
      </c>
      <c r="I9" s="345">
        <v>184677</v>
      </c>
      <c r="J9" s="795">
        <v>45848152</v>
      </c>
    </row>
    <row r="10" spans="1:13" ht="17.100000000000001" customHeight="1" x14ac:dyDescent="0.2">
      <c r="A10" s="343">
        <v>4</v>
      </c>
      <c r="B10" s="794" t="s">
        <v>10</v>
      </c>
      <c r="C10" s="345">
        <v>7897202</v>
      </c>
      <c r="D10" s="345">
        <v>177071483</v>
      </c>
      <c r="E10" s="345">
        <v>2732713</v>
      </c>
      <c r="F10" s="345">
        <v>6488331</v>
      </c>
      <c r="G10" s="345">
        <v>216277700</v>
      </c>
      <c r="H10" s="345">
        <v>1650099</v>
      </c>
      <c r="I10" s="345">
        <v>105040</v>
      </c>
      <c r="J10" s="795">
        <v>4487852</v>
      </c>
    </row>
    <row r="11" spans="1:13" ht="17.100000000000001" customHeight="1" x14ac:dyDescent="0.2">
      <c r="A11" s="1108">
        <v>5</v>
      </c>
      <c r="B11" s="1110" t="s">
        <v>11</v>
      </c>
      <c r="C11" s="1112">
        <v>3138590</v>
      </c>
      <c r="D11" s="1112">
        <v>136227336</v>
      </c>
      <c r="E11" s="1112">
        <v>2102372</v>
      </c>
      <c r="F11" s="1112">
        <v>7750257</v>
      </c>
      <c r="G11" s="1112">
        <v>442871829</v>
      </c>
      <c r="H11" s="1112">
        <v>3378908</v>
      </c>
      <c r="I11" s="1112">
        <v>442842</v>
      </c>
      <c r="J11" s="1114">
        <v>5924122</v>
      </c>
    </row>
    <row r="12" spans="1:13" ht="17.100000000000001" customHeight="1" x14ac:dyDescent="0.2">
      <c r="A12" s="1107">
        <v>6</v>
      </c>
      <c r="B12" s="1109" t="s">
        <v>12</v>
      </c>
      <c r="C12" s="1111">
        <v>11188524</v>
      </c>
      <c r="D12" s="1111">
        <v>230470116</v>
      </c>
      <c r="E12" s="1111">
        <v>3556804</v>
      </c>
      <c r="F12" s="1111">
        <v>11452497</v>
      </c>
      <c r="G12" s="1111">
        <v>572624850</v>
      </c>
      <c r="H12" s="1111">
        <v>4368864</v>
      </c>
      <c r="I12" s="1111">
        <v>306516</v>
      </c>
      <c r="J12" s="1113">
        <v>8232184</v>
      </c>
    </row>
    <row r="13" spans="1:13" ht="17.100000000000001" customHeight="1" x14ac:dyDescent="0.2">
      <c r="A13" s="343">
        <v>7</v>
      </c>
      <c r="B13" s="794" t="s">
        <v>13</v>
      </c>
      <c r="C13" s="345">
        <v>21392280</v>
      </c>
      <c r="D13" s="345">
        <v>368309137</v>
      </c>
      <c r="E13" s="345">
        <v>5684049</v>
      </c>
      <c r="F13" s="345">
        <v>3581484</v>
      </c>
      <c r="G13" s="345">
        <v>179074200</v>
      </c>
      <c r="H13" s="345">
        <v>1366254</v>
      </c>
      <c r="I13" s="345">
        <v>125076</v>
      </c>
      <c r="J13" s="795">
        <v>7175379</v>
      </c>
    </row>
    <row r="14" spans="1:13" ht="17.100000000000001" customHeight="1" x14ac:dyDescent="0.2">
      <c r="A14" s="343">
        <v>8</v>
      </c>
      <c r="B14" s="794" t="s">
        <v>14</v>
      </c>
      <c r="C14" s="345">
        <v>56141778</v>
      </c>
      <c r="D14" s="345">
        <v>978322796</v>
      </c>
      <c r="E14" s="345">
        <v>15098282</v>
      </c>
      <c r="F14" s="345">
        <v>43061173</v>
      </c>
      <c r="G14" s="345">
        <v>2460638457</v>
      </c>
      <c r="H14" s="345">
        <v>18773540</v>
      </c>
      <c r="I14" s="345">
        <v>593722</v>
      </c>
      <c r="J14" s="795">
        <v>34465544</v>
      </c>
    </row>
    <row r="15" spans="1:13" ht="17.100000000000001" customHeight="1" x14ac:dyDescent="0.2">
      <c r="A15" s="343">
        <v>9</v>
      </c>
      <c r="B15" s="794" t="s">
        <v>15</v>
      </c>
      <c r="C15" s="345">
        <v>129523423</v>
      </c>
      <c r="D15" s="345">
        <v>1754407750</v>
      </c>
      <c r="E15" s="345">
        <v>27075463</v>
      </c>
      <c r="F15" s="345">
        <v>73777428</v>
      </c>
      <c r="G15" s="345">
        <v>4918495200</v>
      </c>
      <c r="H15" s="345">
        <v>37525856</v>
      </c>
      <c r="I15" s="345">
        <v>2491602</v>
      </c>
      <c r="J15" s="795">
        <v>67092921</v>
      </c>
    </row>
    <row r="16" spans="1:13" ht="17.100000000000001" customHeight="1" x14ac:dyDescent="0.2">
      <c r="A16" s="1108">
        <v>10</v>
      </c>
      <c r="B16" s="1110" t="s">
        <v>16</v>
      </c>
      <c r="C16" s="1112">
        <v>56281545</v>
      </c>
      <c r="D16" s="1112">
        <v>1900373218</v>
      </c>
      <c r="E16" s="1112">
        <v>29328122</v>
      </c>
      <c r="F16" s="1112">
        <v>153769350</v>
      </c>
      <c r="G16" s="1112">
        <v>6150774000</v>
      </c>
      <c r="H16" s="1112">
        <v>46927576</v>
      </c>
      <c r="I16" s="1112">
        <v>970578</v>
      </c>
      <c r="J16" s="1114">
        <v>77226276</v>
      </c>
      <c r="K16" s="171"/>
      <c r="L16" s="171"/>
      <c r="M16" s="171"/>
    </row>
    <row r="17" spans="1:13" ht="17.100000000000001" customHeight="1" x14ac:dyDescent="0.2">
      <c r="A17" s="1107">
        <v>11</v>
      </c>
      <c r="B17" s="1109" t="s">
        <v>17</v>
      </c>
      <c r="C17" s="1111">
        <v>3538928</v>
      </c>
      <c r="D17" s="1111">
        <v>56720922</v>
      </c>
      <c r="E17" s="1111">
        <v>875364</v>
      </c>
      <c r="F17" s="1111">
        <v>2301557</v>
      </c>
      <c r="G17" s="1111">
        <v>115077850</v>
      </c>
      <c r="H17" s="1111">
        <v>877991</v>
      </c>
      <c r="I17" s="1111">
        <v>80998</v>
      </c>
      <c r="J17" s="1113">
        <v>1834353</v>
      </c>
      <c r="K17" s="171"/>
      <c r="L17" s="171"/>
      <c r="M17" s="171"/>
    </row>
    <row r="18" spans="1:13" ht="17.100000000000001" customHeight="1" x14ac:dyDescent="0.2">
      <c r="A18" s="343">
        <v>12</v>
      </c>
      <c r="B18" s="794" t="s">
        <v>18</v>
      </c>
      <c r="C18" s="345">
        <v>10138826</v>
      </c>
      <c r="D18" s="345">
        <v>264303971</v>
      </c>
      <c r="E18" s="345">
        <v>4078956</v>
      </c>
      <c r="F18" s="345">
        <v>0</v>
      </c>
      <c r="G18" s="345">
        <v>51114489.299999997</v>
      </c>
      <c r="H18" s="345">
        <v>389980</v>
      </c>
      <c r="I18" s="345">
        <v>462064</v>
      </c>
      <c r="J18" s="795">
        <v>4931000</v>
      </c>
      <c r="K18" s="171"/>
      <c r="L18" s="171"/>
      <c r="M18" s="171"/>
    </row>
    <row r="19" spans="1:13" ht="17.100000000000001" customHeight="1" x14ac:dyDescent="0.2">
      <c r="A19" s="343">
        <v>13</v>
      </c>
      <c r="B19" s="794" t="s">
        <v>19</v>
      </c>
      <c r="C19" s="345">
        <v>875955</v>
      </c>
      <c r="D19" s="345">
        <v>37105626</v>
      </c>
      <c r="E19" s="345">
        <v>572645</v>
      </c>
      <c r="F19" s="345">
        <v>2811009</v>
      </c>
      <c r="G19" s="345">
        <v>93700300</v>
      </c>
      <c r="H19" s="345">
        <v>714890</v>
      </c>
      <c r="I19" s="345">
        <v>116667</v>
      </c>
      <c r="J19" s="795">
        <v>1404202</v>
      </c>
      <c r="K19" s="171"/>
      <c r="L19" s="171"/>
      <c r="M19" s="171"/>
    </row>
    <row r="20" spans="1:13" ht="17.100000000000001" customHeight="1" x14ac:dyDescent="0.2">
      <c r="A20" s="343">
        <v>14</v>
      </c>
      <c r="B20" s="794" t="s">
        <v>20</v>
      </c>
      <c r="C20" s="345">
        <v>3750353</v>
      </c>
      <c r="D20" s="345">
        <v>144656404</v>
      </c>
      <c r="E20" s="345">
        <v>2232457</v>
      </c>
      <c r="F20" s="345">
        <v>2716277</v>
      </c>
      <c r="G20" s="345">
        <v>135813850</v>
      </c>
      <c r="H20" s="345">
        <v>1036197</v>
      </c>
      <c r="I20" s="345">
        <v>141475</v>
      </c>
      <c r="J20" s="795">
        <v>3410129</v>
      </c>
      <c r="K20" s="171"/>
      <c r="L20" s="171"/>
      <c r="M20" s="171"/>
    </row>
    <row r="21" spans="1:13" ht="17.100000000000001" customHeight="1" x14ac:dyDescent="0.2">
      <c r="A21" s="1108">
        <v>15</v>
      </c>
      <c r="B21" s="1110" t="s">
        <v>21</v>
      </c>
      <c r="C21" s="1112">
        <v>5527940</v>
      </c>
      <c r="D21" s="1112">
        <v>135008102</v>
      </c>
      <c r="E21" s="1112">
        <v>2083556</v>
      </c>
      <c r="F21" s="1112">
        <v>5084177</v>
      </c>
      <c r="G21" s="1112">
        <v>254208850</v>
      </c>
      <c r="H21" s="1112">
        <v>1939497</v>
      </c>
      <c r="I21" s="1112">
        <v>190179</v>
      </c>
      <c r="J21" s="1114">
        <v>4213232</v>
      </c>
      <c r="K21" s="171"/>
      <c r="L21" s="171"/>
      <c r="M21" s="171"/>
    </row>
    <row r="22" spans="1:13" ht="17.100000000000001" customHeight="1" x14ac:dyDescent="0.2">
      <c r="A22" s="1107">
        <v>16</v>
      </c>
      <c r="B22" s="1109" t="s">
        <v>22</v>
      </c>
      <c r="C22" s="1111">
        <v>41574260</v>
      </c>
      <c r="D22" s="1111">
        <v>715769924</v>
      </c>
      <c r="E22" s="1111">
        <v>11046350</v>
      </c>
      <c r="F22" s="1111">
        <v>17435825</v>
      </c>
      <c r="G22" s="1111">
        <v>697433000</v>
      </c>
      <c r="H22" s="1111">
        <v>5321093</v>
      </c>
      <c r="I22" s="1111">
        <v>655070</v>
      </c>
      <c r="J22" s="1113">
        <v>17022513</v>
      </c>
      <c r="K22" s="171"/>
      <c r="L22" s="171"/>
      <c r="M22" s="171"/>
    </row>
    <row r="23" spans="1:13" ht="17.100000000000001" customHeight="1" x14ac:dyDescent="0.2">
      <c r="A23" s="343">
        <v>17</v>
      </c>
      <c r="B23" s="794" t="s">
        <v>23</v>
      </c>
      <c r="C23" s="345">
        <v>150904696</v>
      </c>
      <c r="D23" s="345">
        <v>3493859004</v>
      </c>
      <c r="E23" s="345">
        <v>53920104</v>
      </c>
      <c r="F23" s="345">
        <v>174082945</v>
      </c>
      <c r="G23" s="345">
        <v>8704147250</v>
      </c>
      <c r="H23" s="345">
        <v>66408640</v>
      </c>
      <c r="I23" s="345">
        <v>3975914</v>
      </c>
      <c r="J23" s="795">
        <v>124304658</v>
      </c>
    </row>
    <row r="24" spans="1:13" ht="17.100000000000001" customHeight="1" x14ac:dyDescent="0.2">
      <c r="A24" s="343">
        <v>18</v>
      </c>
      <c r="B24" s="794" t="s">
        <v>24</v>
      </c>
      <c r="C24" s="345">
        <v>697093</v>
      </c>
      <c r="D24" s="345">
        <v>43483260</v>
      </c>
      <c r="E24" s="345">
        <v>671069</v>
      </c>
      <c r="F24" s="345">
        <v>2191168</v>
      </c>
      <c r="G24" s="345">
        <v>73038933</v>
      </c>
      <c r="H24" s="345">
        <v>557253</v>
      </c>
      <c r="I24" s="345">
        <v>147983</v>
      </c>
      <c r="J24" s="795">
        <v>1376305</v>
      </c>
    </row>
    <row r="25" spans="1:13" ht="17.100000000000001" customHeight="1" x14ac:dyDescent="0.2">
      <c r="A25" s="343">
        <v>19</v>
      </c>
      <c r="B25" s="794" t="s">
        <v>25</v>
      </c>
      <c r="C25" s="345">
        <v>3000896</v>
      </c>
      <c r="D25" s="345">
        <v>148937261</v>
      </c>
      <c r="E25" s="345">
        <v>2298522</v>
      </c>
      <c r="F25" s="345">
        <v>2977123</v>
      </c>
      <c r="G25" s="345">
        <v>148856150</v>
      </c>
      <c r="H25" s="345">
        <v>1135704</v>
      </c>
      <c r="I25" s="345">
        <v>126812</v>
      </c>
      <c r="J25" s="795">
        <v>3561038</v>
      </c>
    </row>
    <row r="26" spans="1:13" ht="17.100000000000001" customHeight="1" x14ac:dyDescent="0.2">
      <c r="A26" s="1108">
        <v>20</v>
      </c>
      <c r="B26" s="1110" t="s">
        <v>26</v>
      </c>
      <c r="C26" s="1112">
        <v>6824875</v>
      </c>
      <c r="D26" s="1112">
        <v>244703025</v>
      </c>
      <c r="E26" s="1112">
        <v>3776458</v>
      </c>
      <c r="F26" s="1112">
        <v>7244234</v>
      </c>
      <c r="G26" s="1112">
        <v>362211700</v>
      </c>
      <c r="H26" s="1112">
        <v>2763509</v>
      </c>
      <c r="I26" s="1112">
        <v>227785</v>
      </c>
      <c r="J26" s="1114">
        <v>6767752</v>
      </c>
    </row>
    <row r="27" spans="1:13" ht="17.100000000000001" customHeight="1" x14ac:dyDescent="0.2">
      <c r="A27" s="1107">
        <v>21</v>
      </c>
      <c r="B27" s="1109" t="s">
        <v>27</v>
      </c>
      <c r="C27" s="1111">
        <v>2301491</v>
      </c>
      <c r="D27" s="1111">
        <v>93045397</v>
      </c>
      <c r="E27" s="1111">
        <v>1435953</v>
      </c>
      <c r="F27" s="1111">
        <v>4897716</v>
      </c>
      <c r="G27" s="1111">
        <v>244885800</v>
      </c>
      <c r="H27" s="1111">
        <v>1868366</v>
      </c>
      <c r="I27" s="1111">
        <v>73881</v>
      </c>
      <c r="J27" s="1113">
        <v>3378200</v>
      </c>
    </row>
    <row r="28" spans="1:13" ht="17.100000000000001" customHeight="1" x14ac:dyDescent="0.2">
      <c r="A28" s="343">
        <v>22</v>
      </c>
      <c r="B28" s="794" t="s">
        <v>28</v>
      </c>
      <c r="C28" s="345">
        <v>3474362</v>
      </c>
      <c r="D28" s="345">
        <v>51022092</v>
      </c>
      <c r="E28" s="345">
        <v>787415</v>
      </c>
      <c r="F28" s="345">
        <v>2521448</v>
      </c>
      <c r="G28" s="345">
        <v>126072400</v>
      </c>
      <c r="H28" s="345">
        <v>961874</v>
      </c>
      <c r="I28" s="345">
        <v>504448</v>
      </c>
      <c r="J28" s="795">
        <v>2253737</v>
      </c>
    </row>
    <row r="29" spans="1:13" ht="17.100000000000001" customHeight="1" x14ac:dyDescent="0.2">
      <c r="A29" s="343">
        <v>23</v>
      </c>
      <c r="B29" s="794" t="s">
        <v>29</v>
      </c>
      <c r="C29" s="345">
        <v>19951079</v>
      </c>
      <c r="D29" s="345">
        <v>625409587</v>
      </c>
      <c r="E29" s="345">
        <v>9651835</v>
      </c>
      <c r="F29" s="345">
        <v>25944439</v>
      </c>
      <c r="G29" s="345">
        <v>1297221950</v>
      </c>
      <c r="H29" s="345">
        <v>9897207</v>
      </c>
      <c r="I29" s="345">
        <v>488874</v>
      </c>
      <c r="J29" s="795">
        <v>20037916</v>
      </c>
    </row>
    <row r="30" spans="1:13" ht="17.100000000000001" customHeight="1" x14ac:dyDescent="0.2">
      <c r="A30" s="343">
        <v>24</v>
      </c>
      <c r="B30" s="794" t="s">
        <v>30</v>
      </c>
      <c r="C30" s="345">
        <v>35546646</v>
      </c>
      <c r="D30" s="345">
        <v>610766852</v>
      </c>
      <c r="E30" s="345">
        <v>9425856</v>
      </c>
      <c r="F30" s="345">
        <v>24105054</v>
      </c>
      <c r="G30" s="345">
        <v>1205252700</v>
      </c>
      <c r="H30" s="345">
        <v>9195524</v>
      </c>
      <c r="I30" s="345">
        <v>134862</v>
      </c>
      <c r="J30" s="795">
        <v>18756242</v>
      </c>
    </row>
    <row r="31" spans="1:13" ht="17.100000000000001" customHeight="1" x14ac:dyDescent="0.2">
      <c r="A31" s="1108">
        <v>25</v>
      </c>
      <c r="B31" s="1110" t="s">
        <v>31</v>
      </c>
      <c r="C31" s="1112">
        <v>5848575</v>
      </c>
      <c r="D31" s="1112">
        <v>237177950</v>
      </c>
      <c r="E31" s="1112">
        <v>3660325</v>
      </c>
      <c r="F31" s="1112">
        <v>5742608</v>
      </c>
      <c r="G31" s="1112">
        <v>191420267</v>
      </c>
      <c r="H31" s="1112">
        <v>1460449</v>
      </c>
      <c r="I31" s="1112">
        <v>88523</v>
      </c>
      <c r="J31" s="1114">
        <v>5209297</v>
      </c>
    </row>
    <row r="32" spans="1:13" ht="17.100000000000001" customHeight="1" x14ac:dyDescent="0.2">
      <c r="A32" s="1107">
        <v>26</v>
      </c>
      <c r="B32" s="1109" t="s">
        <v>32</v>
      </c>
      <c r="C32" s="1111">
        <v>79473755</v>
      </c>
      <c r="D32" s="1111">
        <v>3486451264</v>
      </c>
      <c r="E32" s="1111">
        <v>53805782</v>
      </c>
      <c r="F32" s="1111">
        <v>187948865</v>
      </c>
      <c r="G32" s="1111">
        <v>9397443250</v>
      </c>
      <c r="H32" s="1111">
        <v>71698169</v>
      </c>
      <c r="I32" s="1111">
        <v>1874803</v>
      </c>
      <c r="J32" s="1113">
        <v>127378754</v>
      </c>
    </row>
    <row r="33" spans="1:10" ht="17.100000000000001" customHeight="1" x14ac:dyDescent="0.2">
      <c r="A33" s="343">
        <v>27</v>
      </c>
      <c r="B33" s="794" t="s">
        <v>33</v>
      </c>
      <c r="C33" s="345">
        <v>7639431</v>
      </c>
      <c r="D33" s="345">
        <v>206849202</v>
      </c>
      <c r="E33" s="345">
        <v>3192267</v>
      </c>
      <c r="F33" s="345">
        <v>10950121</v>
      </c>
      <c r="G33" s="345">
        <v>438004840</v>
      </c>
      <c r="H33" s="345">
        <v>3341775</v>
      </c>
      <c r="I33" s="345">
        <v>306646</v>
      </c>
      <c r="J33" s="795">
        <v>6840688</v>
      </c>
    </row>
    <row r="34" spans="1:10" ht="17.100000000000001" customHeight="1" x14ac:dyDescent="0.2">
      <c r="A34" s="343">
        <v>28</v>
      </c>
      <c r="B34" s="794" t="s">
        <v>34</v>
      </c>
      <c r="C34" s="345">
        <v>67395786</v>
      </c>
      <c r="D34" s="345">
        <v>2081902895</v>
      </c>
      <c r="E34" s="345">
        <v>32129637</v>
      </c>
      <c r="F34" s="345">
        <v>111348484</v>
      </c>
      <c r="G34" s="345">
        <v>5567424200</v>
      </c>
      <c r="H34" s="345">
        <v>42476886</v>
      </c>
      <c r="I34" s="345">
        <v>2205339</v>
      </c>
      <c r="J34" s="795">
        <v>76811862</v>
      </c>
    </row>
    <row r="35" spans="1:10" ht="17.100000000000001" customHeight="1" x14ac:dyDescent="0.2">
      <c r="A35" s="343">
        <v>29</v>
      </c>
      <c r="B35" s="794" t="s">
        <v>35</v>
      </c>
      <c r="C35" s="345">
        <v>43477984</v>
      </c>
      <c r="D35" s="345">
        <v>1014066865</v>
      </c>
      <c r="E35" s="345">
        <v>15649913</v>
      </c>
      <c r="F35" s="345">
        <v>30827994</v>
      </c>
      <c r="G35" s="345">
        <v>1541399700</v>
      </c>
      <c r="H35" s="345">
        <v>11760171</v>
      </c>
      <c r="I35" s="345">
        <v>495211</v>
      </c>
      <c r="J35" s="795">
        <v>27905295</v>
      </c>
    </row>
    <row r="36" spans="1:10" ht="17.100000000000001" customHeight="1" x14ac:dyDescent="0.2">
      <c r="A36" s="1108">
        <v>30</v>
      </c>
      <c r="B36" s="1110" t="s">
        <v>36</v>
      </c>
      <c r="C36" s="1112">
        <v>3389550</v>
      </c>
      <c r="D36" s="1112">
        <v>73617182</v>
      </c>
      <c r="E36" s="1112">
        <v>1136121</v>
      </c>
      <c r="F36" s="1112">
        <v>6247033</v>
      </c>
      <c r="G36" s="1112">
        <v>208234433</v>
      </c>
      <c r="H36" s="1112">
        <v>1588733</v>
      </c>
      <c r="I36" s="1112">
        <v>73929</v>
      </c>
      <c r="J36" s="1114">
        <v>2798783</v>
      </c>
    </row>
    <row r="37" spans="1:10" ht="17.100000000000001" customHeight="1" x14ac:dyDescent="0.2">
      <c r="A37" s="1107">
        <v>31</v>
      </c>
      <c r="B37" s="1109" t="s">
        <v>37</v>
      </c>
      <c r="C37" s="1111">
        <v>18305535</v>
      </c>
      <c r="D37" s="1111">
        <v>403778289</v>
      </c>
      <c r="E37" s="1111">
        <v>6231438</v>
      </c>
      <c r="F37" s="1111">
        <v>21677475</v>
      </c>
      <c r="G37" s="1111">
        <v>1083873750</v>
      </c>
      <c r="H37" s="1111">
        <v>8269458</v>
      </c>
      <c r="I37" s="1111">
        <v>448378</v>
      </c>
      <c r="J37" s="1113">
        <v>14949274</v>
      </c>
    </row>
    <row r="38" spans="1:10" ht="17.100000000000001" customHeight="1" x14ac:dyDescent="0.2">
      <c r="A38" s="343">
        <v>32</v>
      </c>
      <c r="B38" s="794" t="s">
        <v>38</v>
      </c>
      <c r="C38" s="345">
        <v>17576880</v>
      </c>
      <c r="D38" s="345">
        <v>489728106</v>
      </c>
      <c r="E38" s="345">
        <v>7557887</v>
      </c>
      <c r="F38" s="345">
        <v>46463697</v>
      </c>
      <c r="G38" s="345">
        <v>1858547880</v>
      </c>
      <c r="H38" s="345">
        <v>14179865</v>
      </c>
      <c r="I38" s="345">
        <v>913273</v>
      </c>
      <c r="J38" s="795">
        <v>22651025</v>
      </c>
    </row>
    <row r="39" spans="1:10" ht="17.100000000000001" customHeight="1" x14ac:dyDescent="0.2">
      <c r="A39" s="343">
        <v>33</v>
      </c>
      <c r="B39" s="794" t="s">
        <v>39</v>
      </c>
      <c r="C39" s="345">
        <v>2465295</v>
      </c>
      <c r="D39" s="345">
        <v>111212910</v>
      </c>
      <c r="E39" s="345">
        <v>1716329</v>
      </c>
      <c r="F39" s="345">
        <v>3324171</v>
      </c>
      <c r="G39" s="345">
        <v>132966840</v>
      </c>
      <c r="H39" s="345">
        <v>1014476</v>
      </c>
      <c r="I39" s="345">
        <v>50177</v>
      </c>
      <c r="J39" s="795">
        <v>2780982</v>
      </c>
    </row>
    <row r="40" spans="1:10" ht="17.100000000000001" customHeight="1" x14ac:dyDescent="0.2">
      <c r="A40" s="343">
        <v>34</v>
      </c>
      <c r="B40" s="794" t="s">
        <v>40</v>
      </c>
      <c r="C40" s="345">
        <v>5250834</v>
      </c>
      <c r="D40" s="345">
        <v>138548007</v>
      </c>
      <c r="E40" s="345">
        <v>2138187</v>
      </c>
      <c r="F40" s="345">
        <v>6445668</v>
      </c>
      <c r="G40" s="345">
        <v>322283400</v>
      </c>
      <c r="H40" s="345">
        <v>2458874</v>
      </c>
      <c r="I40" s="345">
        <v>209615</v>
      </c>
      <c r="J40" s="795">
        <v>4806676</v>
      </c>
    </row>
    <row r="41" spans="1:10" ht="17.100000000000001" customHeight="1" x14ac:dyDescent="0.2">
      <c r="A41" s="1108">
        <v>35</v>
      </c>
      <c r="B41" s="1110" t="s">
        <v>41</v>
      </c>
      <c r="C41" s="1112">
        <v>8543764</v>
      </c>
      <c r="D41" s="1112">
        <v>325268939</v>
      </c>
      <c r="E41" s="1112">
        <v>5019818</v>
      </c>
      <c r="F41" s="1112">
        <v>12655537</v>
      </c>
      <c r="G41" s="1112">
        <v>632776850</v>
      </c>
      <c r="H41" s="1112">
        <v>4827796</v>
      </c>
      <c r="I41" s="1112">
        <v>740467</v>
      </c>
      <c r="J41" s="1114">
        <v>10588081</v>
      </c>
    </row>
    <row r="42" spans="1:10" s="378" customFormat="1" ht="17.100000000000001" customHeight="1" x14ac:dyDescent="0.2">
      <c r="A42" s="1107">
        <v>36</v>
      </c>
      <c r="B42" s="1109" t="s">
        <v>42</v>
      </c>
      <c r="C42" s="1111">
        <v>158311016</v>
      </c>
      <c r="D42" s="1111">
        <v>3533206755</v>
      </c>
      <c r="E42" s="1111">
        <v>54527351</v>
      </c>
      <c r="F42" s="1111">
        <v>127844470</v>
      </c>
      <c r="G42" s="1111">
        <v>8522964667</v>
      </c>
      <c r="H42" s="1111">
        <v>65026300</v>
      </c>
      <c r="I42" s="1111">
        <v>2497104</v>
      </c>
      <c r="J42" s="1113">
        <v>122050755</v>
      </c>
    </row>
    <row r="43" spans="1:10" s="378" customFormat="1" ht="17.100000000000001" customHeight="1" x14ac:dyDescent="0.2">
      <c r="A43" s="343">
        <v>37</v>
      </c>
      <c r="B43" s="794" t="s">
        <v>43</v>
      </c>
      <c r="C43" s="345">
        <v>26854584</v>
      </c>
      <c r="D43" s="345">
        <v>660849929</v>
      </c>
      <c r="E43" s="345">
        <v>10198779</v>
      </c>
      <c r="F43" s="345">
        <v>47004515</v>
      </c>
      <c r="G43" s="345">
        <v>1566817167</v>
      </c>
      <c r="H43" s="345">
        <v>11954094</v>
      </c>
      <c r="I43" s="345">
        <v>787543</v>
      </c>
      <c r="J43" s="795">
        <v>22940416</v>
      </c>
    </row>
    <row r="44" spans="1:10" s="378" customFormat="1" ht="17.100000000000001" customHeight="1" x14ac:dyDescent="0.2">
      <c r="A44" s="343">
        <v>38</v>
      </c>
      <c r="B44" s="794" t="s">
        <v>44</v>
      </c>
      <c r="C44" s="345">
        <v>25233389</v>
      </c>
      <c r="D44" s="345">
        <v>1087967716</v>
      </c>
      <c r="E44" s="345">
        <v>16790412</v>
      </c>
      <c r="F44" s="345">
        <v>16509356</v>
      </c>
      <c r="G44" s="345">
        <v>733749156</v>
      </c>
      <c r="H44" s="345">
        <v>5598169</v>
      </c>
      <c r="I44" s="345">
        <v>116286</v>
      </c>
      <c r="J44" s="795">
        <v>22504867</v>
      </c>
    </row>
    <row r="45" spans="1:10" s="378" customFormat="1" ht="17.100000000000001" customHeight="1" x14ac:dyDescent="0.2">
      <c r="A45" s="343">
        <v>39</v>
      </c>
      <c r="B45" s="794" t="s">
        <v>45</v>
      </c>
      <c r="C45" s="345">
        <v>7576740</v>
      </c>
      <c r="D45" s="345">
        <v>430671925.20000005</v>
      </c>
      <c r="E45" s="345">
        <v>6646483</v>
      </c>
      <c r="F45" s="345">
        <v>6613073</v>
      </c>
      <c r="G45" s="345">
        <v>330653650</v>
      </c>
      <c r="H45" s="345">
        <v>2522735</v>
      </c>
      <c r="I45" s="345">
        <v>152358</v>
      </c>
      <c r="J45" s="795">
        <v>9321576</v>
      </c>
    </row>
    <row r="46" spans="1:10" s="378" customFormat="1" ht="17.100000000000001" customHeight="1" x14ac:dyDescent="0.2">
      <c r="A46" s="1108">
        <v>40</v>
      </c>
      <c r="B46" s="1110" t="s">
        <v>46</v>
      </c>
      <c r="C46" s="1112">
        <v>35892218</v>
      </c>
      <c r="D46" s="1112">
        <v>747862594</v>
      </c>
      <c r="E46" s="1112">
        <v>11541630</v>
      </c>
      <c r="F46" s="1112">
        <v>38567188</v>
      </c>
      <c r="G46" s="1112">
        <v>2571145867</v>
      </c>
      <c r="H46" s="1112">
        <v>19616660</v>
      </c>
      <c r="I46" s="1112">
        <v>993710</v>
      </c>
      <c r="J46" s="1114">
        <v>32152000</v>
      </c>
    </row>
    <row r="47" spans="1:10" s="378" customFormat="1" ht="17.100000000000001" customHeight="1" x14ac:dyDescent="0.2">
      <c r="A47" s="1107">
        <v>41</v>
      </c>
      <c r="B47" s="1109" t="s">
        <v>47</v>
      </c>
      <c r="C47" s="1111">
        <v>10310456</v>
      </c>
      <c r="D47" s="1111">
        <v>246424800</v>
      </c>
      <c r="E47" s="1111">
        <v>3803030</v>
      </c>
      <c r="F47" s="1111">
        <v>3414007</v>
      </c>
      <c r="G47" s="1111">
        <v>170700350</v>
      </c>
      <c r="H47" s="1111">
        <v>1302365</v>
      </c>
      <c r="I47" s="1111">
        <v>215877</v>
      </c>
      <c r="J47" s="1113">
        <v>5321272</v>
      </c>
    </row>
    <row r="48" spans="1:10" s="378" customFormat="1" ht="17.100000000000001" customHeight="1" x14ac:dyDescent="0.2">
      <c r="A48" s="343">
        <v>42</v>
      </c>
      <c r="B48" s="794" t="s">
        <v>48</v>
      </c>
      <c r="C48" s="345">
        <v>5225086</v>
      </c>
      <c r="D48" s="345">
        <v>203103913</v>
      </c>
      <c r="E48" s="345">
        <v>3134467</v>
      </c>
      <c r="F48" s="345">
        <v>6909736</v>
      </c>
      <c r="G48" s="345">
        <v>322536417.5</v>
      </c>
      <c r="H48" s="345">
        <v>2460804</v>
      </c>
      <c r="I48" s="345">
        <v>205231</v>
      </c>
      <c r="J48" s="795">
        <v>5800502</v>
      </c>
    </row>
    <row r="49" spans="1:10" s="378" customFormat="1" ht="17.100000000000001" customHeight="1" x14ac:dyDescent="0.2">
      <c r="A49" s="343">
        <v>43</v>
      </c>
      <c r="B49" s="794" t="s">
        <v>49</v>
      </c>
      <c r="C49" s="345">
        <v>6632667</v>
      </c>
      <c r="D49" s="345">
        <v>178322564</v>
      </c>
      <c r="E49" s="345">
        <v>2752020</v>
      </c>
      <c r="F49" s="345">
        <v>8373051</v>
      </c>
      <c r="G49" s="345">
        <v>334922040</v>
      </c>
      <c r="H49" s="345">
        <v>2555301</v>
      </c>
      <c r="I49" s="345">
        <v>145342</v>
      </c>
      <c r="J49" s="795">
        <v>5452663</v>
      </c>
    </row>
    <row r="50" spans="1:10" s="378" customFormat="1" ht="17.100000000000001" customHeight="1" x14ac:dyDescent="0.2">
      <c r="A50" s="343">
        <v>44</v>
      </c>
      <c r="B50" s="794" t="s">
        <v>50</v>
      </c>
      <c r="C50" s="345">
        <v>13036758</v>
      </c>
      <c r="D50" s="345">
        <v>319923644</v>
      </c>
      <c r="E50" s="345">
        <v>4937325</v>
      </c>
      <c r="F50" s="345">
        <v>13517194</v>
      </c>
      <c r="G50" s="345">
        <v>675859700</v>
      </c>
      <c r="H50" s="345">
        <v>5156499</v>
      </c>
      <c r="I50" s="345">
        <v>57611</v>
      </c>
      <c r="J50" s="795">
        <v>10151435</v>
      </c>
    </row>
    <row r="51" spans="1:10" ht="17.100000000000001" customHeight="1" x14ac:dyDescent="0.2">
      <c r="A51" s="1108">
        <v>45</v>
      </c>
      <c r="B51" s="1110" t="s">
        <v>51</v>
      </c>
      <c r="C51" s="1112">
        <v>68993341</v>
      </c>
      <c r="D51" s="1112">
        <v>1256097921</v>
      </c>
      <c r="E51" s="1112">
        <v>19385136</v>
      </c>
      <c r="F51" s="1112">
        <v>45512459</v>
      </c>
      <c r="G51" s="1112">
        <v>1517081967</v>
      </c>
      <c r="H51" s="1112">
        <v>11574638</v>
      </c>
      <c r="I51" s="1112">
        <v>266898</v>
      </c>
      <c r="J51" s="1114">
        <v>31226672</v>
      </c>
    </row>
    <row r="52" spans="1:10" ht="17.100000000000001" customHeight="1" x14ac:dyDescent="0.2">
      <c r="A52" s="1107">
        <v>46</v>
      </c>
      <c r="B52" s="1109" t="s">
        <v>52</v>
      </c>
      <c r="C52" s="1111">
        <v>2219514</v>
      </c>
      <c r="D52" s="1111">
        <v>51660890</v>
      </c>
      <c r="E52" s="1111">
        <v>797273</v>
      </c>
      <c r="F52" s="1111">
        <v>1444061</v>
      </c>
      <c r="G52" s="1111">
        <v>72203050</v>
      </c>
      <c r="H52" s="1111">
        <v>550876</v>
      </c>
      <c r="I52" s="1111">
        <v>29334</v>
      </c>
      <c r="J52" s="1113">
        <v>1377483</v>
      </c>
    </row>
    <row r="53" spans="1:10" ht="17.100000000000001" customHeight="1" x14ac:dyDescent="0.2">
      <c r="A53" s="343">
        <v>47</v>
      </c>
      <c r="B53" s="794" t="s">
        <v>53</v>
      </c>
      <c r="C53" s="345">
        <v>25328862</v>
      </c>
      <c r="D53" s="345">
        <v>577783668</v>
      </c>
      <c r="E53" s="345">
        <v>8916833</v>
      </c>
      <c r="F53" s="345">
        <v>17978856</v>
      </c>
      <c r="G53" s="345">
        <v>719154240</v>
      </c>
      <c r="H53" s="345">
        <v>5486816</v>
      </c>
      <c r="I53" s="345">
        <v>81442</v>
      </c>
      <c r="J53" s="795">
        <v>14485091</v>
      </c>
    </row>
    <row r="54" spans="1:10" ht="17.100000000000001" customHeight="1" x14ac:dyDescent="0.2">
      <c r="A54" s="343">
        <v>48</v>
      </c>
      <c r="B54" s="794" t="s">
        <v>91</v>
      </c>
      <c r="C54" s="345">
        <v>16910839</v>
      </c>
      <c r="D54" s="345">
        <v>451132037</v>
      </c>
      <c r="E54" s="345">
        <v>6962240</v>
      </c>
      <c r="F54" s="345">
        <v>23694089</v>
      </c>
      <c r="G54" s="345">
        <v>1053070622</v>
      </c>
      <c r="H54" s="345">
        <v>8034444</v>
      </c>
      <c r="I54" s="345">
        <v>177840</v>
      </c>
      <c r="J54" s="795">
        <v>15174524</v>
      </c>
    </row>
    <row r="55" spans="1:10" ht="17.100000000000001" customHeight="1" x14ac:dyDescent="0.2">
      <c r="A55" s="343">
        <v>49</v>
      </c>
      <c r="B55" s="794" t="s">
        <v>54</v>
      </c>
      <c r="C55" s="345">
        <v>12137013</v>
      </c>
      <c r="D55" s="345">
        <v>615005516</v>
      </c>
      <c r="E55" s="345">
        <v>9491271</v>
      </c>
      <c r="F55" s="345">
        <v>23243274</v>
      </c>
      <c r="G55" s="345">
        <v>1162163700</v>
      </c>
      <c r="H55" s="345">
        <v>8866774</v>
      </c>
      <c r="I55" s="345">
        <v>567667</v>
      </c>
      <c r="J55" s="795">
        <v>18925712</v>
      </c>
    </row>
    <row r="56" spans="1:10" ht="17.100000000000001" customHeight="1" x14ac:dyDescent="0.2">
      <c r="A56" s="1108">
        <v>50</v>
      </c>
      <c r="B56" s="1110" t="s">
        <v>55</v>
      </c>
      <c r="C56" s="1112">
        <v>12523730</v>
      </c>
      <c r="D56" s="1112">
        <v>375751761</v>
      </c>
      <c r="E56" s="1112">
        <v>5798910</v>
      </c>
      <c r="F56" s="1112">
        <v>14366476</v>
      </c>
      <c r="G56" s="1112">
        <v>718323800</v>
      </c>
      <c r="H56" s="1112">
        <v>5480480</v>
      </c>
      <c r="I56" s="1112">
        <v>468885</v>
      </c>
      <c r="J56" s="1114">
        <v>11748275</v>
      </c>
    </row>
    <row r="57" spans="1:10" ht="17.100000000000001" customHeight="1" x14ac:dyDescent="0.2">
      <c r="A57" s="1107">
        <v>51</v>
      </c>
      <c r="B57" s="1109" t="s">
        <v>56</v>
      </c>
      <c r="C57" s="1111">
        <v>22393600</v>
      </c>
      <c r="D57" s="1111">
        <v>621009881</v>
      </c>
      <c r="E57" s="1111">
        <v>9583935</v>
      </c>
      <c r="F57" s="1111">
        <v>15016454</v>
      </c>
      <c r="G57" s="1111">
        <v>858083086</v>
      </c>
      <c r="H57" s="1111">
        <v>6546779</v>
      </c>
      <c r="I57" s="1111">
        <v>459314</v>
      </c>
      <c r="J57" s="1113">
        <v>16590028</v>
      </c>
    </row>
    <row r="58" spans="1:10" ht="17.100000000000001" customHeight="1" x14ac:dyDescent="0.2">
      <c r="A58" s="343">
        <v>52</v>
      </c>
      <c r="B58" s="794" t="s">
        <v>57</v>
      </c>
      <c r="C58" s="345">
        <v>123367154</v>
      </c>
      <c r="D58" s="345">
        <v>1830632660</v>
      </c>
      <c r="E58" s="345">
        <v>28251828</v>
      </c>
      <c r="F58" s="345">
        <v>93372055</v>
      </c>
      <c r="G58" s="345">
        <v>4668602750</v>
      </c>
      <c r="H58" s="345">
        <v>35619291</v>
      </c>
      <c r="I58" s="345">
        <v>1874822</v>
      </c>
      <c r="J58" s="795">
        <v>65745941</v>
      </c>
    </row>
    <row r="59" spans="1:10" ht="17.100000000000001" customHeight="1" x14ac:dyDescent="0.2">
      <c r="A59" s="343">
        <v>53</v>
      </c>
      <c r="B59" s="794" t="s">
        <v>58</v>
      </c>
      <c r="C59" s="345">
        <v>7384424</v>
      </c>
      <c r="D59" s="345">
        <v>562220811</v>
      </c>
      <c r="E59" s="345">
        <v>8676654</v>
      </c>
      <c r="F59" s="345">
        <v>41019590</v>
      </c>
      <c r="G59" s="345">
        <v>2050979500</v>
      </c>
      <c r="H59" s="345">
        <v>15648030</v>
      </c>
      <c r="I59" s="345">
        <v>240372</v>
      </c>
      <c r="J59" s="795">
        <v>24565056</v>
      </c>
    </row>
    <row r="60" spans="1:10" ht="17.100000000000001" customHeight="1" x14ac:dyDescent="0.2">
      <c r="A60" s="343">
        <v>54</v>
      </c>
      <c r="B60" s="794" t="s">
        <v>59</v>
      </c>
      <c r="C60" s="345">
        <v>2000362</v>
      </c>
      <c r="D60" s="345">
        <v>53413129</v>
      </c>
      <c r="E60" s="345">
        <v>824315</v>
      </c>
      <c r="F60" s="345">
        <v>688045</v>
      </c>
      <c r="G60" s="345">
        <v>45869667</v>
      </c>
      <c r="H60" s="345">
        <v>349964</v>
      </c>
      <c r="I60" s="345">
        <v>30104</v>
      </c>
      <c r="J60" s="795">
        <v>1204383</v>
      </c>
    </row>
    <row r="61" spans="1:10" ht="17.100000000000001" customHeight="1" x14ac:dyDescent="0.2">
      <c r="A61" s="1108">
        <v>55</v>
      </c>
      <c r="B61" s="1110" t="s">
        <v>60</v>
      </c>
      <c r="C61" s="1112">
        <v>8350023</v>
      </c>
      <c r="D61" s="1112">
        <v>906647097</v>
      </c>
      <c r="E61" s="1112">
        <v>13992123</v>
      </c>
      <c r="F61" s="1112">
        <v>56592016</v>
      </c>
      <c r="G61" s="1112">
        <v>2193488992</v>
      </c>
      <c r="H61" s="1112">
        <v>16735312</v>
      </c>
      <c r="I61" s="1112">
        <v>328139</v>
      </c>
      <c r="J61" s="1114">
        <v>31055574</v>
      </c>
    </row>
    <row r="62" spans="1:10" ht="17.100000000000001" customHeight="1" x14ac:dyDescent="0.2">
      <c r="A62" s="1107">
        <v>56</v>
      </c>
      <c r="B62" s="1109" t="s">
        <v>61</v>
      </c>
      <c r="C62" s="1111">
        <v>5390452</v>
      </c>
      <c r="D62" s="1111">
        <v>154419915</v>
      </c>
      <c r="E62" s="1111">
        <v>2383135</v>
      </c>
      <c r="F62" s="1111">
        <v>7420947</v>
      </c>
      <c r="G62" s="1111">
        <v>247364900</v>
      </c>
      <c r="H62" s="1111">
        <v>1887280</v>
      </c>
      <c r="I62" s="1111">
        <v>148392</v>
      </c>
      <c r="J62" s="1113">
        <v>4418807</v>
      </c>
    </row>
    <row r="63" spans="1:10" ht="17.100000000000001" customHeight="1" x14ac:dyDescent="0.2">
      <c r="A63" s="343">
        <v>57</v>
      </c>
      <c r="B63" s="794" t="s">
        <v>62</v>
      </c>
      <c r="C63" s="345">
        <v>14213673</v>
      </c>
      <c r="D63" s="345">
        <v>372796980</v>
      </c>
      <c r="E63" s="345">
        <v>5753309</v>
      </c>
      <c r="F63" s="345">
        <v>10728644</v>
      </c>
      <c r="G63" s="345">
        <v>715242933</v>
      </c>
      <c r="H63" s="345">
        <v>5456975</v>
      </c>
      <c r="I63" s="345">
        <v>2017470</v>
      </c>
      <c r="J63" s="795">
        <v>13227754</v>
      </c>
    </row>
    <row r="64" spans="1:10" ht="17.100000000000001" customHeight="1" x14ac:dyDescent="0.2">
      <c r="A64" s="343">
        <v>58</v>
      </c>
      <c r="B64" s="794" t="s">
        <v>63</v>
      </c>
      <c r="C64" s="345">
        <v>7563073</v>
      </c>
      <c r="D64" s="345">
        <v>142097465</v>
      </c>
      <c r="E64" s="345">
        <v>2192965</v>
      </c>
      <c r="F64" s="345">
        <v>12014403</v>
      </c>
      <c r="G64" s="345">
        <v>600720150</v>
      </c>
      <c r="H64" s="345">
        <v>4583218</v>
      </c>
      <c r="I64" s="345">
        <v>348429</v>
      </c>
      <c r="J64" s="795">
        <v>7124612</v>
      </c>
    </row>
    <row r="65" spans="1:10" ht="17.100000000000001" customHeight="1" x14ac:dyDescent="0.2">
      <c r="A65" s="343">
        <v>59</v>
      </c>
      <c r="B65" s="794" t="s">
        <v>64</v>
      </c>
      <c r="C65" s="345">
        <v>3163420</v>
      </c>
      <c r="D65" s="345">
        <v>96923080</v>
      </c>
      <c r="E65" s="345">
        <v>1495797</v>
      </c>
      <c r="F65" s="345">
        <v>4685070</v>
      </c>
      <c r="G65" s="345">
        <v>234253500</v>
      </c>
      <c r="H65" s="345">
        <v>1787246</v>
      </c>
      <c r="I65" s="345">
        <v>154040</v>
      </c>
      <c r="J65" s="795">
        <v>3437083</v>
      </c>
    </row>
    <row r="66" spans="1:10" ht="17.100000000000001" customHeight="1" x14ac:dyDescent="0.2">
      <c r="A66" s="1108">
        <v>60</v>
      </c>
      <c r="B66" s="1110" t="s">
        <v>65</v>
      </c>
      <c r="C66" s="1112">
        <v>11192819</v>
      </c>
      <c r="D66" s="1112">
        <v>268803483</v>
      </c>
      <c r="E66" s="1112">
        <v>4148396</v>
      </c>
      <c r="F66" s="1112">
        <v>13138782</v>
      </c>
      <c r="G66" s="1112">
        <v>616844225</v>
      </c>
      <c r="H66" s="1112">
        <v>4706238</v>
      </c>
      <c r="I66" s="1112">
        <v>192886</v>
      </c>
      <c r="J66" s="1114">
        <v>9047520</v>
      </c>
    </row>
    <row r="67" spans="1:10" ht="17.100000000000001" customHeight="1" x14ac:dyDescent="0.2">
      <c r="A67" s="1107">
        <v>61</v>
      </c>
      <c r="B67" s="1109" t="s">
        <v>66</v>
      </c>
      <c r="C67" s="1111">
        <v>12714743</v>
      </c>
      <c r="D67" s="1111">
        <v>406361061</v>
      </c>
      <c r="E67" s="1111">
        <v>6271298</v>
      </c>
      <c r="F67" s="1111">
        <v>16428641</v>
      </c>
      <c r="G67" s="1111">
        <v>821432050</v>
      </c>
      <c r="H67" s="1111">
        <v>6267149</v>
      </c>
      <c r="I67" s="1111">
        <v>143774</v>
      </c>
      <c r="J67" s="1113">
        <v>12682221</v>
      </c>
    </row>
    <row r="68" spans="1:10" ht="17.100000000000001" customHeight="1" x14ac:dyDescent="0.2">
      <c r="A68" s="343">
        <v>62</v>
      </c>
      <c r="B68" s="794" t="s">
        <v>67</v>
      </c>
      <c r="C68" s="345">
        <v>1589735</v>
      </c>
      <c r="D68" s="345">
        <v>58209602</v>
      </c>
      <c r="E68" s="345">
        <v>898338</v>
      </c>
      <c r="F68" s="345">
        <v>2819770</v>
      </c>
      <c r="G68" s="345">
        <v>140988500</v>
      </c>
      <c r="H68" s="345">
        <v>1075677</v>
      </c>
      <c r="I68" s="345">
        <v>92661</v>
      </c>
      <c r="J68" s="795">
        <v>2066676</v>
      </c>
    </row>
    <row r="69" spans="1:10" ht="17.100000000000001" customHeight="1" x14ac:dyDescent="0.2">
      <c r="A69" s="343">
        <v>63</v>
      </c>
      <c r="B69" s="794" t="s">
        <v>68</v>
      </c>
      <c r="C69" s="345">
        <v>9642353</v>
      </c>
      <c r="D69" s="345">
        <v>273950141</v>
      </c>
      <c r="E69" s="345">
        <v>4227824</v>
      </c>
      <c r="F69" s="345">
        <v>6196185</v>
      </c>
      <c r="G69" s="345">
        <v>206539500</v>
      </c>
      <c r="H69" s="345">
        <v>1575801</v>
      </c>
      <c r="I69" s="345">
        <v>51271</v>
      </c>
      <c r="J69" s="795">
        <v>5854896</v>
      </c>
    </row>
    <row r="70" spans="1:10" ht="17.100000000000001" customHeight="1" x14ac:dyDescent="0.2">
      <c r="A70" s="343">
        <v>64</v>
      </c>
      <c r="B70" s="794" t="s">
        <v>69</v>
      </c>
      <c r="C70" s="345">
        <v>2754943</v>
      </c>
      <c r="D70" s="345">
        <v>65332133</v>
      </c>
      <c r="E70" s="345">
        <v>1008259</v>
      </c>
      <c r="F70" s="345">
        <v>3929335</v>
      </c>
      <c r="G70" s="345">
        <v>196466750</v>
      </c>
      <c r="H70" s="345">
        <v>1498951</v>
      </c>
      <c r="I70" s="345">
        <v>262385</v>
      </c>
      <c r="J70" s="795">
        <v>2769595</v>
      </c>
    </row>
    <row r="71" spans="1:10" ht="17.100000000000001" customHeight="1" x14ac:dyDescent="0.2">
      <c r="A71" s="1108">
        <v>65</v>
      </c>
      <c r="B71" s="1110" t="s">
        <v>70</v>
      </c>
      <c r="C71" s="1112">
        <v>15037501</v>
      </c>
      <c r="D71" s="1112">
        <v>360109043</v>
      </c>
      <c r="E71" s="1112">
        <v>5557499</v>
      </c>
      <c r="F71" s="1112">
        <v>29675901</v>
      </c>
      <c r="G71" s="1112">
        <v>1483795050</v>
      </c>
      <c r="H71" s="1112">
        <v>11320674</v>
      </c>
      <c r="I71" s="1112">
        <v>274681</v>
      </c>
      <c r="J71" s="1114">
        <v>17152854</v>
      </c>
    </row>
    <row r="72" spans="1:10" ht="17.100000000000001" customHeight="1" x14ac:dyDescent="0.2">
      <c r="A72" s="1107">
        <v>66</v>
      </c>
      <c r="B72" s="1109" t="s">
        <v>71</v>
      </c>
      <c r="C72" s="1111">
        <v>5069422</v>
      </c>
      <c r="D72" s="1111">
        <v>81075420</v>
      </c>
      <c r="E72" s="1111">
        <v>1251223</v>
      </c>
      <c r="F72" s="1111">
        <v>2682546</v>
      </c>
      <c r="G72" s="1111">
        <v>268254600</v>
      </c>
      <c r="H72" s="1111">
        <v>2046659</v>
      </c>
      <c r="I72" s="1111">
        <v>190230</v>
      </c>
      <c r="J72" s="1113">
        <v>3488112</v>
      </c>
    </row>
    <row r="73" spans="1:10" ht="17.100000000000001" customHeight="1" x14ac:dyDescent="0.2">
      <c r="A73" s="343">
        <v>67</v>
      </c>
      <c r="B73" s="794" t="s">
        <v>4</v>
      </c>
      <c r="C73" s="345">
        <v>18631072</v>
      </c>
      <c r="D73" s="345">
        <v>240027255</v>
      </c>
      <c r="E73" s="345">
        <v>3704298</v>
      </c>
      <c r="F73" s="345">
        <v>9941987</v>
      </c>
      <c r="G73" s="345">
        <v>497099350</v>
      </c>
      <c r="H73" s="345">
        <v>3792639</v>
      </c>
      <c r="I73" s="345">
        <v>86681</v>
      </c>
      <c r="J73" s="795">
        <v>7583618</v>
      </c>
    </row>
    <row r="74" spans="1:10" ht="17.100000000000001" customHeight="1" x14ac:dyDescent="0.2">
      <c r="A74" s="343">
        <v>68</v>
      </c>
      <c r="B74" s="794" t="s">
        <v>3</v>
      </c>
      <c r="C74" s="345">
        <v>1979929</v>
      </c>
      <c r="D74" s="345">
        <v>43813851</v>
      </c>
      <c r="E74" s="345">
        <v>676171</v>
      </c>
      <c r="F74" s="345">
        <v>3319408</v>
      </c>
      <c r="G74" s="345">
        <v>165970400</v>
      </c>
      <c r="H74" s="345">
        <v>1266278</v>
      </c>
      <c r="I74" s="345">
        <v>42832</v>
      </c>
      <c r="J74" s="795">
        <v>1985281</v>
      </c>
    </row>
    <row r="75" spans="1:10" ht="17.100000000000001" customHeight="1" x14ac:dyDescent="0.2">
      <c r="A75" s="1108">
        <v>69</v>
      </c>
      <c r="B75" s="1110" t="s">
        <v>93</v>
      </c>
      <c r="C75" s="1112">
        <v>8109245</v>
      </c>
      <c r="D75" s="1112">
        <v>122702740</v>
      </c>
      <c r="E75" s="1112">
        <v>1893650</v>
      </c>
      <c r="F75" s="1112">
        <v>8536333</v>
      </c>
      <c r="G75" s="1112">
        <v>341453320</v>
      </c>
      <c r="H75" s="1112">
        <v>2605132</v>
      </c>
      <c r="I75" s="1112">
        <v>1250</v>
      </c>
      <c r="J75" s="1114">
        <v>4500032</v>
      </c>
    </row>
    <row r="76" spans="1:10" s="245" customFormat="1" ht="17.100000000000001" customHeight="1" thickBot="1" x14ac:dyDescent="0.25">
      <c r="A76" s="1115"/>
      <c r="B76" s="617" t="s">
        <v>6</v>
      </c>
      <c r="C76" s="285">
        <v>1627827599</v>
      </c>
      <c r="D76" s="285">
        <v>39818593134.199997</v>
      </c>
      <c r="E76" s="285">
        <v>614513262</v>
      </c>
      <c r="F76" s="285">
        <v>1842988177</v>
      </c>
      <c r="G76" s="285">
        <v>91312707950.800003</v>
      </c>
      <c r="H76" s="285">
        <v>696673955</v>
      </c>
      <c r="I76" s="285">
        <v>34159550</v>
      </c>
      <c r="J76" s="1116">
        <v>1345346767</v>
      </c>
    </row>
    <row r="77" spans="1:10" ht="13.5" thickTop="1" x14ac:dyDescent="0.2"/>
    <row r="79" spans="1:10" ht="18" x14ac:dyDescent="0.2">
      <c r="E79" s="797"/>
      <c r="F79" s="798"/>
    </row>
  </sheetData>
  <sheetProtection formatCells="0" formatColumns="0" formatRows="0" sort="0"/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1"/>
  <headerFooter alignWithMargins="0">
    <oddHeader>&amp;L&amp;"Arial,Bold"&amp;20&amp;K000000Table 6: FY2017-18 Budget Letter 
Local Deduction Calculation</oddHeader>
    <oddFooter>&amp;R&amp;12&amp;P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2"/>
  <sheetViews>
    <sheetView view="pageBreakPreview" zoomScale="80" zoomScaleNormal="85" zoomScaleSheetLayoutView="80" zoomScalePageLayoutView="85" workbookViewId="0">
      <pane xSplit="2" ySplit="6" topLeftCell="X7" activePane="bottomRight" state="frozen"/>
      <selection activeCell="E7" sqref="E7"/>
      <selection pane="topRight" activeCell="E7" sqref="E7"/>
      <selection pane="bottomLeft" activeCell="E7" sqref="E7"/>
      <selection pane="bottomRight" activeCell="A23" sqref="A23"/>
    </sheetView>
  </sheetViews>
  <sheetFormatPr defaultColWidth="8.85546875" defaultRowHeight="12.75" x14ac:dyDescent="0.2"/>
  <cols>
    <col min="1" max="1" width="3" style="135" bestFit="1" customWidth="1"/>
    <col min="2" max="2" width="17.42578125" style="135" bestFit="1" customWidth="1"/>
    <col min="3" max="3" width="16" style="135" customWidth="1"/>
    <col min="4" max="4" width="19.140625" style="135" customWidth="1"/>
    <col min="5" max="6" width="16.28515625" style="135" bestFit="1" customWidth="1"/>
    <col min="7" max="7" width="9.42578125" style="135" customWidth="1"/>
    <col min="8" max="8" width="16.28515625" style="135" customWidth="1"/>
    <col min="9" max="9" width="9.42578125" style="135" customWidth="1"/>
    <col min="10" max="10" width="15.85546875" style="135" bestFit="1" customWidth="1"/>
    <col min="11" max="11" width="9.42578125" style="135" customWidth="1"/>
    <col min="12" max="12" width="15.85546875" style="135" bestFit="1" customWidth="1"/>
    <col min="13" max="15" width="9.42578125" style="135" customWidth="1"/>
    <col min="16" max="16" width="15.85546875" style="135" bestFit="1" customWidth="1"/>
    <col min="17" max="17" width="15.5703125" style="135" bestFit="1" customWidth="1"/>
    <col min="18" max="18" width="9.42578125" style="135" customWidth="1"/>
    <col min="19" max="19" width="15.85546875" style="135" bestFit="1" customWidth="1"/>
    <col min="20" max="22" width="9.42578125" style="135" customWidth="1"/>
    <col min="23" max="23" width="15.85546875" style="135" bestFit="1" customWidth="1"/>
    <col min="24" max="24" width="13.7109375" style="135" bestFit="1" customWidth="1"/>
    <col min="25" max="25" width="10.7109375" style="135" customWidth="1"/>
    <col min="26" max="26" width="15.5703125" style="135" bestFit="1" customWidth="1"/>
    <col min="27" max="27" width="13.7109375" style="135" bestFit="1" customWidth="1"/>
    <col min="28" max="28" width="9.85546875" style="135" customWidth="1"/>
    <col min="29" max="29" width="10.42578125" style="135" customWidth="1"/>
    <col min="30" max="30" width="9.85546875" style="135" customWidth="1"/>
    <col min="31" max="31" width="15.42578125" style="135" bestFit="1" customWidth="1"/>
    <col min="32" max="32" width="12.7109375" style="135" customWidth="1"/>
    <col min="33" max="34" width="16.28515625" style="135" customWidth="1"/>
    <col min="35" max="35" width="17.28515625" style="135" customWidth="1"/>
    <col min="36" max="37" width="16.5703125" style="135" bestFit="1" customWidth="1"/>
    <col min="38" max="38" width="10" style="135" bestFit="1" customWidth="1"/>
    <col min="39" max="39" width="17.7109375" style="135" bestFit="1" customWidth="1"/>
    <col min="40" max="41" width="8" style="135" customWidth="1"/>
    <col min="42" max="42" width="17" style="135" customWidth="1"/>
    <col min="43" max="43" width="15.5703125" style="135" bestFit="1" customWidth="1"/>
    <col min="44" max="44" width="8.7109375" style="135" customWidth="1"/>
    <col min="45" max="45" width="10.42578125" style="135" bestFit="1" customWidth="1"/>
    <col min="46" max="46" width="18.28515625" style="135" customWidth="1"/>
    <col min="47" max="16384" width="8.85546875" style="135"/>
  </cols>
  <sheetData>
    <row r="1" spans="1:46" s="1098" customFormat="1" ht="36.6" customHeight="1" x14ac:dyDescent="0.2">
      <c r="A1" s="1475" t="s">
        <v>1</v>
      </c>
      <c r="B1" s="1476"/>
      <c r="C1" s="1690" t="s">
        <v>992</v>
      </c>
      <c r="D1" s="1691"/>
      <c r="E1" s="1692"/>
      <c r="F1" s="1692"/>
      <c r="G1" s="1692"/>
      <c r="H1" s="1693"/>
      <c r="I1" s="1688" t="s">
        <v>592</v>
      </c>
      <c r="J1" s="1689"/>
      <c r="K1" s="1680" t="s">
        <v>593</v>
      </c>
      <c r="L1" s="1681"/>
      <c r="M1" s="1681"/>
      <c r="N1" s="1681"/>
      <c r="O1" s="1681"/>
      <c r="P1" s="1682"/>
      <c r="Q1" s="1685" t="s">
        <v>1022</v>
      </c>
      <c r="R1" s="1680" t="s">
        <v>596</v>
      </c>
      <c r="S1" s="1681"/>
      <c r="T1" s="1681"/>
      <c r="U1" s="1681"/>
      <c r="V1" s="1681"/>
      <c r="W1" s="1682"/>
      <c r="X1" s="1685" t="s">
        <v>1023</v>
      </c>
      <c r="Y1" s="1680" t="s">
        <v>598</v>
      </c>
      <c r="Z1" s="1681"/>
      <c r="AA1" s="1681"/>
      <c r="AB1" s="1681"/>
      <c r="AC1" s="1681"/>
      <c r="AD1" s="1681"/>
      <c r="AE1" s="1685" t="s">
        <v>1028</v>
      </c>
      <c r="AF1" s="1680" t="s">
        <v>599</v>
      </c>
      <c r="AG1" s="1681"/>
      <c r="AH1" s="1681"/>
      <c r="AI1" s="1685" t="s">
        <v>1031</v>
      </c>
      <c r="AJ1" s="1680" t="s">
        <v>597</v>
      </c>
      <c r="AK1" s="1681"/>
      <c r="AL1" s="1681"/>
      <c r="AM1" s="1681"/>
      <c r="AN1" s="1681"/>
      <c r="AO1" s="1682"/>
      <c r="AP1" s="1700" t="s">
        <v>1039</v>
      </c>
      <c r="AQ1" s="1697" t="s">
        <v>1071</v>
      </c>
      <c r="AR1" s="1694" t="s">
        <v>100</v>
      </c>
      <c r="AT1"/>
    </row>
    <row r="2" spans="1:46" s="245" customFormat="1" ht="90.6" customHeight="1" x14ac:dyDescent="0.2">
      <c r="A2" s="1477"/>
      <c r="B2" s="1458"/>
      <c r="C2" s="1683" t="s">
        <v>1011</v>
      </c>
      <c r="D2" s="1683" t="s">
        <v>1012</v>
      </c>
      <c r="E2" s="1469" t="s">
        <v>1013</v>
      </c>
      <c r="F2" s="1683" t="s">
        <v>1014</v>
      </c>
      <c r="G2" s="1683" t="s">
        <v>1015</v>
      </c>
      <c r="H2" s="1095" t="s">
        <v>1010</v>
      </c>
      <c r="I2" s="1683" t="s">
        <v>1017</v>
      </c>
      <c r="J2" s="1683" t="s">
        <v>1016</v>
      </c>
      <c r="K2" s="1683" t="s">
        <v>1017</v>
      </c>
      <c r="L2" s="1683" t="s">
        <v>1016</v>
      </c>
      <c r="M2" s="1683" t="s">
        <v>1018</v>
      </c>
      <c r="N2" s="1683" t="s">
        <v>1019</v>
      </c>
      <c r="O2" s="1683" t="s">
        <v>1020</v>
      </c>
      <c r="P2" s="1683" t="s">
        <v>1021</v>
      </c>
      <c r="Q2" s="1686" t="s">
        <v>594</v>
      </c>
      <c r="R2" s="1683" t="s">
        <v>1017</v>
      </c>
      <c r="S2" s="1683" t="s">
        <v>1016</v>
      </c>
      <c r="T2" s="1683" t="s">
        <v>595</v>
      </c>
      <c r="U2" s="1683" t="s">
        <v>1019</v>
      </c>
      <c r="V2" s="1683" t="s">
        <v>1020</v>
      </c>
      <c r="W2" s="1683" t="s">
        <v>1021</v>
      </c>
      <c r="X2" s="1686" t="s">
        <v>594</v>
      </c>
      <c r="Y2" s="1683" t="s">
        <v>1024</v>
      </c>
      <c r="Z2" s="1683" t="s">
        <v>1040</v>
      </c>
      <c r="AA2" s="1683" t="s">
        <v>1041</v>
      </c>
      <c r="AB2" s="1683" t="s">
        <v>1025</v>
      </c>
      <c r="AC2" s="1683" t="s">
        <v>1026</v>
      </c>
      <c r="AD2" s="1683" t="s">
        <v>1027</v>
      </c>
      <c r="AE2" s="1686" t="s">
        <v>594</v>
      </c>
      <c r="AF2" s="1684" t="s">
        <v>1029</v>
      </c>
      <c r="AG2" s="1684" t="s">
        <v>1037</v>
      </c>
      <c r="AH2" s="1684" t="s">
        <v>1030</v>
      </c>
      <c r="AI2" s="1686" t="s">
        <v>594</v>
      </c>
      <c r="AJ2" s="1684" t="s">
        <v>1032</v>
      </c>
      <c r="AK2" s="1684" t="s">
        <v>1033</v>
      </c>
      <c r="AL2" s="1684" t="s">
        <v>1036</v>
      </c>
      <c r="AM2" s="501" t="s">
        <v>1034</v>
      </c>
      <c r="AN2" s="1684" t="s">
        <v>1038</v>
      </c>
      <c r="AO2" s="1684" t="s">
        <v>1035</v>
      </c>
      <c r="AP2" s="1701"/>
      <c r="AQ2" s="1698"/>
      <c r="AR2" s="1695"/>
      <c r="AT2"/>
    </row>
    <row r="3" spans="1:46" s="245" customFormat="1" ht="16.350000000000001" customHeight="1" x14ac:dyDescent="0.2">
      <c r="A3" s="1478"/>
      <c r="B3" s="1460"/>
      <c r="C3" s="1683"/>
      <c r="D3" s="1683"/>
      <c r="E3" s="1470"/>
      <c r="F3" s="1683"/>
      <c r="G3" s="1683"/>
      <c r="H3" s="134">
        <v>0.1</v>
      </c>
      <c r="I3" s="1683"/>
      <c r="J3" s="1683"/>
      <c r="K3" s="1683"/>
      <c r="L3" s="1683"/>
      <c r="M3" s="1683"/>
      <c r="N3" s="1683"/>
      <c r="O3" s="1683"/>
      <c r="P3" s="1683"/>
      <c r="Q3" s="1687"/>
      <c r="R3" s="1683"/>
      <c r="S3" s="1683"/>
      <c r="T3" s="1683"/>
      <c r="U3" s="1683"/>
      <c r="V3" s="1683"/>
      <c r="W3" s="1683"/>
      <c r="X3" s="1687"/>
      <c r="Y3" s="1683"/>
      <c r="Z3" s="1683"/>
      <c r="AA3" s="1683"/>
      <c r="AB3" s="1683"/>
      <c r="AC3" s="1683"/>
      <c r="AD3" s="1683"/>
      <c r="AE3" s="1687"/>
      <c r="AF3" s="1684"/>
      <c r="AG3" s="1684"/>
      <c r="AH3" s="1684"/>
      <c r="AI3" s="1687"/>
      <c r="AJ3" s="1684"/>
      <c r="AK3" s="1684"/>
      <c r="AL3" s="1684"/>
      <c r="AM3" s="134">
        <v>0.15</v>
      </c>
      <c r="AN3" s="1684"/>
      <c r="AO3" s="1684"/>
      <c r="AP3" s="1702"/>
      <c r="AQ3" s="1699"/>
      <c r="AR3" s="1696"/>
      <c r="AT3"/>
    </row>
    <row r="4" spans="1:46" x14ac:dyDescent="0.2">
      <c r="A4" s="1099"/>
      <c r="B4" s="1099"/>
      <c r="C4" s="1100">
        <v>1</v>
      </c>
      <c r="D4" s="1101">
        <v>2</v>
      </c>
      <c r="E4" s="1101">
        <v>3</v>
      </c>
      <c r="F4" s="1102" t="s">
        <v>94</v>
      </c>
      <c r="G4" s="1102" t="s">
        <v>95</v>
      </c>
      <c r="H4" s="1102" t="s">
        <v>96</v>
      </c>
      <c r="I4" s="1101">
        <v>4</v>
      </c>
      <c r="J4" s="1101">
        <v>5</v>
      </c>
      <c r="K4" s="1101">
        <v>6</v>
      </c>
      <c r="L4" s="1101">
        <v>7</v>
      </c>
      <c r="M4" s="1101">
        <v>8</v>
      </c>
      <c r="N4" s="1101">
        <v>9</v>
      </c>
      <c r="O4" s="1101">
        <v>10</v>
      </c>
      <c r="P4" s="1101">
        <v>11</v>
      </c>
      <c r="Q4" s="1101">
        <v>12</v>
      </c>
      <c r="R4" s="1101">
        <v>13</v>
      </c>
      <c r="S4" s="1101">
        <v>14</v>
      </c>
      <c r="T4" s="1101">
        <v>15</v>
      </c>
      <c r="U4" s="1101">
        <v>16</v>
      </c>
      <c r="V4" s="1101">
        <v>17</v>
      </c>
      <c r="W4" s="1101">
        <v>18</v>
      </c>
      <c r="X4" s="1101">
        <v>19</v>
      </c>
      <c r="Y4" s="1101">
        <v>20</v>
      </c>
      <c r="Z4" s="1101">
        <v>21</v>
      </c>
      <c r="AA4" s="1101">
        <v>22</v>
      </c>
      <c r="AB4" s="1101">
        <v>23</v>
      </c>
      <c r="AC4" s="1101">
        <v>24</v>
      </c>
      <c r="AD4" s="1101">
        <v>25</v>
      </c>
      <c r="AE4" s="1101">
        <v>26</v>
      </c>
      <c r="AF4" s="1101">
        <v>27</v>
      </c>
      <c r="AG4" s="1101">
        <v>28</v>
      </c>
      <c r="AH4" s="1101">
        <v>29</v>
      </c>
      <c r="AI4" s="1101">
        <v>30</v>
      </c>
      <c r="AJ4" s="1101">
        <v>31</v>
      </c>
      <c r="AK4" s="1101">
        <v>32</v>
      </c>
      <c r="AL4" s="1101">
        <v>33</v>
      </c>
      <c r="AM4" s="1101">
        <v>34</v>
      </c>
      <c r="AN4" s="1101">
        <v>35</v>
      </c>
      <c r="AO4" s="1101">
        <v>36</v>
      </c>
      <c r="AP4" s="1101">
        <v>37</v>
      </c>
      <c r="AQ4" s="1101">
        <v>38</v>
      </c>
      <c r="AR4" s="1101">
        <v>39</v>
      </c>
    </row>
    <row r="5" spans="1:46" s="245" customFormat="1" ht="42" hidden="1" customHeight="1" x14ac:dyDescent="0.2">
      <c r="A5" s="1245"/>
      <c r="B5" s="1245"/>
      <c r="C5" s="1248" t="s">
        <v>1158</v>
      </c>
      <c r="D5" s="1248" t="s">
        <v>1159</v>
      </c>
      <c r="E5" s="1249" t="s">
        <v>1160</v>
      </c>
      <c r="F5" s="1250" t="s">
        <v>1161</v>
      </c>
      <c r="G5" s="1250" t="s">
        <v>1194</v>
      </c>
      <c r="H5" s="1250" t="s">
        <v>1162</v>
      </c>
      <c r="I5" s="1249" t="s">
        <v>1163</v>
      </c>
      <c r="J5" s="1249" t="s">
        <v>1164</v>
      </c>
      <c r="K5" s="1249" t="s">
        <v>1165</v>
      </c>
      <c r="L5" s="1249" t="s">
        <v>1166</v>
      </c>
      <c r="M5" s="1249" t="s">
        <v>1167</v>
      </c>
      <c r="N5" s="1249" t="s">
        <v>1168</v>
      </c>
      <c r="O5" s="1249" t="s">
        <v>1169</v>
      </c>
      <c r="P5" s="1249" t="s">
        <v>1170</v>
      </c>
      <c r="Q5" s="1249" t="s">
        <v>1171</v>
      </c>
      <c r="R5" s="1249" t="s">
        <v>1172</v>
      </c>
      <c r="S5" s="1249" t="s">
        <v>1173</v>
      </c>
      <c r="T5" s="1249" t="s">
        <v>1174</v>
      </c>
      <c r="U5" s="1249" t="s">
        <v>1175</v>
      </c>
      <c r="V5" s="1249" t="s">
        <v>1176</v>
      </c>
      <c r="W5" s="1249" t="s">
        <v>1177</v>
      </c>
      <c r="X5" s="1249" t="s">
        <v>1178</v>
      </c>
      <c r="Y5" s="1249" t="s">
        <v>1179</v>
      </c>
      <c r="Z5" s="1249" t="s">
        <v>1180</v>
      </c>
      <c r="AA5" s="1249" t="s">
        <v>1181</v>
      </c>
      <c r="AB5" s="1249" t="s">
        <v>1195</v>
      </c>
      <c r="AC5" s="1249" t="s">
        <v>1196</v>
      </c>
      <c r="AD5" s="1249" t="s">
        <v>1197</v>
      </c>
      <c r="AE5" s="1249" t="s">
        <v>1182</v>
      </c>
      <c r="AF5" s="1249" t="s">
        <v>1183</v>
      </c>
      <c r="AG5" s="1249" t="s">
        <v>1184</v>
      </c>
      <c r="AH5" s="1249" t="s">
        <v>1185</v>
      </c>
      <c r="AI5" s="1249" t="s">
        <v>1186</v>
      </c>
      <c r="AJ5" s="1250" t="s">
        <v>1187</v>
      </c>
      <c r="AK5" s="1249" t="s">
        <v>1198</v>
      </c>
      <c r="AL5" s="1250" t="s">
        <v>1199</v>
      </c>
      <c r="AM5" s="1250" t="s">
        <v>1188</v>
      </c>
      <c r="AN5" s="1249" t="s">
        <v>1200</v>
      </c>
      <c r="AO5" s="1249" t="s">
        <v>1201</v>
      </c>
      <c r="AP5" s="1249" t="s">
        <v>1189</v>
      </c>
      <c r="AQ5" s="1249" t="s">
        <v>1190</v>
      </c>
      <c r="AR5" s="1249" t="s">
        <v>1202</v>
      </c>
    </row>
    <row r="6" spans="1:46" s="1103" customFormat="1" ht="30.6" hidden="1" customHeight="1" x14ac:dyDescent="0.2">
      <c r="A6" s="1245"/>
      <c r="B6" s="1245"/>
      <c r="C6" s="1248" t="s">
        <v>1191</v>
      </c>
      <c r="D6" s="1248" t="s">
        <v>1191</v>
      </c>
      <c r="E6" s="1249" t="s">
        <v>1157</v>
      </c>
      <c r="F6" s="1250" t="s">
        <v>1192</v>
      </c>
      <c r="G6" s="1250" t="s">
        <v>1157</v>
      </c>
      <c r="H6" s="1250" t="s">
        <v>1157</v>
      </c>
      <c r="I6" s="1249" t="s">
        <v>1193</v>
      </c>
      <c r="J6" s="1249" t="s">
        <v>1193</v>
      </c>
      <c r="K6" s="1249" t="s">
        <v>1193</v>
      </c>
      <c r="L6" s="1249" t="s">
        <v>1193</v>
      </c>
      <c r="M6" s="1249" t="s">
        <v>1193</v>
      </c>
      <c r="N6" s="1249" t="s">
        <v>1193</v>
      </c>
      <c r="O6" s="1249" t="s">
        <v>1193</v>
      </c>
      <c r="P6" s="1249" t="s">
        <v>1193</v>
      </c>
      <c r="Q6" s="1249" t="s">
        <v>1157</v>
      </c>
      <c r="R6" s="1249" t="s">
        <v>1193</v>
      </c>
      <c r="S6" s="1249" t="s">
        <v>1193</v>
      </c>
      <c r="T6" s="1249" t="s">
        <v>1193</v>
      </c>
      <c r="U6" s="1249" t="s">
        <v>1193</v>
      </c>
      <c r="V6" s="1249" t="s">
        <v>1193</v>
      </c>
      <c r="W6" s="1249" t="s">
        <v>1193</v>
      </c>
      <c r="X6" s="1249" t="s">
        <v>1157</v>
      </c>
      <c r="Y6" s="1249" t="s">
        <v>1157</v>
      </c>
      <c r="Z6" s="1249" t="s">
        <v>1157</v>
      </c>
      <c r="AA6" s="1249" t="s">
        <v>1157</v>
      </c>
      <c r="AB6" s="1249" t="s">
        <v>1157</v>
      </c>
      <c r="AC6" s="1249" t="s">
        <v>1157</v>
      </c>
      <c r="AD6" s="1249" t="s">
        <v>1157</v>
      </c>
      <c r="AE6" s="1249" t="s">
        <v>1157</v>
      </c>
      <c r="AF6" s="1249" t="s">
        <v>1193</v>
      </c>
      <c r="AG6" s="1249" t="s">
        <v>1193</v>
      </c>
      <c r="AH6" s="1249" t="s">
        <v>1193</v>
      </c>
      <c r="AI6" s="1249" t="s">
        <v>1157</v>
      </c>
      <c r="AJ6" s="1250" t="s">
        <v>1192</v>
      </c>
      <c r="AK6" s="1249" t="s">
        <v>1157</v>
      </c>
      <c r="AL6" s="1249" t="s">
        <v>1157</v>
      </c>
      <c r="AM6" s="1249" t="s">
        <v>1157</v>
      </c>
      <c r="AN6" s="1249" t="s">
        <v>1157</v>
      </c>
      <c r="AO6" s="1249" t="s">
        <v>1157</v>
      </c>
      <c r="AP6" s="1249" t="s">
        <v>1193</v>
      </c>
      <c r="AQ6" s="1249" t="s">
        <v>1157</v>
      </c>
      <c r="AR6" s="1249" t="s">
        <v>1157</v>
      </c>
    </row>
    <row r="7" spans="1:46" ht="15" customHeight="1" x14ac:dyDescent="0.2">
      <c r="A7" s="343">
        <v>1</v>
      </c>
      <c r="B7" s="344" t="s">
        <v>7</v>
      </c>
      <c r="C7" s="345">
        <v>471002528</v>
      </c>
      <c r="D7" s="345">
        <v>85982959</v>
      </c>
      <c r="E7" s="345">
        <v>385019569</v>
      </c>
      <c r="F7" s="345">
        <v>391280455</v>
      </c>
      <c r="G7" s="346">
        <v>-1.6001019013331497E-2</v>
      </c>
      <c r="H7" s="347">
        <v>385019569</v>
      </c>
      <c r="I7" s="348">
        <v>5.15</v>
      </c>
      <c r="J7" s="349">
        <v>2070306</v>
      </c>
      <c r="K7" s="348">
        <v>20.059999999999999</v>
      </c>
      <c r="L7" s="349">
        <v>7835514</v>
      </c>
      <c r="M7" s="350">
        <v>10</v>
      </c>
      <c r="N7" s="350">
        <v>13.45</v>
      </c>
      <c r="O7" s="350">
        <v>2</v>
      </c>
      <c r="P7" s="349">
        <v>1359889</v>
      </c>
      <c r="Q7" s="345">
        <v>11265709</v>
      </c>
      <c r="R7" s="351">
        <v>0</v>
      </c>
      <c r="S7" s="349">
        <v>0</v>
      </c>
      <c r="T7" s="350">
        <v>0</v>
      </c>
      <c r="U7" s="350">
        <v>0</v>
      </c>
      <c r="V7" s="350">
        <v>0</v>
      </c>
      <c r="W7" s="349">
        <v>0</v>
      </c>
      <c r="X7" s="345">
        <v>0</v>
      </c>
      <c r="Y7" s="352">
        <v>25.21</v>
      </c>
      <c r="Z7" s="345">
        <v>9905820</v>
      </c>
      <c r="AA7" s="345">
        <v>1359889</v>
      </c>
      <c r="AB7" s="353">
        <v>0</v>
      </c>
      <c r="AC7" s="354">
        <v>29.26</v>
      </c>
      <c r="AD7" s="355">
        <v>29.26</v>
      </c>
      <c r="AE7" s="356">
        <v>11265709</v>
      </c>
      <c r="AF7" s="357">
        <v>1.4999999999999999E-2</v>
      </c>
      <c r="AG7" s="358">
        <v>11679008</v>
      </c>
      <c r="AH7" s="358">
        <v>0</v>
      </c>
      <c r="AI7" s="359">
        <v>11679008</v>
      </c>
      <c r="AJ7" s="356">
        <v>830701267</v>
      </c>
      <c r="AK7" s="356">
        <v>778600533</v>
      </c>
      <c r="AL7" s="360">
        <v>-6.2718977410684509E-2</v>
      </c>
      <c r="AM7" s="356">
        <v>778600533</v>
      </c>
      <c r="AN7" s="346">
        <v>1.5000000006421777E-2</v>
      </c>
      <c r="AO7" s="346">
        <v>0</v>
      </c>
      <c r="AP7" s="356">
        <v>417226</v>
      </c>
      <c r="AQ7" s="356">
        <v>23361943</v>
      </c>
      <c r="AR7" s="356">
        <v>2431.5100000000002</v>
      </c>
    </row>
    <row r="8" spans="1:46" ht="15" customHeight="1" x14ac:dyDescent="0.2">
      <c r="A8" s="343">
        <v>2</v>
      </c>
      <c r="B8" s="344" t="s">
        <v>8</v>
      </c>
      <c r="C8" s="345">
        <v>120073680</v>
      </c>
      <c r="D8" s="345">
        <v>27244086</v>
      </c>
      <c r="E8" s="345">
        <v>92829594</v>
      </c>
      <c r="F8" s="345">
        <v>90196302</v>
      </c>
      <c r="G8" s="346">
        <v>2.9195121547222633E-2</v>
      </c>
      <c r="H8" s="347">
        <v>92829594</v>
      </c>
      <c r="I8" s="348">
        <v>4.28</v>
      </c>
      <c r="J8" s="349">
        <v>381976</v>
      </c>
      <c r="K8" s="348">
        <v>5.15</v>
      </c>
      <c r="L8" s="349">
        <v>461902</v>
      </c>
      <c r="M8" s="350">
        <v>12.89</v>
      </c>
      <c r="N8" s="350">
        <v>89.88</v>
      </c>
      <c r="O8" s="350">
        <v>6</v>
      </c>
      <c r="P8" s="349">
        <v>1786753</v>
      </c>
      <c r="Q8" s="345">
        <v>2630631</v>
      </c>
      <c r="R8" s="350">
        <v>0</v>
      </c>
      <c r="S8" s="349">
        <v>0</v>
      </c>
      <c r="T8" s="350">
        <v>18.25</v>
      </c>
      <c r="U8" s="350">
        <v>31.5</v>
      </c>
      <c r="V8" s="350">
        <v>5</v>
      </c>
      <c r="W8" s="349">
        <v>1741032</v>
      </c>
      <c r="X8" s="345">
        <v>1741032</v>
      </c>
      <c r="Y8" s="352">
        <v>9.43</v>
      </c>
      <c r="Z8" s="345">
        <v>843878</v>
      </c>
      <c r="AA8" s="345">
        <v>3527785</v>
      </c>
      <c r="AB8" s="353">
        <v>18.760000000000002</v>
      </c>
      <c r="AC8" s="354">
        <v>28.34</v>
      </c>
      <c r="AD8" s="355">
        <v>47.09</v>
      </c>
      <c r="AE8" s="356">
        <v>4371663</v>
      </c>
      <c r="AF8" s="357">
        <v>0.03</v>
      </c>
      <c r="AG8" s="358">
        <v>7749625</v>
      </c>
      <c r="AH8" s="358">
        <v>0</v>
      </c>
      <c r="AI8" s="359">
        <v>7749625</v>
      </c>
      <c r="AJ8" s="356">
        <v>258525333</v>
      </c>
      <c r="AK8" s="356">
        <v>258320833</v>
      </c>
      <c r="AL8" s="360">
        <v>-7.9102499405735226E-4</v>
      </c>
      <c r="AM8" s="356">
        <v>258320833</v>
      </c>
      <c r="AN8" s="346">
        <v>3.000000003871155E-2</v>
      </c>
      <c r="AO8" s="346">
        <v>0</v>
      </c>
      <c r="AP8" s="356">
        <v>86037</v>
      </c>
      <c r="AQ8" s="356">
        <v>12207325</v>
      </c>
      <c r="AR8" s="356">
        <v>3009.7</v>
      </c>
    </row>
    <row r="9" spans="1:46" ht="15" customHeight="1" x14ac:dyDescent="0.2">
      <c r="A9" s="343">
        <v>3</v>
      </c>
      <c r="B9" s="344" t="s">
        <v>9</v>
      </c>
      <c r="C9" s="345">
        <v>1377382250</v>
      </c>
      <c r="D9" s="345">
        <v>211524531</v>
      </c>
      <c r="E9" s="345">
        <v>1165857719</v>
      </c>
      <c r="F9" s="345">
        <v>1120751693</v>
      </c>
      <c r="G9" s="346">
        <v>4.0246226065705347E-2</v>
      </c>
      <c r="H9" s="347">
        <v>1165857719</v>
      </c>
      <c r="I9" s="348">
        <v>3.61</v>
      </c>
      <c r="J9" s="349">
        <v>4185198</v>
      </c>
      <c r="K9" s="348">
        <v>42.9</v>
      </c>
      <c r="L9" s="349">
        <v>49737459</v>
      </c>
      <c r="M9" s="350">
        <v>0</v>
      </c>
      <c r="N9" s="350">
        <v>0</v>
      </c>
      <c r="O9" s="350">
        <v>0</v>
      </c>
      <c r="P9" s="349">
        <v>0</v>
      </c>
      <c r="Q9" s="345">
        <v>53922657</v>
      </c>
      <c r="R9" s="350">
        <v>15.08</v>
      </c>
      <c r="S9" s="349">
        <v>17495283</v>
      </c>
      <c r="T9" s="350">
        <v>0</v>
      </c>
      <c r="U9" s="350">
        <v>0</v>
      </c>
      <c r="V9" s="350">
        <v>0</v>
      </c>
      <c r="W9" s="349">
        <v>0</v>
      </c>
      <c r="X9" s="345">
        <v>17495283</v>
      </c>
      <c r="Y9" s="352">
        <v>61.589999999999996</v>
      </c>
      <c r="Z9" s="345">
        <v>71417940</v>
      </c>
      <c r="AA9" s="345">
        <v>0</v>
      </c>
      <c r="AB9" s="353">
        <v>15.01</v>
      </c>
      <c r="AC9" s="354">
        <v>46.25</v>
      </c>
      <c r="AD9" s="355">
        <v>61.26</v>
      </c>
      <c r="AE9" s="356">
        <v>71417940</v>
      </c>
      <c r="AF9" s="357">
        <v>0.02</v>
      </c>
      <c r="AG9" s="358">
        <v>72536482</v>
      </c>
      <c r="AH9" s="358">
        <v>0</v>
      </c>
      <c r="AI9" s="359">
        <v>72536482</v>
      </c>
      <c r="AJ9" s="356">
        <v>3560547500</v>
      </c>
      <c r="AK9" s="356">
        <v>3626824100</v>
      </c>
      <c r="AL9" s="357">
        <v>1.8614159760542443E-2</v>
      </c>
      <c r="AM9" s="356">
        <v>3626824100</v>
      </c>
      <c r="AN9" s="346">
        <v>0.02</v>
      </c>
      <c r="AO9" s="346">
        <v>0</v>
      </c>
      <c r="AP9" s="356">
        <v>184677</v>
      </c>
      <c r="AQ9" s="356">
        <v>144139099</v>
      </c>
      <c r="AR9" s="356">
        <v>6627.69</v>
      </c>
    </row>
    <row r="10" spans="1:46" ht="15" customHeight="1" x14ac:dyDescent="0.2">
      <c r="A10" s="343">
        <v>4</v>
      </c>
      <c r="B10" s="344" t="s">
        <v>10</v>
      </c>
      <c r="C10" s="345">
        <v>213305052</v>
      </c>
      <c r="D10" s="345">
        <v>36233569</v>
      </c>
      <c r="E10" s="345">
        <v>177071483</v>
      </c>
      <c r="F10" s="345">
        <v>212105520</v>
      </c>
      <c r="G10" s="346">
        <v>-0.16517267914573841</v>
      </c>
      <c r="H10" s="347">
        <v>177071483</v>
      </c>
      <c r="I10" s="348">
        <v>5.49</v>
      </c>
      <c r="J10" s="349">
        <v>1088374</v>
      </c>
      <c r="K10" s="348">
        <v>33.880000000000003</v>
      </c>
      <c r="L10" s="349">
        <v>6808828</v>
      </c>
      <c r="M10" s="350">
        <v>0</v>
      </c>
      <c r="N10" s="350">
        <v>0</v>
      </c>
      <c r="O10" s="350">
        <v>0</v>
      </c>
      <c r="P10" s="349">
        <v>0</v>
      </c>
      <c r="Q10" s="345">
        <v>7897202</v>
      </c>
      <c r="R10" s="350">
        <v>0</v>
      </c>
      <c r="S10" s="349">
        <v>0</v>
      </c>
      <c r="T10" s="350">
        <v>0</v>
      </c>
      <c r="U10" s="350">
        <v>0</v>
      </c>
      <c r="V10" s="350">
        <v>0</v>
      </c>
      <c r="W10" s="349">
        <v>0</v>
      </c>
      <c r="X10" s="345">
        <v>0</v>
      </c>
      <c r="Y10" s="352">
        <v>39.370000000000005</v>
      </c>
      <c r="Z10" s="345">
        <v>7897202</v>
      </c>
      <c r="AA10" s="345">
        <v>0</v>
      </c>
      <c r="AB10" s="353">
        <v>0</v>
      </c>
      <c r="AC10" s="354">
        <v>44.6</v>
      </c>
      <c r="AD10" s="355">
        <v>44.6</v>
      </c>
      <c r="AE10" s="356">
        <v>7897202</v>
      </c>
      <c r="AF10" s="357">
        <v>0.03</v>
      </c>
      <c r="AG10" s="358">
        <v>6488331</v>
      </c>
      <c r="AH10" s="358">
        <v>0</v>
      </c>
      <c r="AI10" s="359">
        <v>6488331</v>
      </c>
      <c r="AJ10" s="356">
        <v>235240100</v>
      </c>
      <c r="AK10" s="356">
        <v>216277700</v>
      </c>
      <c r="AL10" s="357">
        <v>-8.0608705743621098E-2</v>
      </c>
      <c r="AM10" s="356">
        <v>216277700</v>
      </c>
      <c r="AN10" s="346">
        <v>0.03</v>
      </c>
      <c r="AO10" s="346">
        <v>0</v>
      </c>
      <c r="AP10" s="356">
        <v>105040</v>
      </c>
      <c r="AQ10" s="356">
        <v>14490573</v>
      </c>
      <c r="AR10" s="356">
        <v>4299.87</v>
      </c>
    </row>
    <row r="11" spans="1:46" ht="15" customHeight="1" x14ac:dyDescent="0.2">
      <c r="A11" s="362">
        <v>5</v>
      </c>
      <c r="B11" s="363" t="s">
        <v>11</v>
      </c>
      <c r="C11" s="364">
        <v>196758660</v>
      </c>
      <c r="D11" s="364">
        <v>60531324</v>
      </c>
      <c r="E11" s="364">
        <v>136227336</v>
      </c>
      <c r="F11" s="364">
        <v>134181311</v>
      </c>
      <c r="G11" s="365">
        <v>1.5248211429384529E-2</v>
      </c>
      <c r="H11" s="366">
        <v>136227336</v>
      </c>
      <c r="I11" s="367">
        <v>3.62</v>
      </c>
      <c r="J11" s="368">
        <v>481014</v>
      </c>
      <c r="K11" s="367">
        <v>20</v>
      </c>
      <c r="L11" s="368">
        <v>2657576</v>
      </c>
      <c r="M11" s="369">
        <v>0</v>
      </c>
      <c r="N11" s="369">
        <v>0</v>
      </c>
      <c r="O11" s="369">
        <v>0</v>
      </c>
      <c r="P11" s="368">
        <v>0</v>
      </c>
      <c r="Q11" s="364">
        <v>3138590</v>
      </c>
      <c r="R11" s="369">
        <v>0</v>
      </c>
      <c r="S11" s="368">
        <v>0</v>
      </c>
      <c r="T11" s="369">
        <v>0</v>
      </c>
      <c r="U11" s="369">
        <v>0</v>
      </c>
      <c r="V11" s="369">
        <v>0</v>
      </c>
      <c r="W11" s="368">
        <v>0</v>
      </c>
      <c r="X11" s="364">
        <v>0</v>
      </c>
      <c r="Y11" s="370">
        <v>23.62</v>
      </c>
      <c r="Z11" s="364">
        <v>3138590</v>
      </c>
      <c r="AA11" s="364">
        <v>0</v>
      </c>
      <c r="AB11" s="371">
        <v>0</v>
      </c>
      <c r="AC11" s="372">
        <v>23.04</v>
      </c>
      <c r="AD11" s="373">
        <v>23.04</v>
      </c>
      <c r="AE11" s="374">
        <v>3138590</v>
      </c>
      <c r="AF11" s="375">
        <v>1.7500000000000002E-2</v>
      </c>
      <c r="AG11" s="376">
        <v>7750257</v>
      </c>
      <c r="AH11" s="376">
        <v>0</v>
      </c>
      <c r="AI11" s="377">
        <v>7750257</v>
      </c>
      <c r="AJ11" s="1104">
        <v>453802400</v>
      </c>
      <c r="AK11" s="1104">
        <v>442871829</v>
      </c>
      <c r="AL11" s="1106">
        <v>-2.4086631097587848E-2</v>
      </c>
      <c r="AM11" s="1104">
        <v>442871829</v>
      </c>
      <c r="AN11" s="1105">
        <v>1.7499999983065079E-2</v>
      </c>
      <c r="AO11" s="1105">
        <v>0</v>
      </c>
      <c r="AP11" s="1104">
        <v>442842</v>
      </c>
      <c r="AQ11" s="1104">
        <v>11331689</v>
      </c>
      <c r="AR11" s="1104">
        <v>2101.5700000000002</v>
      </c>
    </row>
    <row r="12" spans="1:46" x14ac:dyDescent="0.2">
      <c r="A12" s="343">
        <v>6</v>
      </c>
      <c r="B12" s="344" t="s">
        <v>12</v>
      </c>
      <c r="C12" s="345">
        <v>284505142</v>
      </c>
      <c r="D12" s="345">
        <v>54035026</v>
      </c>
      <c r="E12" s="345">
        <v>230470116</v>
      </c>
      <c r="F12" s="345">
        <v>245677326</v>
      </c>
      <c r="G12" s="346">
        <v>-6.1899118846645215E-2</v>
      </c>
      <c r="H12" s="347">
        <v>230470116</v>
      </c>
      <c r="I12" s="348">
        <v>4.8600000000000003</v>
      </c>
      <c r="J12" s="349">
        <v>1028382</v>
      </c>
      <c r="K12" s="348">
        <v>30.12</v>
      </c>
      <c r="L12" s="349">
        <v>6386105</v>
      </c>
      <c r="M12" s="350">
        <v>0</v>
      </c>
      <c r="N12" s="350">
        <v>0</v>
      </c>
      <c r="O12" s="350">
        <v>0</v>
      </c>
      <c r="P12" s="349">
        <v>0</v>
      </c>
      <c r="Q12" s="345">
        <v>7414487</v>
      </c>
      <c r="R12" s="351">
        <v>17.8</v>
      </c>
      <c r="S12" s="349">
        <v>3717167</v>
      </c>
      <c r="T12" s="350">
        <v>0</v>
      </c>
      <c r="U12" s="350">
        <v>0</v>
      </c>
      <c r="V12" s="350">
        <v>0</v>
      </c>
      <c r="W12" s="349">
        <v>0</v>
      </c>
      <c r="X12" s="345">
        <v>3717167</v>
      </c>
      <c r="Y12" s="352">
        <v>52.78</v>
      </c>
      <c r="Z12" s="345">
        <v>11131654</v>
      </c>
      <c r="AA12" s="345">
        <v>0</v>
      </c>
      <c r="AB12" s="353">
        <v>16.13</v>
      </c>
      <c r="AC12" s="354">
        <v>32.17</v>
      </c>
      <c r="AD12" s="355">
        <v>48.55</v>
      </c>
      <c r="AE12" s="356">
        <v>11188524</v>
      </c>
      <c r="AF12" s="357">
        <v>0.02</v>
      </c>
      <c r="AG12" s="358">
        <v>11452497</v>
      </c>
      <c r="AH12" s="358">
        <v>0</v>
      </c>
      <c r="AI12" s="359">
        <v>11452497</v>
      </c>
      <c r="AJ12" s="356">
        <v>621616400</v>
      </c>
      <c r="AK12" s="356">
        <v>572624850</v>
      </c>
      <c r="AL12" s="360">
        <v>-7.8813155508767149E-2</v>
      </c>
      <c r="AM12" s="361">
        <v>572624850</v>
      </c>
      <c r="AN12" s="346">
        <v>0.02</v>
      </c>
      <c r="AO12" s="346">
        <v>0</v>
      </c>
      <c r="AP12" s="356">
        <v>306516</v>
      </c>
      <c r="AQ12" s="356">
        <v>22947537</v>
      </c>
      <c r="AR12" s="356">
        <v>3930.72</v>
      </c>
    </row>
    <row r="13" spans="1:46" ht="15" customHeight="1" x14ac:dyDescent="0.2">
      <c r="A13" s="343">
        <v>7</v>
      </c>
      <c r="B13" s="344" t="s">
        <v>13</v>
      </c>
      <c r="C13" s="345">
        <v>384611810</v>
      </c>
      <c r="D13" s="345">
        <v>16302673</v>
      </c>
      <c r="E13" s="345">
        <v>368309137</v>
      </c>
      <c r="F13" s="345">
        <v>382067087</v>
      </c>
      <c r="G13" s="346">
        <v>-3.6009251956319391E-2</v>
      </c>
      <c r="H13" s="347">
        <v>368309137</v>
      </c>
      <c r="I13" s="348">
        <v>5.49</v>
      </c>
      <c r="J13" s="349">
        <v>2019555</v>
      </c>
      <c r="K13" s="348">
        <v>49.57</v>
      </c>
      <c r="L13" s="349">
        <v>18234855</v>
      </c>
      <c r="M13" s="350">
        <v>0</v>
      </c>
      <c r="N13" s="350">
        <v>0</v>
      </c>
      <c r="O13" s="350">
        <v>0</v>
      </c>
      <c r="P13" s="349">
        <v>0</v>
      </c>
      <c r="Q13" s="345">
        <v>20254410</v>
      </c>
      <c r="R13" s="350">
        <v>0</v>
      </c>
      <c r="S13" s="349">
        <v>0</v>
      </c>
      <c r="T13" s="350">
        <v>2</v>
      </c>
      <c r="U13" s="350">
        <v>70</v>
      </c>
      <c r="V13" s="350">
        <v>4</v>
      </c>
      <c r="W13" s="349">
        <v>1137870</v>
      </c>
      <c r="X13" s="345">
        <v>1137870</v>
      </c>
      <c r="Y13" s="352">
        <v>55.06</v>
      </c>
      <c r="Z13" s="345">
        <v>20254410</v>
      </c>
      <c r="AA13" s="345">
        <v>1137870</v>
      </c>
      <c r="AB13" s="353">
        <v>3.09</v>
      </c>
      <c r="AC13" s="354">
        <v>54.99</v>
      </c>
      <c r="AD13" s="355">
        <v>58.08</v>
      </c>
      <c r="AE13" s="356">
        <v>21392280</v>
      </c>
      <c r="AF13" s="357">
        <v>0.02</v>
      </c>
      <c r="AG13" s="358">
        <v>3581484</v>
      </c>
      <c r="AH13" s="358">
        <v>0</v>
      </c>
      <c r="AI13" s="359">
        <v>3581484</v>
      </c>
      <c r="AJ13" s="356">
        <v>237674600</v>
      </c>
      <c r="AK13" s="356">
        <v>179074200</v>
      </c>
      <c r="AL13" s="360">
        <v>-0.24655726779386608</v>
      </c>
      <c r="AM13" s="361">
        <v>179074200</v>
      </c>
      <c r="AN13" s="346">
        <v>0.02</v>
      </c>
      <c r="AO13" s="346">
        <v>0</v>
      </c>
      <c r="AP13" s="356">
        <v>125076</v>
      </c>
      <c r="AQ13" s="356">
        <v>25098840</v>
      </c>
      <c r="AR13" s="356">
        <v>11717.48</v>
      </c>
    </row>
    <row r="14" spans="1:46" ht="15" customHeight="1" x14ac:dyDescent="0.2">
      <c r="A14" s="343">
        <v>8</v>
      </c>
      <c r="B14" s="344" t="s">
        <v>14</v>
      </c>
      <c r="C14" s="345">
        <v>1167315440</v>
      </c>
      <c r="D14" s="345">
        <v>188992644</v>
      </c>
      <c r="E14" s="345">
        <v>978322796</v>
      </c>
      <c r="F14" s="345">
        <v>978153328</v>
      </c>
      <c r="G14" s="346">
        <v>1.7325300149671421E-4</v>
      </c>
      <c r="H14" s="347">
        <v>978322796</v>
      </c>
      <c r="I14" s="348">
        <v>3.31</v>
      </c>
      <c r="J14" s="349">
        <v>3226277</v>
      </c>
      <c r="K14" s="348">
        <v>40.79</v>
      </c>
      <c r="L14" s="349">
        <v>39710152</v>
      </c>
      <c r="M14" s="350">
        <v>0</v>
      </c>
      <c r="N14" s="350">
        <v>0</v>
      </c>
      <c r="O14" s="350">
        <v>0</v>
      </c>
      <c r="P14" s="349">
        <v>0</v>
      </c>
      <c r="Q14" s="345">
        <v>42936429</v>
      </c>
      <c r="R14" s="350">
        <v>13.55</v>
      </c>
      <c r="S14" s="349">
        <v>13205349</v>
      </c>
      <c r="T14" s="350">
        <v>0</v>
      </c>
      <c r="U14" s="350">
        <v>0</v>
      </c>
      <c r="V14" s="350">
        <v>0</v>
      </c>
      <c r="W14" s="349">
        <v>0</v>
      </c>
      <c r="X14" s="345">
        <v>13205349</v>
      </c>
      <c r="Y14" s="352">
        <v>57.650000000000006</v>
      </c>
      <c r="Z14" s="345">
        <v>56141778</v>
      </c>
      <c r="AA14" s="345">
        <v>0</v>
      </c>
      <c r="AB14" s="353">
        <v>13.5</v>
      </c>
      <c r="AC14" s="354">
        <v>43.89</v>
      </c>
      <c r="AD14" s="355">
        <v>57.39</v>
      </c>
      <c r="AE14" s="356">
        <v>56141778</v>
      </c>
      <c r="AF14" s="357">
        <v>1.7500000000000002E-2</v>
      </c>
      <c r="AG14" s="358">
        <v>43061173</v>
      </c>
      <c r="AH14" s="358">
        <v>0</v>
      </c>
      <c r="AI14" s="359">
        <v>43061173</v>
      </c>
      <c r="AJ14" s="356">
        <v>2533775086</v>
      </c>
      <c r="AK14" s="356">
        <v>2460638457</v>
      </c>
      <c r="AL14" s="357">
        <v>-2.8864688663214681E-2</v>
      </c>
      <c r="AM14" s="356">
        <v>2460638457</v>
      </c>
      <c r="AN14" s="346">
        <v>1.7500000001015998E-2</v>
      </c>
      <c r="AO14" s="346">
        <v>0</v>
      </c>
      <c r="AP14" s="356">
        <v>593722</v>
      </c>
      <c r="AQ14" s="356">
        <v>99796673</v>
      </c>
      <c r="AR14" s="356">
        <v>4534.5600000000004</v>
      </c>
    </row>
    <row r="15" spans="1:46" ht="15" customHeight="1" x14ac:dyDescent="0.2">
      <c r="A15" s="343">
        <v>9</v>
      </c>
      <c r="B15" s="344" t="s">
        <v>15</v>
      </c>
      <c r="C15" s="345">
        <v>2097808519</v>
      </c>
      <c r="D15" s="345">
        <v>343400769</v>
      </c>
      <c r="E15" s="345">
        <v>1754407750</v>
      </c>
      <c r="F15" s="345">
        <v>1700392431</v>
      </c>
      <c r="G15" s="346">
        <v>3.1766384050670948E-2</v>
      </c>
      <c r="H15" s="347">
        <v>1754407750</v>
      </c>
      <c r="I15" s="348">
        <v>7.85</v>
      </c>
      <c r="J15" s="349">
        <v>13617500</v>
      </c>
      <c r="K15" s="348">
        <v>61.81</v>
      </c>
      <c r="L15" s="349">
        <v>107222619</v>
      </c>
      <c r="M15" s="350">
        <v>0</v>
      </c>
      <c r="N15" s="350">
        <v>0</v>
      </c>
      <c r="O15" s="350">
        <v>0</v>
      </c>
      <c r="P15" s="349">
        <v>0</v>
      </c>
      <c r="Q15" s="345">
        <v>120840119</v>
      </c>
      <c r="R15" s="350">
        <v>5</v>
      </c>
      <c r="S15" s="349">
        <v>8683304</v>
      </c>
      <c r="T15" s="350">
        <v>0</v>
      </c>
      <c r="U15" s="350">
        <v>0</v>
      </c>
      <c r="V15" s="350">
        <v>0</v>
      </c>
      <c r="W15" s="349">
        <v>0</v>
      </c>
      <c r="X15" s="345">
        <v>8683304</v>
      </c>
      <c r="Y15" s="352">
        <v>74.66</v>
      </c>
      <c r="Z15" s="345">
        <v>129523423</v>
      </c>
      <c r="AA15" s="345">
        <v>0</v>
      </c>
      <c r="AB15" s="353">
        <v>4.95</v>
      </c>
      <c r="AC15" s="354">
        <v>68.88</v>
      </c>
      <c r="AD15" s="355">
        <v>73.83</v>
      </c>
      <c r="AE15" s="356">
        <v>129523423</v>
      </c>
      <c r="AF15" s="357">
        <v>1.4999999999999999E-2</v>
      </c>
      <c r="AG15" s="358">
        <v>73777428</v>
      </c>
      <c r="AH15" s="358">
        <v>0</v>
      </c>
      <c r="AI15" s="359">
        <v>73777428</v>
      </c>
      <c r="AJ15" s="356">
        <v>5284863333</v>
      </c>
      <c r="AK15" s="356">
        <v>4918495200</v>
      </c>
      <c r="AL15" s="357">
        <v>-6.932405057900104E-2</v>
      </c>
      <c r="AM15" s="356">
        <v>4918495200</v>
      </c>
      <c r="AN15" s="346">
        <v>1.4999999999999999E-2</v>
      </c>
      <c r="AO15" s="346">
        <v>0</v>
      </c>
      <c r="AP15" s="356">
        <v>2491602</v>
      </c>
      <c r="AQ15" s="356">
        <v>205792453</v>
      </c>
      <c r="AR15" s="356">
        <v>5164.3100000000004</v>
      </c>
    </row>
    <row r="16" spans="1:46" ht="15" customHeight="1" x14ac:dyDescent="0.2">
      <c r="A16" s="362">
        <v>10</v>
      </c>
      <c r="B16" s="363" t="s">
        <v>16</v>
      </c>
      <c r="C16" s="364">
        <v>2183265247</v>
      </c>
      <c r="D16" s="364">
        <v>282892029</v>
      </c>
      <c r="E16" s="364">
        <v>1900373218</v>
      </c>
      <c r="F16" s="364">
        <v>1818762917</v>
      </c>
      <c r="G16" s="365">
        <v>4.4871324479506092E-2</v>
      </c>
      <c r="H16" s="366">
        <v>1900373218</v>
      </c>
      <c r="I16" s="367">
        <v>5.37</v>
      </c>
      <c r="J16" s="368">
        <v>10089720</v>
      </c>
      <c r="K16" s="367">
        <v>12.67</v>
      </c>
      <c r="L16" s="368">
        <v>23835714</v>
      </c>
      <c r="M16" s="369">
        <v>0</v>
      </c>
      <c r="N16" s="369">
        <v>0</v>
      </c>
      <c r="O16" s="369">
        <v>0</v>
      </c>
      <c r="P16" s="368">
        <v>219710</v>
      </c>
      <c r="Q16" s="364">
        <v>34145144</v>
      </c>
      <c r="R16" s="369">
        <v>0</v>
      </c>
      <c r="S16" s="368">
        <v>0</v>
      </c>
      <c r="T16" s="369">
        <v>6.7</v>
      </c>
      <c r="U16" s="369">
        <v>41</v>
      </c>
      <c r="V16" s="369">
        <v>10</v>
      </c>
      <c r="W16" s="368">
        <v>22136401</v>
      </c>
      <c r="X16" s="364">
        <v>22136401</v>
      </c>
      <c r="Y16" s="370">
        <v>18.04</v>
      </c>
      <c r="Z16" s="364">
        <v>33925434</v>
      </c>
      <c r="AA16" s="364">
        <v>22356111</v>
      </c>
      <c r="AB16" s="371">
        <v>11.65</v>
      </c>
      <c r="AC16" s="372">
        <v>17.97</v>
      </c>
      <c r="AD16" s="373">
        <v>29.62</v>
      </c>
      <c r="AE16" s="374">
        <v>56281545</v>
      </c>
      <c r="AF16" s="375">
        <v>2.5000000000000001E-2</v>
      </c>
      <c r="AG16" s="376">
        <v>153769350</v>
      </c>
      <c r="AH16" s="376">
        <v>0</v>
      </c>
      <c r="AI16" s="377">
        <v>153769350</v>
      </c>
      <c r="AJ16" s="374">
        <v>5549506600</v>
      </c>
      <c r="AK16" s="374">
        <v>6150774000</v>
      </c>
      <c r="AL16" s="375">
        <v>0.10834610053441508</v>
      </c>
      <c r="AM16" s="374">
        <v>6150774000</v>
      </c>
      <c r="AN16" s="365">
        <v>2.5000000000000001E-2</v>
      </c>
      <c r="AO16" s="365">
        <v>0</v>
      </c>
      <c r="AP16" s="374">
        <v>970578</v>
      </c>
      <c r="AQ16" s="374">
        <v>211021473</v>
      </c>
      <c r="AR16" s="374">
        <v>6393.04</v>
      </c>
    </row>
    <row r="17" spans="1:44" ht="15" customHeight="1" x14ac:dyDescent="0.2">
      <c r="A17" s="343">
        <v>11</v>
      </c>
      <c r="B17" s="344" t="s">
        <v>17</v>
      </c>
      <c r="C17" s="345">
        <v>71011112</v>
      </c>
      <c r="D17" s="345">
        <v>14290190</v>
      </c>
      <c r="E17" s="345">
        <v>56720922</v>
      </c>
      <c r="F17" s="345">
        <v>58241560</v>
      </c>
      <c r="G17" s="346">
        <v>-2.6109156416826748E-2</v>
      </c>
      <c r="H17" s="347">
        <v>56720922</v>
      </c>
      <c r="I17" s="348">
        <v>5.54</v>
      </c>
      <c r="J17" s="349">
        <v>332000</v>
      </c>
      <c r="K17" s="348">
        <v>33.549999999999997</v>
      </c>
      <c r="L17" s="349">
        <v>1996610</v>
      </c>
      <c r="M17" s="350">
        <v>0</v>
      </c>
      <c r="N17" s="350">
        <v>0</v>
      </c>
      <c r="O17" s="350">
        <v>0</v>
      </c>
      <c r="P17" s="349">
        <v>0</v>
      </c>
      <c r="Q17" s="345">
        <v>2328610</v>
      </c>
      <c r="R17" s="351">
        <v>20</v>
      </c>
      <c r="S17" s="349">
        <v>1210318</v>
      </c>
      <c r="T17" s="350">
        <v>0</v>
      </c>
      <c r="U17" s="350">
        <v>0</v>
      </c>
      <c r="V17" s="350">
        <v>0</v>
      </c>
      <c r="W17" s="349">
        <v>0</v>
      </c>
      <c r="X17" s="345">
        <v>1210318</v>
      </c>
      <c r="Y17" s="352">
        <v>59.089999999999996</v>
      </c>
      <c r="Z17" s="345">
        <v>3538928</v>
      </c>
      <c r="AA17" s="345">
        <v>0</v>
      </c>
      <c r="AB17" s="353">
        <v>21.34</v>
      </c>
      <c r="AC17" s="354">
        <v>41.05</v>
      </c>
      <c r="AD17" s="355">
        <v>62.39</v>
      </c>
      <c r="AE17" s="356">
        <v>3538928</v>
      </c>
      <c r="AF17" s="357">
        <v>0.02</v>
      </c>
      <c r="AG17" s="358">
        <v>2221557</v>
      </c>
      <c r="AH17" s="358">
        <v>0</v>
      </c>
      <c r="AI17" s="359">
        <v>2301557</v>
      </c>
      <c r="AJ17" s="356">
        <v>104527500</v>
      </c>
      <c r="AK17" s="356">
        <v>115077850</v>
      </c>
      <c r="AL17" s="360">
        <v>0.10093372557460956</v>
      </c>
      <c r="AM17" s="361">
        <v>115077850</v>
      </c>
      <c r="AN17" s="346">
        <v>1.9304818433782001E-2</v>
      </c>
      <c r="AO17" s="346">
        <v>0</v>
      </c>
      <c r="AP17" s="356">
        <v>80998</v>
      </c>
      <c r="AQ17" s="356">
        <v>5921483</v>
      </c>
      <c r="AR17" s="356">
        <v>3766.85</v>
      </c>
    </row>
    <row r="18" spans="1:44" ht="15" customHeight="1" x14ac:dyDescent="0.2">
      <c r="A18" s="343">
        <v>12</v>
      </c>
      <c r="B18" s="344" t="s">
        <v>18</v>
      </c>
      <c r="C18" s="345">
        <v>275790094</v>
      </c>
      <c r="D18" s="345">
        <v>11486123</v>
      </c>
      <c r="E18" s="345">
        <v>264303971</v>
      </c>
      <c r="F18" s="345">
        <v>282845550</v>
      </c>
      <c r="G18" s="346">
        <v>-6.5553723578115342E-2</v>
      </c>
      <c r="H18" s="347">
        <v>264303971</v>
      </c>
      <c r="I18" s="348">
        <v>4.66</v>
      </c>
      <c r="J18" s="349">
        <v>1330108</v>
      </c>
      <c r="K18" s="348">
        <v>29.14</v>
      </c>
      <c r="L18" s="349">
        <v>8424523</v>
      </c>
      <c r="M18" s="350">
        <v>0</v>
      </c>
      <c r="N18" s="350">
        <v>0</v>
      </c>
      <c r="O18" s="350">
        <v>0</v>
      </c>
      <c r="P18" s="349">
        <v>0</v>
      </c>
      <c r="Q18" s="345">
        <v>9754631</v>
      </c>
      <c r="R18" s="350">
        <v>0</v>
      </c>
      <c r="S18" s="349">
        <v>0</v>
      </c>
      <c r="T18" s="350">
        <v>13.25</v>
      </c>
      <c r="U18" s="350">
        <v>13.25</v>
      </c>
      <c r="V18" s="350">
        <v>1</v>
      </c>
      <c r="W18" s="349">
        <v>384195</v>
      </c>
      <c r="X18" s="345">
        <v>384195</v>
      </c>
      <c r="Y18" s="352">
        <v>33.799999999999997</v>
      </c>
      <c r="Z18" s="345">
        <v>9754631</v>
      </c>
      <c r="AA18" s="345">
        <v>384195</v>
      </c>
      <c r="AB18" s="353">
        <v>1.45</v>
      </c>
      <c r="AC18" s="354">
        <v>36.909999999999997</v>
      </c>
      <c r="AD18" s="355">
        <v>38.36</v>
      </c>
      <c r="AE18" s="356">
        <v>10138826</v>
      </c>
      <c r="AF18" s="357">
        <v>0</v>
      </c>
      <c r="AG18" s="358">
        <v>0</v>
      </c>
      <c r="AH18" s="358">
        <v>0</v>
      </c>
      <c r="AI18" s="359">
        <v>0</v>
      </c>
      <c r="AJ18" s="356">
        <v>44447382</v>
      </c>
      <c r="AK18" s="633">
        <v>60984719</v>
      </c>
      <c r="AL18" s="360">
        <v>0.37206549083138352</v>
      </c>
      <c r="AM18" s="361">
        <v>51114489.299999997</v>
      </c>
      <c r="AN18" s="346">
        <v>0</v>
      </c>
      <c r="AO18" s="346">
        <v>0</v>
      </c>
      <c r="AP18" s="356">
        <v>462064</v>
      </c>
      <c r="AQ18" s="356">
        <v>10600890</v>
      </c>
      <c r="AR18" s="356">
        <v>8160.81</v>
      </c>
    </row>
    <row r="19" spans="1:44" ht="15" customHeight="1" x14ac:dyDescent="0.2">
      <c r="A19" s="343">
        <v>13</v>
      </c>
      <c r="B19" s="344" t="s">
        <v>19</v>
      </c>
      <c r="C19" s="345">
        <v>51755238</v>
      </c>
      <c r="D19" s="345">
        <v>14649612</v>
      </c>
      <c r="E19" s="345">
        <v>37105626</v>
      </c>
      <c r="F19" s="345">
        <v>37003879</v>
      </c>
      <c r="G19" s="346">
        <v>2.7496306535863442E-3</v>
      </c>
      <c r="H19" s="347">
        <v>37105626</v>
      </c>
      <c r="I19" s="348">
        <v>4.16</v>
      </c>
      <c r="J19" s="349">
        <v>153545</v>
      </c>
      <c r="K19" s="348">
        <v>13.27</v>
      </c>
      <c r="L19" s="349">
        <v>490913</v>
      </c>
      <c r="M19" s="350">
        <v>4.01</v>
      </c>
      <c r="N19" s="350">
        <v>5.56</v>
      </c>
      <c r="O19" s="350">
        <v>4</v>
      </c>
      <c r="P19" s="349">
        <v>162428</v>
      </c>
      <c r="Q19" s="345">
        <v>806886</v>
      </c>
      <c r="R19" s="350">
        <v>0</v>
      </c>
      <c r="S19" s="349">
        <v>0</v>
      </c>
      <c r="T19" s="350">
        <v>17.7</v>
      </c>
      <c r="U19" s="350">
        <v>17.7</v>
      </c>
      <c r="V19" s="350">
        <v>1</v>
      </c>
      <c r="W19" s="349">
        <v>69069</v>
      </c>
      <c r="X19" s="345">
        <v>69069</v>
      </c>
      <c r="Y19" s="352">
        <v>17.43</v>
      </c>
      <c r="Z19" s="345">
        <v>644458</v>
      </c>
      <c r="AA19" s="345">
        <v>231497</v>
      </c>
      <c r="AB19" s="353">
        <v>1.86</v>
      </c>
      <c r="AC19" s="354">
        <v>21.75</v>
      </c>
      <c r="AD19" s="355">
        <v>23.61</v>
      </c>
      <c r="AE19" s="356">
        <v>875955</v>
      </c>
      <c r="AF19" s="357">
        <v>0.03</v>
      </c>
      <c r="AG19" s="358">
        <v>2811009</v>
      </c>
      <c r="AH19" s="358">
        <v>0</v>
      </c>
      <c r="AI19" s="359">
        <v>2811009</v>
      </c>
      <c r="AJ19" s="356">
        <v>100424800</v>
      </c>
      <c r="AK19" s="356">
        <v>93700300</v>
      </c>
      <c r="AL19" s="357">
        <v>-6.6960551576901325E-2</v>
      </c>
      <c r="AM19" s="356">
        <v>93700300</v>
      </c>
      <c r="AN19" s="346">
        <v>0.03</v>
      </c>
      <c r="AO19" s="346">
        <v>0</v>
      </c>
      <c r="AP19" s="356">
        <v>116667</v>
      </c>
      <c r="AQ19" s="356">
        <v>3803631</v>
      </c>
      <c r="AR19" s="356">
        <v>2768.29</v>
      </c>
    </row>
    <row r="20" spans="1:44" ht="15" customHeight="1" x14ac:dyDescent="0.2">
      <c r="A20" s="343">
        <v>14</v>
      </c>
      <c r="B20" s="344" t="s">
        <v>20</v>
      </c>
      <c r="C20" s="345">
        <v>164016539</v>
      </c>
      <c r="D20" s="345">
        <v>19360135</v>
      </c>
      <c r="E20" s="345">
        <v>144656404</v>
      </c>
      <c r="F20" s="345">
        <v>149077112</v>
      </c>
      <c r="G20" s="346">
        <v>-2.9653834453138586E-2</v>
      </c>
      <c r="H20" s="347">
        <v>144656404</v>
      </c>
      <c r="I20" s="348">
        <v>5.29</v>
      </c>
      <c r="J20" s="349">
        <v>737217</v>
      </c>
      <c r="K20" s="348">
        <v>10.3</v>
      </c>
      <c r="L20" s="349">
        <v>1435295</v>
      </c>
      <c r="M20" s="350">
        <v>3.33</v>
      </c>
      <c r="N20" s="350">
        <v>11.88</v>
      </c>
      <c r="O20" s="350">
        <v>3</v>
      </c>
      <c r="P20" s="349">
        <v>577641</v>
      </c>
      <c r="Q20" s="345">
        <v>2750153</v>
      </c>
      <c r="R20" s="350">
        <v>0</v>
      </c>
      <c r="S20" s="349">
        <v>0</v>
      </c>
      <c r="T20" s="350">
        <v>10</v>
      </c>
      <c r="U20" s="350">
        <v>17.25</v>
      </c>
      <c r="V20" s="350">
        <v>2</v>
      </c>
      <c r="W20" s="349">
        <v>1000200</v>
      </c>
      <c r="X20" s="345">
        <v>1000200</v>
      </c>
      <c r="Y20" s="352">
        <v>15.59</v>
      </c>
      <c r="Z20" s="345">
        <v>2172512</v>
      </c>
      <c r="AA20" s="345">
        <v>1577841</v>
      </c>
      <c r="AB20" s="353">
        <v>6.91</v>
      </c>
      <c r="AC20" s="354">
        <v>19.010000000000002</v>
      </c>
      <c r="AD20" s="355">
        <v>25.93</v>
      </c>
      <c r="AE20" s="356">
        <v>3750353</v>
      </c>
      <c r="AF20" s="357">
        <v>0.02</v>
      </c>
      <c r="AG20" s="358">
        <v>2716277</v>
      </c>
      <c r="AH20" s="358">
        <v>0</v>
      </c>
      <c r="AI20" s="359">
        <v>2716277</v>
      </c>
      <c r="AJ20" s="356">
        <v>148552100</v>
      </c>
      <c r="AK20" s="356">
        <v>135813850</v>
      </c>
      <c r="AL20" s="357">
        <v>-8.5749376817964879E-2</v>
      </c>
      <c r="AM20" s="356">
        <v>135813850</v>
      </c>
      <c r="AN20" s="346">
        <v>0.02</v>
      </c>
      <c r="AO20" s="346">
        <v>0</v>
      </c>
      <c r="AP20" s="356">
        <v>141475</v>
      </c>
      <c r="AQ20" s="356">
        <v>6608105</v>
      </c>
      <c r="AR20" s="356">
        <v>3743.97</v>
      </c>
    </row>
    <row r="21" spans="1:44" ht="15" customHeight="1" x14ac:dyDescent="0.2">
      <c r="A21" s="362">
        <v>15</v>
      </c>
      <c r="B21" s="363" t="s">
        <v>21</v>
      </c>
      <c r="C21" s="364">
        <v>163342160</v>
      </c>
      <c r="D21" s="364">
        <v>28334058</v>
      </c>
      <c r="E21" s="364">
        <v>135008102</v>
      </c>
      <c r="F21" s="364">
        <v>135097962</v>
      </c>
      <c r="G21" s="365">
        <v>-6.6514696942652617E-4</v>
      </c>
      <c r="H21" s="366">
        <v>135008102</v>
      </c>
      <c r="I21" s="367">
        <v>2.84</v>
      </c>
      <c r="J21" s="368">
        <v>384432</v>
      </c>
      <c r="K21" s="367">
        <v>38</v>
      </c>
      <c r="L21" s="368">
        <v>5143508</v>
      </c>
      <c r="M21" s="369">
        <v>0</v>
      </c>
      <c r="N21" s="369">
        <v>0</v>
      </c>
      <c r="O21" s="369">
        <v>0</v>
      </c>
      <c r="P21" s="368">
        <v>0</v>
      </c>
      <c r="Q21" s="364">
        <v>5527940</v>
      </c>
      <c r="R21" s="369"/>
      <c r="S21" s="368"/>
      <c r="T21" s="369"/>
      <c r="U21" s="369"/>
      <c r="V21" s="369"/>
      <c r="W21" s="368"/>
      <c r="X21" s="364">
        <v>0</v>
      </c>
      <c r="Y21" s="370">
        <v>40.840000000000003</v>
      </c>
      <c r="Z21" s="364">
        <v>5527940</v>
      </c>
      <c r="AA21" s="364">
        <v>0</v>
      </c>
      <c r="AB21" s="371">
        <v>0</v>
      </c>
      <c r="AC21" s="372">
        <v>40.950000000000003</v>
      </c>
      <c r="AD21" s="373">
        <v>40.950000000000003</v>
      </c>
      <c r="AE21" s="374">
        <v>5527940</v>
      </c>
      <c r="AF21" s="375">
        <v>0.02</v>
      </c>
      <c r="AG21" s="376">
        <v>5084177</v>
      </c>
      <c r="AH21" s="376">
        <v>0</v>
      </c>
      <c r="AI21" s="377">
        <v>5084177</v>
      </c>
      <c r="AJ21" s="374">
        <v>263418200</v>
      </c>
      <c r="AK21" s="374">
        <v>254208850</v>
      </c>
      <c r="AL21" s="375">
        <v>-3.4960948028647985E-2</v>
      </c>
      <c r="AM21" s="374">
        <v>254208850</v>
      </c>
      <c r="AN21" s="365">
        <v>0.02</v>
      </c>
      <c r="AO21" s="365">
        <v>0</v>
      </c>
      <c r="AP21" s="374">
        <v>190179</v>
      </c>
      <c r="AQ21" s="374">
        <v>10802296</v>
      </c>
      <c r="AR21" s="374">
        <v>2951.45</v>
      </c>
    </row>
    <row r="22" spans="1:44" ht="15" customHeight="1" x14ac:dyDescent="0.2">
      <c r="A22" s="343">
        <v>16</v>
      </c>
      <c r="B22" s="344" t="s">
        <v>22</v>
      </c>
      <c r="C22" s="345">
        <v>756660605</v>
      </c>
      <c r="D22" s="345">
        <v>40890681</v>
      </c>
      <c r="E22" s="345">
        <v>715769924</v>
      </c>
      <c r="F22" s="345">
        <v>734611692</v>
      </c>
      <c r="G22" s="346">
        <v>-2.5648608925217052E-2</v>
      </c>
      <c r="H22" s="347">
        <v>715769924</v>
      </c>
      <c r="I22" s="348">
        <v>5.32</v>
      </c>
      <c r="J22" s="349">
        <v>3746749</v>
      </c>
      <c r="K22" s="348">
        <v>51.34</v>
      </c>
      <c r="L22" s="349">
        <v>36157497</v>
      </c>
      <c r="M22" s="350">
        <v>0</v>
      </c>
      <c r="N22" s="350">
        <v>0</v>
      </c>
      <c r="O22" s="350">
        <v>0</v>
      </c>
      <c r="P22" s="349">
        <v>0</v>
      </c>
      <c r="Q22" s="345">
        <v>39904246</v>
      </c>
      <c r="R22" s="351">
        <v>0</v>
      </c>
      <c r="S22" s="349">
        <v>0</v>
      </c>
      <c r="T22" s="350">
        <v>3</v>
      </c>
      <c r="U22" s="350">
        <v>5</v>
      </c>
      <c r="V22" s="350">
        <v>2</v>
      </c>
      <c r="W22" s="349">
        <v>1670014</v>
      </c>
      <c r="X22" s="345">
        <v>1670014</v>
      </c>
      <c r="Y22" s="352">
        <v>56.660000000000004</v>
      </c>
      <c r="Z22" s="345">
        <v>39904246</v>
      </c>
      <c r="AA22" s="345">
        <v>1670014</v>
      </c>
      <c r="AB22" s="353">
        <v>2.33</v>
      </c>
      <c r="AC22" s="354">
        <v>55.75</v>
      </c>
      <c r="AD22" s="355">
        <v>58.08</v>
      </c>
      <c r="AE22" s="356">
        <v>41574260</v>
      </c>
      <c r="AF22" s="357">
        <v>2.5000000000000001E-2</v>
      </c>
      <c r="AG22" s="358">
        <v>15201149</v>
      </c>
      <c r="AH22" s="358">
        <v>2234676</v>
      </c>
      <c r="AI22" s="359">
        <v>17435825</v>
      </c>
      <c r="AJ22" s="356">
        <v>908000000</v>
      </c>
      <c r="AK22" s="356">
        <v>697433000</v>
      </c>
      <c r="AL22" s="360">
        <v>-0.23190198237885462</v>
      </c>
      <c r="AM22" s="361">
        <v>697433000</v>
      </c>
      <c r="AN22" s="346">
        <v>2.179585565925329E-2</v>
      </c>
      <c r="AO22" s="346">
        <v>3.2041443407467098E-3</v>
      </c>
      <c r="AP22" s="356">
        <v>655070</v>
      </c>
      <c r="AQ22" s="356">
        <v>59665155</v>
      </c>
      <c r="AR22" s="356">
        <v>12063.31</v>
      </c>
    </row>
    <row r="23" spans="1:44" s="378" customFormat="1" ht="15" customHeight="1" x14ac:dyDescent="0.2">
      <c r="A23" s="343">
        <v>17</v>
      </c>
      <c r="B23" s="344" t="s">
        <v>23</v>
      </c>
      <c r="C23" s="345">
        <v>4044960665</v>
      </c>
      <c r="D23" s="345">
        <v>551101661</v>
      </c>
      <c r="E23" s="345">
        <v>3493859004</v>
      </c>
      <c r="F23" s="345">
        <v>3421732920</v>
      </c>
      <c r="G23" s="346">
        <v>2.1078817571770037E-2</v>
      </c>
      <c r="H23" s="347">
        <v>3493859004</v>
      </c>
      <c r="I23" s="348">
        <v>5.25</v>
      </c>
      <c r="J23" s="349">
        <v>18233960</v>
      </c>
      <c r="K23" s="348">
        <v>38.200000000000003</v>
      </c>
      <c r="L23" s="349">
        <v>132670736</v>
      </c>
      <c r="M23" s="350">
        <v>0</v>
      </c>
      <c r="N23" s="350">
        <v>0</v>
      </c>
      <c r="O23" s="350">
        <v>0</v>
      </c>
      <c r="P23" s="349">
        <v>0</v>
      </c>
      <c r="Q23" s="345">
        <v>150904696</v>
      </c>
      <c r="R23" s="350">
        <v>0</v>
      </c>
      <c r="S23" s="349">
        <v>0</v>
      </c>
      <c r="T23" s="350">
        <v>0</v>
      </c>
      <c r="U23" s="350">
        <v>0</v>
      </c>
      <c r="V23" s="350">
        <v>0</v>
      </c>
      <c r="W23" s="349">
        <v>0</v>
      </c>
      <c r="X23" s="345">
        <v>0</v>
      </c>
      <c r="Y23" s="352">
        <v>43.45</v>
      </c>
      <c r="Z23" s="345">
        <v>150904696</v>
      </c>
      <c r="AA23" s="345">
        <v>0</v>
      </c>
      <c r="AB23" s="353">
        <v>0</v>
      </c>
      <c r="AC23" s="354">
        <v>43.19</v>
      </c>
      <c r="AD23" s="355">
        <v>43.19</v>
      </c>
      <c r="AE23" s="356">
        <v>150904696</v>
      </c>
      <c r="AF23" s="357">
        <v>0.02</v>
      </c>
      <c r="AG23" s="358">
        <v>174082945</v>
      </c>
      <c r="AH23" s="358">
        <v>0</v>
      </c>
      <c r="AI23" s="359">
        <v>174082945</v>
      </c>
      <c r="AJ23" s="356">
        <v>8620133350</v>
      </c>
      <c r="AK23" s="356">
        <v>8704147250</v>
      </c>
      <c r="AL23" s="360">
        <v>9.746241338598317E-3</v>
      </c>
      <c r="AM23" s="361">
        <v>8704147250</v>
      </c>
      <c r="AN23" s="346">
        <v>0.02</v>
      </c>
      <c r="AO23" s="346">
        <v>0</v>
      </c>
      <c r="AP23" s="356">
        <v>3975914</v>
      </c>
      <c r="AQ23" s="356">
        <v>328963555</v>
      </c>
      <c r="AR23" s="356">
        <v>7477.29</v>
      </c>
    </row>
    <row r="24" spans="1:44" ht="15" customHeight="1" x14ac:dyDescent="0.2">
      <c r="A24" s="343">
        <v>18</v>
      </c>
      <c r="B24" s="344" t="s">
        <v>24</v>
      </c>
      <c r="C24" s="345">
        <v>49006953</v>
      </c>
      <c r="D24" s="345">
        <v>5523693</v>
      </c>
      <c r="E24" s="345">
        <v>43483260</v>
      </c>
      <c r="F24" s="345">
        <v>39683904</v>
      </c>
      <c r="G24" s="346">
        <v>9.5740479565720141E-2</v>
      </c>
      <c r="H24" s="347">
        <v>43483260</v>
      </c>
      <c r="I24" s="348">
        <v>8.1999999999999993</v>
      </c>
      <c r="J24" s="349">
        <v>349394</v>
      </c>
      <c r="K24" s="348">
        <v>8.24</v>
      </c>
      <c r="L24" s="349">
        <v>347699</v>
      </c>
      <c r="M24" s="350">
        <v>0</v>
      </c>
      <c r="N24" s="350">
        <v>0</v>
      </c>
      <c r="O24" s="350">
        <v>0</v>
      </c>
      <c r="P24" s="349">
        <v>0</v>
      </c>
      <c r="Q24" s="345">
        <v>697093</v>
      </c>
      <c r="R24" s="350"/>
      <c r="S24" s="349"/>
      <c r="T24" s="350"/>
      <c r="U24" s="350"/>
      <c r="V24" s="350"/>
      <c r="W24" s="349"/>
      <c r="X24" s="345">
        <v>0</v>
      </c>
      <c r="Y24" s="352">
        <v>16.439999999999998</v>
      </c>
      <c r="Z24" s="345">
        <v>697093</v>
      </c>
      <c r="AA24" s="345">
        <v>0</v>
      </c>
      <c r="AB24" s="353">
        <v>0</v>
      </c>
      <c r="AC24" s="354">
        <v>16.03</v>
      </c>
      <c r="AD24" s="355">
        <v>16.03</v>
      </c>
      <c r="AE24" s="356">
        <v>697093</v>
      </c>
      <c r="AF24" s="357">
        <v>0.03</v>
      </c>
      <c r="AG24" s="358">
        <v>2191168</v>
      </c>
      <c r="AH24" s="358">
        <v>0</v>
      </c>
      <c r="AI24" s="359">
        <v>2191168</v>
      </c>
      <c r="AJ24" s="356">
        <v>65319433</v>
      </c>
      <c r="AK24" s="356">
        <v>73038933</v>
      </c>
      <c r="AL24" s="357">
        <v>0.11818075640674958</v>
      </c>
      <c r="AM24" s="356">
        <v>73038933</v>
      </c>
      <c r="AN24" s="346">
        <v>3.0000000136913282E-2</v>
      </c>
      <c r="AO24" s="346">
        <v>0</v>
      </c>
      <c r="AP24" s="356">
        <v>147983</v>
      </c>
      <c r="AQ24" s="356">
        <v>3036244</v>
      </c>
      <c r="AR24" s="356">
        <v>3048.44</v>
      </c>
    </row>
    <row r="25" spans="1:44" ht="15" customHeight="1" x14ac:dyDescent="0.2">
      <c r="A25" s="343">
        <v>19</v>
      </c>
      <c r="B25" s="344" t="s">
        <v>25</v>
      </c>
      <c r="C25" s="345">
        <v>184438443</v>
      </c>
      <c r="D25" s="345">
        <v>35501182</v>
      </c>
      <c r="E25" s="345">
        <v>148937261</v>
      </c>
      <c r="F25" s="345">
        <v>136214578</v>
      </c>
      <c r="G25" s="346">
        <v>9.3401772312505349E-2</v>
      </c>
      <c r="H25" s="347">
        <v>148937261</v>
      </c>
      <c r="I25" s="348">
        <v>3.34</v>
      </c>
      <c r="J25" s="349">
        <v>478998</v>
      </c>
      <c r="K25" s="348">
        <v>17</v>
      </c>
      <c r="L25" s="349">
        <v>2521898</v>
      </c>
      <c r="M25" s="350">
        <v>0</v>
      </c>
      <c r="N25" s="350">
        <v>0</v>
      </c>
      <c r="O25" s="350">
        <v>0</v>
      </c>
      <c r="P25" s="349">
        <v>0</v>
      </c>
      <c r="Q25" s="345">
        <v>3000896</v>
      </c>
      <c r="R25" s="350"/>
      <c r="S25" s="349"/>
      <c r="T25" s="350"/>
      <c r="U25" s="350"/>
      <c r="V25" s="350"/>
      <c r="W25" s="349"/>
      <c r="X25" s="345">
        <v>0</v>
      </c>
      <c r="Y25" s="352">
        <v>20.34</v>
      </c>
      <c r="Z25" s="345">
        <v>3000896</v>
      </c>
      <c r="AA25" s="345">
        <v>0</v>
      </c>
      <c r="AB25" s="353">
        <v>0</v>
      </c>
      <c r="AC25" s="354">
        <v>20.149999999999999</v>
      </c>
      <c r="AD25" s="355">
        <v>20.149999999999999</v>
      </c>
      <c r="AE25" s="356">
        <v>3000896</v>
      </c>
      <c r="AF25" s="357">
        <v>0.02</v>
      </c>
      <c r="AG25" s="358">
        <v>2977123</v>
      </c>
      <c r="AH25" s="358">
        <v>0</v>
      </c>
      <c r="AI25" s="359">
        <v>2977123</v>
      </c>
      <c r="AJ25" s="356">
        <v>184572250</v>
      </c>
      <c r="AK25" s="356">
        <v>148856150</v>
      </c>
      <c r="AL25" s="357">
        <v>-0.19350742053586062</v>
      </c>
      <c r="AM25" s="356">
        <v>148856150</v>
      </c>
      <c r="AN25" s="346">
        <v>0.02</v>
      </c>
      <c r="AO25" s="346">
        <v>0</v>
      </c>
      <c r="AP25" s="356">
        <v>126812</v>
      </c>
      <c r="AQ25" s="356">
        <v>6104831</v>
      </c>
      <c r="AR25" s="356">
        <v>3124.27</v>
      </c>
    </row>
    <row r="26" spans="1:44" ht="15" customHeight="1" x14ac:dyDescent="0.2">
      <c r="A26" s="362">
        <v>20</v>
      </c>
      <c r="B26" s="363" t="s">
        <v>26</v>
      </c>
      <c r="C26" s="364">
        <v>294076470</v>
      </c>
      <c r="D26" s="364">
        <v>49373445</v>
      </c>
      <c r="E26" s="364">
        <v>244703025</v>
      </c>
      <c r="F26" s="364">
        <v>250384721</v>
      </c>
      <c r="G26" s="365">
        <v>-2.2691863853785233E-2</v>
      </c>
      <c r="H26" s="366">
        <v>244703025</v>
      </c>
      <c r="I26" s="367">
        <v>4.59</v>
      </c>
      <c r="J26" s="368">
        <v>1089212</v>
      </c>
      <c r="K26" s="367">
        <v>10.18</v>
      </c>
      <c r="L26" s="368">
        <v>2415730</v>
      </c>
      <c r="M26" s="369">
        <v>2</v>
      </c>
      <c r="N26" s="369">
        <v>12.13</v>
      </c>
      <c r="O26" s="369">
        <v>3</v>
      </c>
      <c r="P26" s="368">
        <v>3319135</v>
      </c>
      <c r="Q26" s="364">
        <v>6824077</v>
      </c>
      <c r="R26" s="369">
        <v>0</v>
      </c>
      <c r="S26" s="368">
        <v>0</v>
      </c>
      <c r="T26" s="369">
        <v>6.05</v>
      </c>
      <c r="U26" s="369">
        <v>6.05</v>
      </c>
      <c r="V26" s="369">
        <v>1</v>
      </c>
      <c r="W26" s="368">
        <v>798</v>
      </c>
      <c r="X26" s="364">
        <v>798</v>
      </c>
      <c r="Y26" s="370">
        <v>14.77</v>
      </c>
      <c r="Z26" s="364">
        <v>3504942</v>
      </c>
      <c r="AA26" s="364">
        <v>3319933</v>
      </c>
      <c r="AB26" s="371">
        <v>0</v>
      </c>
      <c r="AC26" s="372">
        <v>27.89</v>
      </c>
      <c r="AD26" s="373">
        <v>27.89</v>
      </c>
      <c r="AE26" s="374">
        <v>6824875</v>
      </c>
      <c r="AF26" s="375">
        <v>0.02</v>
      </c>
      <c r="AG26" s="376">
        <v>7244234</v>
      </c>
      <c r="AH26" s="376">
        <v>0</v>
      </c>
      <c r="AI26" s="377">
        <v>7244234</v>
      </c>
      <c r="AJ26" s="374">
        <v>378026150</v>
      </c>
      <c r="AK26" s="374">
        <v>362211700</v>
      </c>
      <c r="AL26" s="375">
        <v>-4.1834275221436401E-2</v>
      </c>
      <c r="AM26" s="374">
        <v>362211700</v>
      </c>
      <c r="AN26" s="365">
        <v>0.02</v>
      </c>
      <c r="AO26" s="365">
        <v>0</v>
      </c>
      <c r="AP26" s="374">
        <v>227785</v>
      </c>
      <c r="AQ26" s="374">
        <v>14296894</v>
      </c>
      <c r="AR26" s="374">
        <v>2470.09</v>
      </c>
    </row>
    <row r="27" spans="1:44" ht="15" customHeight="1" x14ac:dyDescent="0.2">
      <c r="A27" s="343">
        <v>21</v>
      </c>
      <c r="B27" s="344" t="s">
        <v>27</v>
      </c>
      <c r="C27" s="345">
        <v>121691798</v>
      </c>
      <c r="D27" s="345">
        <v>28646401</v>
      </c>
      <c r="E27" s="345">
        <v>93045397</v>
      </c>
      <c r="F27" s="345">
        <v>90188956</v>
      </c>
      <c r="G27" s="346">
        <v>3.1671738167143214E-2</v>
      </c>
      <c r="H27" s="347">
        <v>93045397</v>
      </c>
      <c r="I27" s="348">
        <v>4.5999999999999996</v>
      </c>
      <c r="J27" s="349">
        <v>427577</v>
      </c>
      <c r="K27" s="348">
        <v>20.16</v>
      </c>
      <c r="L27" s="349">
        <v>1873914</v>
      </c>
      <c r="M27" s="350">
        <v>20.16</v>
      </c>
      <c r="N27" s="350">
        <v>20.16</v>
      </c>
      <c r="O27" s="350">
        <v>0</v>
      </c>
      <c r="P27" s="349">
        <v>0</v>
      </c>
      <c r="Q27" s="345">
        <v>2301491</v>
      </c>
      <c r="R27" s="351">
        <v>0</v>
      </c>
      <c r="S27" s="349">
        <v>0</v>
      </c>
      <c r="T27" s="350">
        <v>0</v>
      </c>
      <c r="U27" s="350">
        <v>0</v>
      </c>
      <c r="V27" s="350">
        <v>0</v>
      </c>
      <c r="W27" s="349">
        <v>0</v>
      </c>
      <c r="X27" s="345">
        <v>0</v>
      </c>
      <c r="Y27" s="352">
        <v>24.759999999999998</v>
      </c>
      <c r="Z27" s="345">
        <v>2301491</v>
      </c>
      <c r="AA27" s="345">
        <v>0</v>
      </c>
      <c r="AB27" s="353">
        <v>0</v>
      </c>
      <c r="AC27" s="354">
        <v>24.74</v>
      </c>
      <c r="AD27" s="355">
        <v>24.74</v>
      </c>
      <c r="AE27" s="356">
        <v>2301491</v>
      </c>
      <c r="AF27" s="357">
        <v>0.02</v>
      </c>
      <c r="AG27" s="358">
        <v>4897716</v>
      </c>
      <c r="AH27" s="358">
        <v>0</v>
      </c>
      <c r="AI27" s="359">
        <v>4897716</v>
      </c>
      <c r="AJ27" s="356">
        <v>252134550</v>
      </c>
      <c r="AK27" s="356">
        <v>244885800</v>
      </c>
      <c r="AL27" s="360">
        <v>-2.8749530756494897E-2</v>
      </c>
      <c r="AM27" s="361">
        <v>244885800</v>
      </c>
      <c r="AN27" s="346">
        <v>0.02</v>
      </c>
      <c r="AO27" s="346">
        <v>0</v>
      </c>
      <c r="AP27" s="356">
        <v>73881</v>
      </c>
      <c r="AQ27" s="356">
        <v>7273088</v>
      </c>
      <c r="AR27" s="356">
        <v>2405.12</v>
      </c>
    </row>
    <row r="28" spans="1:44" ht="15" customHeight="1" x14ac:dyDescent="0.2">
      <c r="A28" s="343">
        <v>22</v>
      </c>
      <c r="B28" s="344" t="s">
        <v>28</v>
      </c>
      <c r="C28" s="345">
        <v>82119684</v>
      </c>
      <c r="D28" s="345">
        <v>31097592</v>
      </c>
      <c r="E28" s="345">
        <v>51022092</v>
      </c>
      <c r="F28" s="345">
        <v>48899979</v>
      </c>
      <c r="G28" s="346">
        <v>4.3397012501784508E-2</v>
      </c>
      <c r="H28" s="347">
        <v>51022092</v>
      </c>
      <c r="I28" s="348">
        <v>5.62</v>
      </c>
      <c r="J28" s="349">
        <v>281678</v>
      </c>
      <c r="K28" s="348">
        <v>23.03</v>
      </c>
      <c r="L28" s="349">
        <v>1656445</v>
      </c>
      <c r="M28" s="350">
        <v>2</v>
      </c>
      <c r="N28" s="350">
        <v>16.18</v>
      </c>
      <c r="O28" s="350">
        <v>8</v>
      </c>
      <c r="P28" s="349">
        <v>0</v>
      </c>
      <c r="Q28" s="345">
        <v>1938123</v>
      </c>
      <c r="R28" s="350">
        <v>81</v>
      </c>
      <c r="S28" s="349">
        <v>1536239</v>
      </c>
      <c r="T28" s="350">
        <v>18</v>
      </c>
      <c r="U28" s="350">
        <v>35</v>
      </c>
      <c r="V28" s="350">
        <v>3</v>
      </c>
      <c r="W28" s="349">
        <v>0</v>
      </c>
      <c r="X28" s="345">
        <v>1536239</v>
      </c>
      <c r="Y28" s="352">
        <v>109.65</v>
      </c>
      <c r="Z28" s="345">
        <v>3474362</v>
      </c>
      <c r="AA28" s="345">
        <v>0</v>
      </c>
      <c r="AB28" s="353">
        <v>30.11</v>
      </c>
      <c r="AC28" s="354">
        <v>37.99</v>
      </c>
      <c r="AD28" s="355">
        <v>68.099999999999994</v>
      </c>
      <c r="AE28" s="356">
        <v>3474362</v>
      </c>
      <c r="AF28" s="357">
        <v>0.02</v>
      </c>
      <c r="AG28" s="358">
        <v>2521448</v>
      </c>
      <c r="AH28" s="358">
        <v>0</v>
      </c>
      <c r="AI28" s="359">
        <v>2521448</v>
      </c>
      <c r="AJ28" s="356">
        <v>117837200</v>
      </c>
      <c r="AK28" s="356">
        <v>126072400</v>
      </c>
      <c r="AL28" s="360">
        <v>6.9886249843003734E-2</v>
      </c>
      <c r="AM28" s="361">
        <v>126072400</v>
      </c>
      <c r="AN28" s="346">
        <v>0.02</v>
      </c>
      <c r="AO28" s="346">
        <v>0</v>
      </c>
      <c r="AP28" s="356">
        <v>504448</v>
      </c>
      <c r="AQ28" s="356">
        <v>6500258</v>
      </c>
      <c r="AR28" s="356">
        <v>2170.37</v>
      </c>
    </row>
    <row r="29" spans="1:44" ht="15" customHeight="1" x14ac:dyDescent="0.2">
      <c r="A29" s="343">
        <v>23</v>
      </c>
      <c r="B29" s="344" t="s">
        <v>29</v>
      </c>
      <c r="C29" s="345">
        <v>736328806</v>
      </c>
      <c r="D29" s="345">
        <v>110919219</v>
      </c>
      <c r="E29" s="345">
        <v>625409587</v>
      </c>
      <c r="F29" s="345">
        <v>616536838</v>
      </c>
      <c r="G29" s="346">
        <v>1.43912714587867E-2</v>
      </c>
      <c r="H29" s="347">
        <v>625409587</v>
      </c>
      <c r="I29" s="348">
        <v>4.47</v>
      </c>
      <c r="J29" s="349">
        <v>2742370</v>
      </c>
      <c r="K29" s="348">
        <v>6.15</v>
      </c>
      <c r="L29" s="349">
        <v>3773089</v>
      </c>
      <c r="M29" s="350">
        <v>0</v>
      </c>
      <c r="N29" s="350">
        <v>0</v>
      </c>
      <c r="O29" s="350">
        <v>0</v>
      </c>
      <c r="P29" s="349">
        <v>0</v>
      </c>
      <c r="Q29" s="345">
        <v>6515459</v>
      </c>
      <c r="R29" s="350">
        <v>21.9</v>
      </c>
      <c r="S29" s="349">
        <v>13435620</v>
      </c>
      <c r="T29" s="350">
        <v>0</v>
      </c>
      <c r="U29" s="350">
        <v>0</v>
      </c>
      <c r="V29" s="350">
        <v>0</v>
      </c>
      <c r="W29" s="349">
        <v>0</v>
      </c>
      <c r="X29" s="345">
        <v>13435620</v>
      </c>
      <c r="Y29" s="352">
        <v>32.519999999999996</v>
      </c>
      <c r="Z29" s="345">
        <v>19951079</v>
      </c>
      <c r="AA29" s="345">
        <v>0</v>
      </c>
      <c r="AB29" s="353">
        <v>21.48</v>
      </c>
      <c r="AC29" s="354">
        <v>10.42</v>
      </c>
      <c r="AD29" s="355">
        <v>31.9</v>
      </c>
      <c r="AE29" s="356">
        <v>19951079</v>
      </c>
      <c r="AF29" s="357">
        <v>0.02</v>
      </c>
      <c r="AG29" s="358">
        <v>25944439</v>
      </c>
      <c r="AH29" s="358">
        <v>0</v>
      </c>
      <c r="AI29" s="359">
        <v>25944439</v>
      </c>
      <c r="AJ29" s="356">
        <v>1524276450</v>
      </c>
      <c r="AK29" s="356">
        <v>1297221950</v>
      </c>
      <c r="AL29" s="357">
        <v>-0.14895887160101437</v>
      </c>
      <c r="AM29" s="356">
        <v>1297221950</v>
      </c>
      <c r="AN29" s="346">
        <v>0.02</v>
      </c>
      <c r="AO29" s="346">
        <v>0</v>
      </c>
      <c r="AP29" s="356">
        <v>488874</v>
      </c>
      <c r="AQ29" s="356">
        <v>46384392</v>
      </c>
      <c r="AR29" s="356">
        <v>3570.78</v>
      </c>
    </row>
    <row r="30" spans="1:44" ht="15" customHeight="1" x14ac:dyDescent="0.2">
      <c r="A30" s="343">
        <v>24</v>
      </c>
      <c r="B30" s="344" t="s">
        <v>30</v>
      </c>
      <c r="C30" s="345">
        <v>657871632</v>
      </c>
      <c r="D30" s="345">
        <v>47104780</v>
      </c>
      <c r="E30" s="345">
        <v>610766852</v>
      </c>
      <c r="F30" s="345">
        <v>579484665</v>
      </c>
      <c r="G30" s="346">
        <v>5.3982769328330717E-2</v>
      </c>
      <c r="H30" s="347">
        <v>610766852</v>
      </c>
      <c r="I30" s="348">
        <v>3.49</v>
      </c>
      <c r="J30" s="349">
        <v>2139319</v>
      </c>
      <c r="K30" s="348">
        <v>54.34</v>
      </c>
      <c r="L30" s="349">
        <v>30079315</v>
      </c>
      <c r="M30" s="350">
        <v>0</v>
      </c>
      <c r="N30" s="350">
        <v>0</v>
      </c>
      <c r="O30" s="350">
        <v>0</v>
      </c>
      <c r="P30" s="349">
        <v>0</v>
      </c>
      <c r="Q30" s="345">
        <v>32218634</v>
      </c>
      <c r="R30" s="350">
        <v>0</v>
      </c>
      <c r="S30" s="349">
        <v>3328012</v>
      </c>
      <c r="T30" s="350">
        <v>0</v>
      </c>
      <c r="U30" s="350">
        <v>0</v>
      </c>
      <c r="V30" s="350">
        <v>0</v>
      </c>
      <c r="W30" s="349">
        <v>0</v>
      </c>
      <c r="X30" s="345">
        <v>3328012</v>
      </c>
      <c r="Y30" s="352">
        <v>57.830000000000005</v>
      </c>
      <c r="Z30" s="345">
        <v>35546646</v>
      </c>
      <c r="AA30" s="345">
        <v>0</v>
      </c>
      <c r="AB30" s="353">
        <v>5.45</v>
      </c>
      <c r="AC30" s="354">
        <v>52.75</v>
      </c>
      <c r="AD30" s="355">
        <v>58.2</v>
      </c>
      <c r="AE30" s="356">
        <v>35546646</v>
      </c>
      <c r="AF30" s="357">
        <v>0.02</v>
      </c>
      <c r="AG30" s="358">
        <v>24105054</v>
      </c>
      <c r="AH30" s="358">
        <v>0</v>
      </c>
      <c r="AI30" s="359">
        <v>24105054</v>
      </c>
      <c r="AJ30" s="356">
        <v>1223768550</v>
      </c>
      <c r="AK30" s="356">
        <v>1205252700</v>
      </c>
      <c r="AL30" s="357">
        <v>-1.5130189446362222E-2</v>
      </c>
      <c r="AM30" s="356">
        <v>1205252700</v>
      </c>
      <c r="AN30" s="346">
        <v>0.02</v>
      </c>
      <c r="AO30" s="346">
        <v>0</v>
      </c>
      <c r="AP30" s="356">
        <v>134862</v>
      </c>
      <c r="AQ30" s="356">
        <v>59786562</v>
      </c>
      <c r="AR30" s="356">
        <v>12447.75</v>
      </c>
    </row>
    <row r="31" spans="1:44" ht="15" customHeight="1" x14ac:dyDescent="0.2">
      <c r="A31" s="362">
        <v>25</v>
      </c>
      <c r="B31" s="363" t="s">
        <v>31</v>
      </c>
      <c r="C31" s="364">
        <v>257254000</v>
      </c>
      <c r="D31" s="364">
        <v>20076050</v>
      </c>
      <c r="E31" s="364">
        <v>237177950</v>
      </c>
      <c r="F31" s="364">
        <v>244929160</v>
      </c>
      <c r="G31" s="365">
        <v>-3.1646742266212807E-2</v>
      </c>
      <c r="H31" s="366">
        <v>237177950</v>
      </c>
      <c r="I31" s="367">
        <v>4.6500000000000004</v>
      </c>
      <c r="J31" s="368">
        <v>1101949</v>
      </c>
      <c r="K31" s="367">
        <v>20.16</v>
      </c>
      <c r="L31" s="368">
        <v>4746626</v>
      </c>
      <c r="M31" s="369">
        <v>0</v>
      </c>
      <c r="N31" s="369">
        <v>0</v>
      </c>
      <c r="O31" s="369">
        <v>0</v>
      </c>
      <c r="P31" s="368">
        <v>0</v>
      </c>
      <c r="Q31" s="364">
        <v>5848575</v>
      </c>
      <c r="R31" s="369">
        <v>0</v>
      </c>
      <c r="S31" s="368">
        <v>0</v>
      </c>
      <c r="T31" s="369">
        <v>0</v>
      </c>
      <c r="U31" s="369">
        <v>0</v>
      </c>
      <c r="V31" s="369">
        <v>0</v>
      </c>
      <c r="W31" s="368">
        <v>0</v>
      </c>
      <c r="X31" s="364">
        <v>0</v>
      </c>
      <c r="Y31" s="370">
        <v>24.810000000000002</v>
      </c>
      <c r="Z31" s="364">
        <v>5848575</v>
      </c>
      <c r="AA31" s="364">
        <v>0</v>
      </c>
      <c r="AB31" s="371">
        <v>0</v>
      </c>
      <c r="AC31" s="372">
        <v>24.66</v>
      </c>
      <c r="AD31" s="373">
        <v>24.66</v>
      </c>
      <c r="AE31" s="374">
        <v>5848575</v>
      </c>
      <c r="AF31" s="375">
        <v>0.03</v>
      </c>
      <c r="AG31" s="376">
        <v>5742608</v>
      </c>
      <c r="AH31" s="376">
        <v>0</v>
      </c>
      <c r="AI31" s="377">
        <v>5742608</v>
      </c>
      <c r="AJ31" s="374">
        <v>206517133</v>
      </c>
      <c r="AK31" s="374">
        <v>191420267</v>
      </c>
      <c r="AL31" s="375">
        <v>-7.3102244742086361E-2</v>
      </c>
      <c r="AM31" s="374">
        <v>191420267</v>
      </c>
      <c r="AN31" s="365">
        <v>2.9999999947758926E-2</v>
      </c>
      <c r="AO31" s="365">
        <v>0</v>
      </c>
      <c r="AP31" s="374">
        <v>88523</v>
      </c>
      <c r="AQ31" s="374">
        <v>11679706</v>
      </c>
      <c r="AR31" s="374">
        <v>5369.98</v>
      </c>
    </row>
    <row r="32" spans="1:44" s="378" customFormat="1" ht="15" customHeight="1" x14ac:dyDescent="0.2">
      <c r="A32" s="343">
        <v>26</v>
      </c>
      <c r="B32" s="344" t="s">
        <v>32</v>
      </c>
      <c r="C32" s="345">
        <v>4228049551</v>
      </c>
      <c r="D32" s="345">
        <v>741598287</v>
      </c>
      <c r="E32" s="345">
        <v>3486451264</v>
      </c>
      <c r="F32" s="345">
        <v>3468120655</v>
      </c>
      <c r="G32" s="346">
        <v>5.2854588474517761E-3</v>
      </c>
      <c r="H32" s="347">
        <v>3486451264</v>
      </c>
      <c r="I32" s="348">
        <v>2.91</v>
      </c>
      <c r="J32" s="349">
        <v>10094726</v>
      </c>
      <c r="K32" s="348">
        <v>20</v>
      </c>
      <c r="L32" s="349">
        <v>60888013</v>
      </c>
      <c r="M32" s="350">
        <v>0</v>
      </c>
      <c r="N32" s="350">
        <v>0</v>
      </c>
      <c r="O32" s="350">
        <v>0</v>
      </c>
      <c r="P32" s="349">
        <v>0</v>
      </c>
      <c r="Q32" s="345">
        <v>70982739</v>
      </c>
      <c r="R32" s="351">
        <v>0</v>
      </c>
      <c r="S32" s="349">
        <v>8491016</v>
      </c>
      <c r="T32" s="350">
        <v>0</v>
      </c>
      <c r="U32" s="350">
        <v>0</v>
      </c>
      <c r="V32" s="350">
        <v>0</v>
      </c>
      <c r="W32" s="349">
        <v>0</v>
      </c>
      <c r="X32" s="345">
        <v>8491016</v>
      </c>
      <c r="Y32" s="352">
        <v>22.91</v>
      </c>
      <c r="Z32" s="345">
        <v>79473755</v>
      </c>
      <c r="AA32" s="345">
        <v>0</v>
      </c>
      <c r="AB32" s="353">
        <v>2.44</v>
      </c>
      <c r="AC32" s="354">
        <v>20.36</v>
      </c>
      <c r="AD32" s="355">
        <v>22.8</v>
      </c>
      <c r="AE32" s="356">
        <v>79473755</v>
      </c>
      <c r="AF32" s="357">
        <v>0.02</v>
      </c>
      <c r="AG32" s="358">
        <v>176767523</v>
      </c>
      <c r="AH32" s="358">
        <v>11181342</v>
      </c>
      <c r="AI32" s="359">
        <v>187948865</v>
      </c>
      <c r="AJ32" s="356">
        <v>9378246550</v>
      </c>
      <c r="AK32" s="356">
        <v>9397443250</v>
      </c>
      <c r="AL32" s="360">
        <v>2.046939147702403E-3</v>
      </c>
      <c r="AM32" s="361">
        <v>9397443250</v>
      </c>
      <c r="AN32" s="346">
        <v>1.8810171905001928E-2</v>
      </c>
      <c r="AO32" s="346">
        <v>1.189828094998073E-3</v>
      </c>
      <c r="AP32" s="356">
        <v>1874803</v>
      </c>
      <c r="AQ32" s="356">
        <v>269297423</v>
      </c>
      <c r="AR32" s="356">
        <v>5510.37</v>
      </c>
    </row>
    <row r="33" spans="1:44" ht="15" customHeight="1" x14ac:dyDescent="0.2">
      <c r="A33" s="343">
        <v>27</v>
      </c>
      <c r="B33" s="344" t="s">
        <v>33</v>
      </c>
      <c r="C33" s="345">
        <v>255052590</v>
      </c>
      <c r="D33" s="345">
        <v>48203388</v>
      </c>
      <c r="E33" s="345">
        <v>206849202</v>
      </c>
      <c r="F33" s="345">
        <v>213003585</v>
      </c>
      <c r="G33" s="346">
        <v>-2.88933305981681E-2</v>
      </c>
      <c r="H33" s="347">
        <v>206849202</v>
      </c>
      <c r="I33" s="348">
        <v>6.48</v>
      </c>
      <c r="J33" s="349">
        <v>1313704</v>
      </c>
      <c r="K33" s="348">
        <v>10.77</v>
      </c>
      <c r="L33" s="349">
        <v>2183403</v>
      </c>
      <c r="M33" s="350">
        <v>3.95</v>
      </c>
      <c r="N33" s="350">
        <v>17.3</v>
      </c>
      <c r="O33" s="350">
        <v>7</v>
      </c>
      <c r="P33" s="349">
        <v>2205275</v>
      </c>
      <c r="Q33" s="345">
        <v>5702382</v>
      </c>
      <c r="R33" s="350">
        <v>0</v>
      </c>
      <c r="S33" s="349">
        <v>0</v>
      </c>
      <c r="T33" s="350">
        <v>1</v>
      </c>
      <c r="U33" s="350">
        <v>14.15</v>
      </c>
      <c r="V33" s="350">
        <v>7</v>
      </c>
      <c r="W33" s="349">
        <v>1937049</v>
      </c>
      <c r="X33" s="345">
        <v>1937049</v>
      </c>
      <c r="Y33" s="352">
        <v>17.25</v>
      </c>
      <c r="Z33" s="345">
        <v>3497107</v>
      </c>
      <c r="AA33" s="345">
        <v>4142324</v>
      </c>
      <c r="AB33" s="353">
        <v>9.36</v>
      </c>
      <c r="AC33" s="354">
        <v>27.57</v>
      </c>
      <c r="AD33" s="355">
        <v>36.93</v>
      </c>
      <c r="AE33" s="356">
        <v>7639431</v>
      </c>
      <c r="AF33" s="357">
        <v>2.5000000000000001E-2</v>
      </c>
      <c r="AG33" s="358">
        <v>9555588</v>
      </c>
      <c r="AH33" s="358">
        <v>1394533</v>
      </c>
      <c r="AI33" s="359">
        <v>10950121</v>
      </c>
      <c r="AJ33" s="356">
        <v>434367840</v>
      </c>
      <c r="AK33" s="356">
        <v>438004840</v>
      </c>
      <c r="AL33" s="360">
        <v>8.3730876576866287E-3</v>
      </c>
      <c r="AM33" s="361">
        <v>438004840</v>
      </c>
      <c r="AN33" s="346">
        <v>2.1816169885246015E-2</v>
      </c>
      <c r="AO33" s="346">
        <v>3.1838301147539831E-3</v>
      </c>
      <c r="AP33" s="356">
        <v>306646</v>
      </c>
      <c r="AQ33" s="356">
        <v>18896198</v>
      </c>
      <c r="AR33" s="356">
        <v>3357.53</v>
      </c>
    </row>
    <row r="34" spans="1:44" ht="15" customHeight="1" x14ac:dyDescent="0.2">
      <c r="A34" s="343">
        <v>28</v>
      </c>
      <c r="B34" s="344" t="s">
        <v>34</v>
      </c>
      <c r="C34" s="345">
        <v>2447494074</v>
      </c>
      <c r="D34" s="345">
        <v>365591179</v>
      </c>
      <c r="E34" s="345">
        <v>2081902895</v>
      </c>
      <c r="F34" s="345">
        <v>1958174846</v>
      </c>
      <c r="G34" s="346">
        <v>6.3185393915533933E-2</v>
      </c>
      <c r="H34" s="347">
        <v>2081902895</v>
      </c>
      <c r="I34" s="348">
        <v>4.59</v>
      </c>
      <c r="J34" s="349">
        <v>9202034</v>
      </c>
      <c r="K34" s="348">
        <v>28.97</v>
      </c>
      <c r="L34" s="349">
        <v>58193752</v>
      </c>
      <c r="M34" s="350">
        <v>0</v>
      </c>
      <c r="N34" s="350">
        <v>0</v>
      </c>
      <c r="O34" s="350">
        <v>0</v>
      </c>
      <c r="P34" s="349">
        <v>0</v>
      </c>
      <c r="Q34" s="345">
        <v>67395786</v>
      </c>
      <c r="R34" s="350">
        <v>0</v>
      </c>
      <c r="S34" s="349">
        <v>0</v>
      </c>
      <c r="T34" s="350">
        <v>0</v>
      </c>
      <c r="U34" s="350">
        <v>0</v>
      </c>
      <c r="V34" s="350">
        <v>0</v>
      </c>
      <c r="W34" s="349">
        <v>0</v>
      </c>
      <c r="X34" s="345">
        <v>0</v>
      </c>
      <c r="Y34" s="352">
        <v>33.56</v>
      </c>
      <c r="Z34" s="345">
        <v>67395786</v>
      </c>
      <c r="AA34" s="345">
        <v>0</v>
      </c>
      <c r="AB34" s="353">
        <v>0</v>
      </c>
      <c r="AC34" s="354">
        <v>32.369999999999997</v>
      </c>
      <c r="AD34" s="355">
        <v>32.369999999999997</v>
      </c>
      <c r="AE34" s="356">
        <v>67395786</v>
      </c>
      <c r="AF34" s="357">
        <v>0.02</v>
      </c>
      <c r="AG34" s="358">
        <v>103854346</v>
      </c>
      <c r="AH34" s="358">
        <v>7494138</v>
      </c>
      <c r="AI34" s="359">
        <v>111348484</v>
      </c>
      <c r="AJ34" s="356">
        <v>6032021850</v>
      </c>
      <c r="AK34" s="356">
        <v>5567424200</v>
      </c>
      <c r="AL34" s="357">
        <v>-7.7021877830233662E-2</v>
      </c>
      <c r="AM34" s="356">
        <v>5567424200</v>
      </c>
      <c r="AN34" s="346">
        <v>1.8653930842920143E-2</v>
      </c>
      <c r="AO34" s="346">
        <v>1.3460691570798575E-3</v>
      </c>
      <c r="AP34" s="356">
        <v>2205339</v>
      </c>
      <c r="AQ34" s="356">
        <v>180949609</v>
      </c>
      <c r="AR34" s="356">
        <v>5739.15</v>
      </c>
    </row>
    <row r="35" spans="1:44" ht="15" customHeight="1" x14ac:dyDescent="0.2">
      <c r="A35" s="343">
        <v>29</v>
      </c>
      <c r="B35" s="344" t="s">
        <v>35</v>
      </c>
      <c r="C35" s="345">
        <v>1183903559</v>
      </c>
      <c r="D35" s="345">
        <v>169836694</v>
      </c>
      <c r="E35" s="345">
        <v>1014066865</v>
      </c>
      <c r="F35" s="345">
        <v>990544283</v>
      </c>
      <c r="G35" s="346">
        <v>2.3747128123094725E-2</v>
      </c>
      <c r="H35" s="347">
        <v>1014066865</v>
      </c>
      <c r="I35" s="348">
        <v>3.63</v>
      </c>
      <c r="J35" s="349">
        <v>3646673</v>
      </c>
      <c r="K35" s="348">
        <v>28.47</v>
      </c>
      <c r="L35" s="349">
        <v>28478132</v>
      </c>
      <c r="M35" s="350">
        <v>0</v>
      </c>
      <c r="N35" s="350">
        <v>0</v>
      </c>
      <c r="O35" s="350">
        <v>0</v>
      </c>
      <c r="P35" s="349">
        <v>0</v>
      </c>
      <c r="Q35" s="345">
        <v>32124805</v>
      </c>
      <c r="R35" s="350">
        <v>11.2</v>
      </c>
      <c r="S35" s="349">
        <v>11353179</v>
      </c>
      <c r="T35" s="350">
        <v>0</v>
      </c>
      <c r="U35" s="350">
        <v>0</v>
      </c>
      <c r="V35" s="350">
        <v>0</v>
      </c>
      <c r="W35" s="349">
        <v>0</v>
      </c>
      <c r="X35" s="345">
        <v>11353179</v>
      </c>
      <c r="Y35" s="352">
        <v>43.3</v>
      </c>
      <c r="Z35" s="345">
        <v>43477984</v>
      </c>
      <c r="AA35" s="345">
        <v>0</v>
      </c>
      <c r="AB35" s="353">
        <v>11.2</v>
      </c>
      <c r="AC35" s="354">
        <v>31.68</v>
      </c>
      <c r="AD35" s="355">
        <v>42.87</v>
      </c>
      <c r="AE35" s="356">
        <v>43477984</v>
      </c>
      <c r="AF35" s="357">
        <v>0.02</v>
      </c>
      <c r="AG35" s="358">
        <v>30827994</v>
      </c>
      <c r="AH35" s="358">
        <v>0</v>
      </c>
      <c r="AI35" s="359">
        <v>30827994</v>
      </c>
      <c r="AJ35" s="356">
        <v>1664303100</v>
      </c>
      <c r="AK35" s="356">
        <v>1541399700</v>
      </c>
      <c r="AL35" s="357">
        <v>-7.3846765051389984E-2</v>
      </c>
      <c r="AM35" s="356">
        <v>1541399700</v>
      </c>
      <c r="AN35" s="346">
        <v>0.02</v>
      </c>
      <c r="AO35" s="346">
        <v>0</v>
      </c>
      <c r="AP35" s="356">
        <v>495211</v>
      </c>
      <c r="AQ35" s="356">
        <v>74801189</v>
      </c>
      <c r="AR35" s="356">
        <v>5340.65</v>
      </c>
    </row>
    <row r="36" spans="1:44" ht="15" customHeight="1" x14ac:dyDescent="0.2">
      <c r="A36" s="362">
        <v>30</v>
      </c>
      <c r="B36" s="363" t="s">
        <v>36</v>
      </c>
      <c r="C36" s="364">
        <v>95062100</v>
      </c>
      <c r="D36" s="364">
        <v>21444918</v>
      </c>
      <c r="E36" s="364">
        <v>73617182</v>
      </c>
      <c r="F36" s="364">
        <v>72171632</v>
      </c>
      <c r="G36" s="365">
        <v>2.0029337842879871E-2</v>
      </c>
      <c r="H36" s="366">
        <v>73617182</v>
      </c>
      <c r="I36" s="367">
        <v>4.76</v>
      </c>
      <c r="J36" s="368">
        <v>347347</v>
      </c>
      <c r="K36" s="367">
        <v>41.69</v>
      </c>
      <c r="L36" s="368">
        <v>3042203</v>
      </c>
      <c r="M36" s="369">
        <v>0</v>
      </c>
      <c r="N36" s="369">
        <v>0</v>
      </c>
      <c r="O36" s="369">
        <v>0</v>
      </c>
      <c r="P36" s="368">
        <v>0</v>
      </c>
      <c r="Q36" s="364">
        <v>3389550</v>
      </c>
      <c r="R36" s="369"/>
      <c r="S36" s="368"/>
      <c r="T36" s="369"/>
      <c r="U36" s="369"/>
      <c r="V36" s="369"/>
      <c r="W36" s="368"/>
      <c r="X36" s="364">
        <v>0</v>
      </c>
      <c r="Y36" s="370">
        <v>46.449999999999996</v>
      </c>
      <c r="Z36" s="364">
        <v>3389550</v>
      </c>
      <c r="AA36" s="364">
        <v>0</v>
      </c>
      <c r="AB36" s="371">
        <v>0</v>
      </c>
      <c r="AC36" s="372">
        <v>46.04</v>
      </c>
      <c r="AD36" s="373">
        <v>46.04</v>
      </c>
      <c r="AE36" s="374">
        <v>3389550</v>
      </c>
      <c r="AF36" s="375">
        <v>0.03</v>
      </c>
      <c r="AG36" s="376">
        <v>5114033</v>
      </c>
      <c r="AH36" s="376">
        <v>1133000</v>
      </c>
      <c r="AI36" s="377">
        <v>6247033</v>
      </c>
      <c r="AJ36" s="374">
        <v>242489667</v>
      </c>
      <c r="AK36" s="374">
        <v>208234433</v>
      </c>
      <c r="AL36" s="375">
        <v>-0.14126471624046563</v>
      </c>
      <c r="AM36" s="374">
        <v>208234433</v>
      </c>
      <c r="AN36" s="365">
        <v>2.4559017095890187E-2</v>
      </c>
      <c r="AO36" s="365">
        <v>5.4409829521326093E-3</v>
      </c>
      <c r="AP36" s="374">
        <v>73929</v>
      </c>
      <c r="AQ36" s="374">
        <v>9710512</v>
      </c>
      <c r="AR36" s="374">
        <v>3918.69</v>
      </c>
    </row>
    <row r="37" spans="1:44" ht="15" customHeight="1" x14ac:dyDescent="0.2">
      <c r="A37" s="343">
        <v>31</v>
      </c>
      <c r="B37" s="344" t="s">
        <v>37</v>
      </c>
      <c r="C37" s="345">
        <v>460850253</v>
      </c>
      <c r="D37" s="345">
        <v>57071964</v>
      </c>
      <c r="E37" s="345">
        <v>403778289</v>
      </c>
      <c r="F37" s="345">
        <v>382435327</v>
      </c>
      <c r="G37" s="346">
        <v>5.5808029471084923E-2</v>
      </c>
      <c r="H37" s="347">
        <v>403778289</v>
      </c>
      <c r="I37" s="348">
        <v>4.2300000000000004</v>
      </c>
      <c r="J37" s="349">
        <v>1702466</v>
      </c>
      <c r="K37" s="348">
        <v>28.6</v>
      </c>
      <c r="L37" s="349">
        <v>11510170</v>
      </c>
      <c r="M37" s="350">
        <v>2.5299999999999998</v>
      </c>
      <c r="N37" s="350">
        <v>3.25</v>
      </c>
      <c r="O37" s="350">
        <v>4</v>
      </c>
      <c r="P37" s="349">
        <v>1095589</v>
      </c>
      <c r="Q37" s="345">
        <v>14308225</v>
      </c>
      <c r="R37" s="351">
        <v>0</v>
      </c>
      <c r="S37" s="349">
        <v>0</v>
      </c>
      <c r="T37" s="350">
        <v>7.75</v>
      </c>
      <c r="U37" s="350">
        <v>20</v>
      </c>
      <c r="V37" s="350">
        <v>4</v>
      </c>
      <c r="W37" s="349">
        <v>3997310</v>
      </c>
      <c r="X37" s="345">
        <v>3997310</v>
      </c>
      <c r="Y37" s="352">
        <v>32.83</v>
      </c>
      <c r="Z37" s="345">
        <v>13212636</v>
      </c>
      <c r="AA37" s="345">
        <v>5092899</v>
      </c>
      <c r="AB37" s="353">
        <v>9.9</v>
      </c>
      <c r="AC37" s="354">
        <v>35.44</v>
      </c>
      <c r="AD37" s="355">
        <v>45.34</v>
      </c>
      <c r="AE37" s="356">
        <v>18305535</v>
      </c>
      <c r="AF37" s="357">
        <v>0.02</v>
      </c>
      <c r="AG37" s="358">
        <v>21677475</v>
      </c>
      <c r="AH37" s="358">
        <v>0</v>
      </c>
      <c r="AI37" s="359">
        <v>21677475</v>
      </c>
      <c r="AJ37" s="356">
        <v>1091235750</v>
      </c>
      <c r="AK37" s="356">
        <v>1083873750</v>
      </c>
      <c r="AL37" s="360">
        <v>-6.7464798509396344E-3</v>
      </c>
      <c r="AM37" s="361">
        <v>1083873750</v>
      </c>
      <c r="AN37" s="346">
        <v>0.02</v>
      </c>
      <c r="AO37" s="346">
        <v>0</v>
      </c>
      <c r="AP37" s="356">
        <v>448378</v>
      </c>
      <c r="AQ37" s="356">
        <v>40431388</v>
      </c>
      <c r="AR37" s="356">
        <v>6409.54</v>
      </c>
    </row>
    <row r="38" spans="1:44" ht="15" customHeight="1" x14ac:dyDescent="0.2">
      <c r="A38" s="343">
        <v>32</v>
      </c>
      <c r="B38" s="344" t="s">
        <v>38</v>
      </c>
      <c r="C38" s="345">
        <v>724017400</v>
      </c>
      <c r="D38" s="345">
        <v>234289294</v>
      </c>
      <c r="E38" s="345">
        <v>489728106</v>
      </c>
      <c r="F38" s="345">
        <v>472725665</v>
      </c>
      <c r="G38" s="346">
        <v>3.596682443717119E-2</v>
      </c>
      <c r="H38" s="347">
        <v>489728106</v>
      </c>
      <c r="I38" s="348">
        <v>3.29</v>
      </c>
      <c r="J38" s="349">
        <v>1600617</v>
      </c>
      <c r="K38" s="348">
        <v>19.18</v>
      </c>
      <c r="L38" s="349">
        <v>9331172</v>
      </c>
      <c r="M38" s="350">
        <v>0</v>
      </c>
      <c r="N38" s="350">
        <v>0</v>
      </c>
      <c r="O38" s="350">
        <v>0</v>
      </c>
      <c r="P38" s="349">
        <v>0</v>
      </c>
      <c r="Q38" s="345">
        <v>10931789</v>
      </c>
      <c r="R38" s="350">
        <v>0</v>
      </c>
      <c r="S38" s="349">
        <v>0</v>
      </c>
      <c r="T38" s="350">
        <v>9.52</v>
      </c>
      <c r="U38" s="350">
        <v>19.5</v>
      </c>
      <c r="V38" s="350">
        <v>10</v>
      </c>
      <c r="W38" s="349">
        <v>6645091</v>
      </c>
      <c r="X38" s="345">
        <v>6645091</v>
      </c>
      <c r="Y38" s="352">
        <v>22.47</v>
      </c>
      <c r="Z38" s="345">
        <v>10931789</v>
      </c>
      <c r="AA38" s="345">
        <v>6645091</v>
      </c>
      <c r="AB38" s="353">
        <v>13.57</v>
      </c>
      <c r="AC38" s="354">
        <v>22.32</v>
      </c>
      <c r="AD38" s="355">
        <v>35.89</v>
      </c>
      <c r="AE38" s="356">
        <v>17576880</v>
      </c>
      <c r="AF38" s="357">
        <v>2.5000000000000001E-2</v>
      </c>
      <c r="AG38" s="358">
        <v>44583212</v>
      </c>
      <c r="AH38" s="358">
        <v>1880485</v>
      </c>
      <c r="AI38" s="359">
        <v>46463697</v>
      </c>
      <c r="AJ38" s="356">
        <v>1727009000</v>
      </c>
      <c r="AK38" s="356">
        <v>1858547880</v>
      </c>
      <c r="AL38" s="360">
        <v>7.6165717723532422E-2</v>
      </c>
      <c r="AM38" s="361">
        <v>1858547880</v>
      </c>
      <c r="AN38" s="346">
        <v>2.3988196634460664E-2</v>
      </c>
      <c r="AO38" s="346">
        <v>1.011803365539337E-3</v>
      </c>
      <c r="AP38" s="356">
        <v>913273</v>
      </c>
      <c r="AQ38" s="356">
        <v>64953850</v>
      </c>
      <c r="AR38" s="356">
        <v>2599.09</v>
      </c>
    </row>
    <row r="39" spans="1:44" ht="15" customHeight="1" x14ac:dyDescent="0.2">
      <c r="A39" s="343">
        <v>33</v>
      </c>
      <c r="B39" s="344" t="s">
        <v>39</v>
      </c>
      <c r="C39" s="345">
        <v>121459551</v>
      </c>
      <c r="D39" s="345">
        <v>10246641</v>
      </c>
      <c r="E39" s="345">
        <v>111212910</v>
      </c>
      <c r="F39" s="345">
        <v>109795746</v>
      </c>
      <c r="G39" s="346">
        <v>1.2907276025065671E-2</v>
      </c>
      <c r="H39" s="347">
        <v>111212910</v>
      </c>
      <c r="I39" s="348">
        <v>4.5999999999999996</v>
      </c>
      <c r="J39" s="349">
        <v>518813</v>
      </c>
      <c r="K39" s="348">
        <v>5.27</v>
      </c>
      <c r="L39" s="349">
        <v>0</v>
      </c>
      <c r="M39" s="350">
        <v>0</v>
      </c>
      <c r="N39" s="350">
        <v>0</v>
      </c>
      <c r="O39" s="350">
        <v>0</v>
      </c>
      <c r="P39" s="349">
        <v>594175</v>
      </c>
      <c r="Q39" s="345">
        <v>1112988</v>
      </c>
      <c r="R39" s="350">
        <v>12.2</v>
      </c>
      <c r="S39" s="349">
        <v>1352307</v>
      </c>
      <c r="T39" s="350">
        <v>0</v>
      </c>
      <c r="U39" s="350">
        <v>0</v>
      </c>
      <c r="V39" s="350">
        <v>0</v>
      </c>
      <c r="W39" s="349">
        <v>0</v>
      </c>
      <c r="X39" s="345">
        <v>1352307</v>
      </c>
      <c r="Y39" s="352">
        <v>22.07</v>
      </c>
      <c r="Z39" s="345">
        <v>1871120</v>
      </c>
      <c r="AA39" s="345">
        <v>594175</v>
      </c>
      <c r="AB39" s="353">
        <v>12.16</v>
      </c>
      <c r="AC39" s="354">
        <v>10.01</v>
      </c>
      <c r="AD39" s="355">
        <v>22.17</v>
      </c>
      <c r="AE39" s="356">
        <v>2465295</v>
      </c>
      <c r="AF39" s="357">
        <v>2.5000000000000001E-2</v>
      </c>
      <c r="AG39" s="358">
        <v>1999683</v>
      </c>
      <c r="AH39" s="358">
        <v>1324488</v>
      </c>
      <c r="AI39" s="359">
        <v>3324171</v>
      </c>
      <c r="AJ39" s="356">
        <v>140211840</v>
      </c>
      <c r="AK39" s="356">
        <v>132966840</v>
      </c>
      <c r="AL39" s="357">
        <v>-5.1671813164993773E-2</v>
      </c>
      <c r="AM39" s="356">
        <v>132966840</v>
      </c>
      <c r="AN39" s="346">
        <v>1.5038960089598279E-2</v>
      </c>
      <c r="AO39" s="346">
        <v>9.9610399104017207E-3</v>
      </c>
      <c r="AP39" s="356">
        <v>50177</v>
      </c>
      <c r="AQ39" s="356">
        <v>5839643</v>
      </c>
      <c r="AR39" s="356">
        <v>3598.05</v>
      </c>
    </row>
    <row r="40" spans="1:44" ht="15" customHeight="1" x14ac:dyDescent="0.2">
      <c r="A40" s="343">
        <v>34</v>
      </c>
      <c r="B40" s="344" t="s">
        <v>40</v>
      </c>
      <c r="C40" s="345">
        <v>174419674</v>
      </c>
      <c r="D40" s="345">
        <v>35871667</v>
      </c>
      <c r="E40" s="345">
        <v>138548007</v>
      </c>
      <c r="F40" s="345">
        <v>138554842</v>
      </c>
      <c r="G40" s="346">
        <v>-4.9330646993917396E-5</v>
      </c>
      <c r="H40" s="347">
        <v>138548007</v>
      </c>
      <c r="I40" s="348">
        <v>5.96</v>
      </c>
      <c r="J40" s="349">
        <v>811901</v>
      </c>
      <c r="K40" s="348">
        <v>22.46</v>
      </c>
      <c r="L40" s="349">
        <v>3060851</v>
      </c>
      <c r="M40" s="350">
        <v>6.01</v>
      </c>
      <c r="N40" s="350">
        <v>10</v>
      </c>
      <c r="O40" s="350">
        <v>2</v>
      </c>
      <c r="P40" s="349">
        <v>567289</v>
      </c>
      <c r="Q40" s="345">
        <v>4440041</v>
      </c>
      <c r="R40" s="350">
        <v>6</v>
      </c>
      <c r="S40" s="349">
        <v>810793</v>
      </c>
      <c r="T40" s="350">
        <v>0</v>
      </c>
      <c r="U40" s="350">
        <v>0</v>
      </c>
      <c r="V40" s="350">
        <v>0</v>
      </c>
      <c r="W40" s="349">
        <v>0</v>
      </c>
      <c r="X40" s="345">
        <v>810793</v>
      </c>
      <c r="Y40" s="352">
        <v>34.42</v>
      </c>
      <c r="Z40" s="345">
        <v>4683545</v>
      </c>
      <c r="AA40" s="345">
        <v>567289</v>
      </c>
      <c r="AB40" s="353">
        <v>5.85</v>
      </c>
      <c r="AC40" s="354">
        <v>32.049999999999997</v>
      </c>
      <c r="AD40" s="355">
        <v>37.9</v>
      </c>
      <c r="AE40" s="356">
        <v>5250834</v>
      </c>
      <c r="AF40" s="357">
        <v>0.02</v>
      </c>
      <c r="AG40" s="358">
        <v>6445668</v>
      </c>
      <c r="AH40" s="358">
        <v>0</v>
      </c>
      <c r="AI40" s="359">
        <v>6445668</v>
      </c>
      <c r="AJ40" s="356">
        <v>321710700</v>
      </c>
      <c r="AK40" s="356">
        <v>322283400</v>
      </c>
      <c r="AL40" s="357">
        <v>1.7801708180672884E-3</v>
      </c>
      <c r="AM40" s="356">
        <v>322283400</v>
      </c>
      <c r="AN40" s="346">
        <v>0.02</v>
      </c>
      <c r="AO40" s="346">
        <v>0</v>
      </c>
      <c r="AP40" s="356">
        <v>209615</v>
      </c>
      <c r="AQ40" s="356">
        <v>11906117</v>
      </c>
      <c r="AR40" s="356">
        <v>2978.76</v>
      </c>
    </row>
    <row r="41" spans="1:44" ht="15" customHeight="1" x14ac:dyDescent="0.2">
      <c r="A41" s="362">
        <v>35</v>
      </c>
      <c r="B41" s="363" t="s">
        <v>41</v>
      </c>
      <c r="C41" s="364">
        <v>377223470</v>
      </c>
      <c r="D41" s="364">
        <v>51954531</v>
      </c>
      <c r="E41" s="364">
        <v>325268939</v>
      </c>
      <c r="F41" s="364">
        <v>323261870</v>
      </c>
      <c r="G41" s="365">
        <v>6.2088021702033707E-3</v>
      </c>
      <c r="H41" s="366">
        <v>325268939</v>
      </c>
      <c r="I41" s="367">
        <v>4.6500000000000004</v>
      </c>
      <c r="J41" s="368">
        <v>1481523</v>
      </c>
      <c r="K41" s="367">
        <v>7</v>
      </c>
      <c r="L41" s="368">
        <v>2186633</v>
      </c>
      <c r="M41" s="369">
        <v>7</v>
      </c>
      <c r="N41" s="369">
        <v>20</v>
      </c>
      <c r="O41" s="369">
        <v>5</v>
      </c>
      <c r="P41" s="368">
        <v>2781969</v>
      </c>
      <c r="Q41" s="364">
        <v>6450125</v>
      </c>
      <c r="R41" s="369">
        <v>0</v>
      </c>
      <c r="S41" s="368">
        <v>0</v>
      </c>
      <c r="T41" s="369">
        <v>8</v>
      </c>
      <c r="U41" s="369">
        <v>12</v>
      </c>
      <c r="V41" s="369">
        <v>2</v>
      </c>
      <c r="W41" s="368">
        <v>2093639</v>
      </c>
      <c r="X41" s="364">
        <v>2093639</v>
      </c>
      <c r="Y41" s="370">
        <v>11.65</v>
      </c>
      <c r="Z41" s="364">
        <v>3668156</v>
      </c>
      <c r="AA41" s="364">
        <v>4875608</v>
      </c>
      <c r="AB41" s="371">
        <v>6.44</v>
      </c>
      <c r="AC41" s="372">
        <v>19.829999999999998</v>
      </c>
      <c r="AD41" s="373">
        <v>26.27</v>
      </c>
      <c r="AE41" s="374">
        <v>8543764</v>
      </c>
      <c r="AF41" s="375">
        <v>0.02</v>
      </c>
      <c r="AG41" s="376">
        <v>12655537</v>
      </c>
      <c r="AH41" s="376">
        <v>0</v>
      </c>
      <c r="AI41" s="377">
        <v>12655537</v>
      </c>
      <c r="AJ41" s="374">
        <v>636721750</v>
      </c>
      <c r="AK41" s="374">
        <v>632776850</v>
      </c>
      <c r="AL41" s="375">
        <v>-6.1956419739077548E-3</v>
      </c>
      <c r="AM41" s="374">
        <v>632776850</v>
      </c>
      <c r="AN41" s="365">
        <v>0.02</v>
      </c>
      <c r="AO41" s="365">
        <v>0</v>
      </c>
      <c r="AP41" s="374">
        <v>740467</v>
      </c>
      <c r="AQ41" s="374">
        <v>21939768</v>
      </c>
      <c r="AR41" s="374">
        <v>3624.61</v>
      </c>
    </row>
    <row r="42" spans="1:44" ht="15" customHeight="1" x14ac:dyDescent="0.2">
      <c r="A42" s="343">
        <v>36</v>
      </c>
      <c r="B42" s="344" t="s">
        <v>42</v>
      </c>
      <c r="C42" s="345">
        <v>4001559400</v>
      </c>
      <c r="D42" s="345">
        <v>468352645</v>
      </c>
      <c r="E42" s="345">
        <v>3533206755</v>
      </c>
      <c r="F42" s="345">
        <v>3331331958</v>
      </c>
      <c r="G42" s="346">
        <v>6.0598823397112804E-2</v>
      </c>
      <c r="H42" s="347">
        <v>3533206755</v>
      </c>
      <c r="I42" s="348">
        <v>27.65</v>
      </c>
      <c r="J42" s="349">
        <v>96712611</v>
      </c>
      <c r="K42" s="348">
        <v>12.69</v>
      </c>
      <c r="L42" s="349">
        <v>49234828</v>
      </c>
      <c r="M42" s="350">
        <v>0</v>
      </c>
      <c r="N42" s="350">
        <v>0</v>
      </c>
      <c r="O42" s="350">
        <v>0</v>
      </c>
      <c r="P42" s="349">
        <v>0</v>
      </c>
      <c r="Q42" s="345">
        <v>145947439</v>
      </c>
      <c r="R42" s="351">
        <v>4.97</v>
      </c>
      <c r="S42" s="349">
        <v>12363577</v>
      </c>
      <c r="T42" s="350">
        <v>0</v>
      </c>
      <c r="U42" s="350">
        <v>0</v>
      </c>
      <c r="V42" s="350">
        <v>0</v>
      </c>
      <c r="W42" s="349">
        <v>0</v>
      </c>
      <c r="X42" s="345">
        <v>12363577</v>
      </c>
      <c r="Y42" s="352">
        <v>45.309999999999995</v>
      </c>
      <c r="Z42" s="345">
        <v>158311016</v>
      </c>
      <c r="AA42" s="345">
        <v>0</v>
      </c>
      <c r="AB42" s="353">
        <v>3.5</v>
      </c>
      <c r="AC42" s="354">
        <v>41.31</v>
      </c>
      <c r="AD42" s="355">
        <v>44.81</v>
      </c>
      <c r="AE42" s="356">
        <v>158311016</v>
      </c>
      <c r="AF42" s="357">
        <v>1.4999999999999999E-2</v>
      </c>
      <c r="AG42" s="358">
        <v>115977882</v>
      </c>
      <c r="AH42" s="358">
        <v>11866588</v>
      </c>
      <c r="AI42" s="359">
        <v>127844470</v>
      </c>
      <c r="AJ42" s="356">
        <v>8237150933</v>
      </c>
      <c r="AK42" s="356">
        <v>8522964667</v>
      </c>
      <c r="AL42" s="360">
        <v>3.4698130011793483E-2</v>
      </c>
      <c r="AM42" s="361">
        <v>8522964667</v>
      </c>
      <c r="AN42" s="346">
        <v>1.3607692455778192E-2</v>
      </c>
      <c r="AO42" s="346">
        <v>1.3923075436351566E-3</v>
      </c>
      <c r="AP42" s="356">
        <v>2497104</v>
      </c>
      <c r="AQ42" s="356">
        <v>288652590</v>
      </c>
      <c r="AR42" s="356">
        <v>6356.31</v>
      </c>
    </row>
    <row r="43" spans="1:44" ht="15" customHeight="1" x14ac:dyDescent="0.2">
      <c r="A43" s="343">
        <v>37</v>
      </c>
      <c r="B43" s="344" t="s">
        <v>43</v>
      </c>
      <c r="C43" s="345">
        <v>821988746</v>
      </c>
      <c r="D43" s="345">
        <v>161138817</v>
      </c>
      <c r="E43" s="345">
        <v>660849929</v>
      </c>
      <c r="F43" s="345">
        <v>645143083</v>
      </c>
      <c r="G43" s="346">
        <v>2.4346298385407941E-2</v>
      </c>
      <c r="H43" s="347">
        <v>660849929</v>
      </c>
      <c r="I43" s="348">
        <v>5.18</v>
      </c>
      <c r="J43" s="349">
        <v>3413867</v>
      </c>
      <c r="K43" s="348">
        <v>24.15</v>
      </c>
      <c r="L43" s="349">
        <v>15788788</v>
      </c>
      <c r="M43" s="350">
        <v>0</v>
      </c>
      <c r="N43" s="350">
        <v>0</v>
      </c>
      <c r="O43" s="350">
        <v>0</v>
      </c>
      <c r="P43" s="349">
        <v>0</v>
      </c>
      <c r="Q43" s="345">
        <v>19202655</v>
      </c>
      <c r="R43" s="350">
        <v>0</v>
      </c>
      <c r="S43" s="349">
        <v>0</v>
      </c>
      <c r="T43" s="350">
        <v>30</v>
      </c>
      <c r="U43" s="350">
        <v>30</v>
      </c>
      <c r="V43" s="350">
        <v>2</v>
      </c>
      <c r="W43" s="349">
        <v>7651929</v>
      </c>
      <c r="X43" s="345">
        <v>7651929</v>
      </c>
      <c r="Y43" s="352">
        <v>29.33</v>
      </c>
      <c r="Z43" s="345">
        <v>19202655</v>
      </c>
      <c r="AA43" s="345">
        <v>7651929</v>
      </c>
      <c r="AB43" s="353">
        <v>11.58</v>
      </c>
      <c r="AC43" s="354">
        <v>29.06</v>
      </c>
      <c r="AD43" s="355">
        <v>40.64</v>
      </c>
      <c r="AE43" s="356">
        <v>26854584</v>
      </c>
      <c r="AF43" s="357">
        <v>0.03</v>
      </c>
      <c r="AG43" s="358">
        <v>37475054</v>
      </c>
      <c r="AH43" s="358">
        <v>9529461</v>
      </c>
      <c r="AI43" s="359">
        <v>47004515</v>
      </c>
      <c r="AJ43" s="356">
        <v>1491688433</v>
      </c>
      <c r="AK43" s="356">
        <v>1566817167</v>
      </c>
      <c r="AL43" s="360">
        <v>5.0364896809520276E-2</v>
      </c>
      <c r="AM43" s="361">
        <v>1566817167</v>
      </c>
      <c r="AN43" s="346">
        <v>2.3917949579116402E-2</v>
      </c>
      <c r="AO43" s="346">
        <v>6.0820504145012349E-3</v>
      </c>
      <c r="AP43" s="356">
        <v>787543</v>
      </c>
      <c r="AQ43" s="356">
        <v>74646642</v>
      </c>
      <c r="AR43" s="356">
        <v>3898.4</v>
      </c>
    </row>
    <row r="44" spans="1:44" ht="15" customHeight="1" x14ac:dyDescent="0.2">
      <c r="A44" s="343">
        <v>38</v>
      </c>
      <c r="B44" s="344" t="s">
        <v>44</v>
      </c>
      <c r="C44" s="345">
        <v>1117564834</v>
      </c>
      <c r="D44" s="345">
        <v>29597118</v>
      </c>
      <c r="E44" s="345">
        <v>1087967716</v>
      </c>
      <c r="F44" s="345">
        <v>1103601471</v>
      </c>
      <c r="G44" s="346">
        <v>-1.4166123741964458E-2</v>
      </c>
      <c r="H44" s="347">
        <v>1087967716</v>
      </c>
      <c r="I44" s="348">
        <v>6.03</v>
      </c>
      <c r="J44" s="349">
        <v>6287918</v>
      </c>
      <c r="K44" s="348">
        <v>18.38</v>
      </c>
      <c r="L44" s="349">
        <v>18945471</v>
      </c>
      <c r="M44" s="350">
        <v>0</v>
      </c>
      <c r="N44" s="350">
        <v>0</v>
      </c>
      <c r="O44" s="350">
        <v>0</v>
      </c>
      <c r="P44" s="349">
        <v>0</v>
      </c>
      <c r="Q44" s="345">
        <v>25233389</v>
      </c>
      <c r="R44" s="350">
        <v>0</v>
      </c>
      <c r="S44" s="349">
        <v>0</v>
      </c>
      <c r="T44" s="350">
        <v>0</v>
      </c>
      <c r="U44" s="350">
        <v>0</v>
      </c>
      <c r="V44" s="350">
        <v>0</v>
      </c>
      <c r="W44" s="349">
        <v>0</v>
      </c>
      <c r="X44" s="345">
        <v>0</v>
      </c>
      <c r="Y44" s="352">
        <v>24.41</v>
      </c>
      <c r="Z44" s="345">
        <v>25233389</v>
      </c>
      <c r="AA44" s="345">
        <v>0</v>
      </c>
      <c r="AB44" s="353">
        <v>0</v>
      </c>
      <c r="AC44" s="354">
        <v>23.19</v>
      </c>
      <c r="AD44" s="355">
        <v>23.19</v>
      </c>
      <c r="AE44" s="356">
        <v>25233389</v>
      </c>
      <c r="AF44" s="357">
        <v>2.2499999999999999E-2</v>
      </c>
      <c r="AG44" s="358">
        <v>16509356</v>
      </c>
      <c r="AH44" s="358">
        <v>0</v>
      </c>
      <c r="AI44" s="359">
        <v>16509356</v>
      </c>
      <c r="AJ44" s="356">
        <v>1082087950</v>
      </c>
      <c r="AK44" s="356">
        <v>733749156</v>
      </c>
      <c r="AL44" s="357">
        <v>-0.32191356904029844</v>
      </c>
      <c r="AM44" s="356">
        <v>733749156</v>
      </c>
      <c r="AN44" s="346">
        <v>2.2499999986371363E-2</v>
      </c>
      <c r="AO44" s="346">
        <v>0</v>
      </c>
      <c r="AP44" s="356">
        <v>116286</v>
      </c>
      <c r="AQ44" s="356">
        <v>41859031</v>
      </c>
      <c r="AR44" s="356">
        <v>10724.83</v>
      </c>
    </row>
    <row r="45" spans="1:44" ht="15" customHeight="1" x14ac:dyDescent="0.2">
      <c r="A45" s="343">
        <v>39</v>
      </c>
      <c r="B45" s="344" t="s">
        <v>45</v>
      </c>
      <c r="C45" s="345">
        <v>485325924</v>
      </c>
      <c r="D45" s="345">
        <v>38854154</v>
      </c>
      <c r="E45" s="345">
        <v>446471770</v>
      </c>
      <c r="F45" s="345">
        <v>391519932</v>
      </c>
      <c r="G45" s="346">
        <v>0.14035514799793131</v>
      </c>
      <c r="H45" s="347">
        <v>430671925.20000005</v>
      </c>
      <c r="I45" s="348">
        <v>4.54</v>
      </c>
      <c r="J45" s="349">
        <v>2017803</v>
      </c>
      <c r="K45" s="348">
        <v>11.96</v>
      </c>
      <c r="L45" s="349">
        <v>5316562</v>
      </c>
      <c r="M45" s="350">
        <v>0</v>
      </c>
      <c r="N45" s="350">
        <v>0</v>
      </c>
      <c r="O45" s="350">
        <v>0</v>
      </c>
      <c r="P45" s="349">
        <v>0</v>
      </c>
      <c r="Q45" s="345">
        <v>7334365</v>
      </c>
      <c r="R45" s="350">
        <v>5.18</v>
      </c>
      <c r="S45" s="349">
        <v>0</v>
      </c>
      <c r="T45" s="350">
        <v>0</v>
      </c>
      <c r="U45" s="350">
        <v>0</v>
      </c>
      <c r="V45" s="350">
        <v>0</v>
      </c>
      <c r="W45" s="349">
        <v>242375</v>
      </c>
      <c r="X45" s="345">
        <v>242375</v>
      </c>
      <c r="Y45" s="352">
        <v>21.68</v>
      </c>
      <c r="Z45" s="345">
        <v>7334365</v>
      </c>
      <c r="AA45" s="345">
        <v>242375</v>
      </c>
      <c r="AB45" s="353">
        <v>0.54</v>
      </c>
      <c r="AC45" s="354">
        <v>16.43</v>
      </c>
      <c r="AD45" s="355">
        <v>16.97</v>
      </c>
      <c r="AE45" s="356">
        <v>7576740</v>
      </c>
      <c r="AF45" s="357">
        <v>0.02</v>
      </c>
      <c r="AG45" s="358">
        <v>6613073</v>
      </c>
      <c r="AH45" s="358">
        <v>0</v>
      </c>
      <c r="AI45" s="359">
        <v>6613073</v>
      </c>
      <c r="AJ45" s="356">
        <v>369520600</v>
      </c>
      <c r="AK45" s="356">
        <v>330653650</v>
      </c>
      <c r="AL45" s="357">
        <v>-0.10518209268982569</v>
      </c>
      <c r="AM45" s="356">
        <v>330653650</v>
      </c>
      <c r="AN45" s="346">
        <v>0.02</v>
      </c>
      <c r="AO45" s="346">
        <v>0</v>
      </c>
      <c r="AP45" s="356">
        <v>152358</v>
      </c>
      <c r="AQ45" s="356">
        <v>14342171</v>
      </c>
      <c r="AR45" s="356">
        <v>5172.08</v>
      </c>
    </row>
    <row r="46" spans="1:44" ht="15" customHeight="1" x14ac:dyDescent="0.2">
      <c r="A46" s="362">
        <v>40</v>
      </c>
      <c r="B46" s="363" t="s">
        <v>46</v>
      </c>
      <c r="C46" s="364">
        <v>927635719</v>
      </c>
      <c r="D46" s="364">
        <v>179773125</v>
      </c>
      <c r="E46" s="364">
        <v>747862594</v>
      </c>
      <c r="F46" s="364">
        <v>732318306</v>
      </c>
      <c r="G46" s="365">
        <v>2.1226136056743609E-2</v>
      </c>
      <c r="H46" s="366">
        <v>747862594</v>
      </c>
      <c r="I46" s="367">
        <v>4.93</v>
      </c>
      <c r="J46" s="368">
        <v>3624019</v>
      </c>
      <c r="K46" s="367">
        <v>21.64</v>
      </c>
      <c r="L46" s="368">
        <v>16093878</v>
      </c>
      <c r="M46" s="369">
        <v>4.78</v>
      </c>
      <c r="N46" s="369">
        <v>24.39</v>
      </c>
      <c r="O46" s="369">
        <v>13</v>
      </c>
      <c r="P46" s="368">
        <v>8086148</v>
      </c>
      <c r="Q46" s="364">
        <v>27804045</v>
      </c>
      <c r="R46" s="369">
        <v>0</v>
      </c>
      <c r="S46" s="368">
        <v>0</v>
      </c>
      <c r="T46" s="369">
        <v>8</v>
      </c>
      <c r="U46" s="369">
        <v>35</v>
      </c>
      <c r="V46" s="369">
        <v>7</v>
      </c>
      <c r="W46" s="368">
        <v>8088173</v>
      </c>
      <c r="X46" s="364">
        <v>8088173</v>
      </c>
      <c r="Y46" s="370">
        <v>26.57</v>
      </c>
      <c r="Z46" s="364">
        <v>19717897</v>
      </c>
      <c r="AA46" s="364">
        <v>16174321</v>
      </c>
      <c r="AB46" s="371">
        <v>10.82</v>
      </c>
      <c r="AC46" s="372">
        <v>37.18</v>
      </c>
      <c r="AD46" s="373">
        <v>47.99</v>
      </c>
      <c r="AE46" s="374">
        <v>35892218</v>
      </c>
      <c r="AF46" s="375">
        <v>1.4999999999999999E-2</v>
      </c>
      <c r="AG46" s="376">
        <v>38567188</v>
      </c>
      <c r="AH46" s="376">
        <v>0</v>
      </c>
      <c r="AI46" s="377">
        <v>38567188</v>
      </c>
      <c r="AJ46" s="374">
        <v>2548918800</v>
      </c>
      <c r="AK46" s="374">
        <v>2571145867</v>
      </c>
      <c r="AL46" s="375">
        <v>8.7201942250965392E-3</v>
      </c>
      <c r="AM46" s="374">
        <v>2571145867</v>
      </c>
      <c r="AN46" s="365">
        <v>1.4999999998055341E-2</v>
      </c>
      <c r="AO46" s="365">
        <v>0</v>
      </c>
      <c r="AP46" s="374">
        <v>993710</v>
      </c>
      <c r="AQ46" s="374">
        <v>75453116</v>
      </c>
      <c r="AR46" s="374">
        <v>3376.58</v>
      </c>
    </row>
    <row r="47" spans="1:44" ht="15" customHeight="1" x14ac:dyDescent="0.2">
      <c r="A47" s="343">
        <v>41</v>
      </c>
      <c r="B47" s="344" t="s">
        <v>47</v>
      </c>
      <c r="C47" s="345">
        <v>257148810</v>
      </c>
      <c r="D47" s="345">
        <v>10724010</v>
      </c>
      <c r="E47" s="345">
        <v>246424800</v>
      </c>
      <c r="F47" s="345">
        <v>244456450</v>
      </c>
      <c r="G47" s="346">
        <v>8.0519454487701179E-3</v>
      </c>
      <c r="H47" s="347">
        <v>246424800</v>
      </c>
      <c r="I47" s="348">
        <v>4.41</v>
      </c>
      <c r="J47" s="349">
        <v>1085424</v>
      </c>
      <c r="K47" s="348">
        <v>35.36</v>
      </c>
      <c r="L47" s="349">
        <v>8671823</v>
      </c>
      <c r="M47" s="350">
        <v>0</v>
      </c>
      <c r="N47" s="350">
        <v>0</v>
      </c>
      <c r="O47" s="350">
        <v>0</v>
      </c>
      <c r="P47" s="349">
        <v>0</v>
      </c>
      <c r="Q47" s="345">
        <v>9757247</v>
      </c>
      <c r="R47" s="351">
        <v>2.25</v>
      </c>
      <c r="S47" s="349">
        <v>553209</v>
      </c>
      <c r="T47" s="350">
        <v>0</v>
      </c>
      <c r="U47" s="350">
        <v>0</v>
      </c>
      <c r="V47" s="350">
        <v>0</v>
      </c>
      <c r="W47" s="349">
        <v>0</v>
      </c>
      <c r="X47" s="345">
        <v>553209</v>
      </c>
      <c r="Y47" s="352">
        <v>42.019999999999996</v>
      </c>
      <c r="Z47" s="345">
        <v>10310456</v>
      </c>
      <c r="AA47" s="345">
        <v>0</v>
      </c>
      <c r="AB47" s="353">
        <v>2.2400000000000002</v>
      </c>
      <c r="AC47" s="354">
        <v>39.6</v>
      </c>
      <c r="AD47" s="355">
        <v>41.84</v>
      </c>
      <c r="AE47" s="356">
        <v>10310456</v>
      </c>
      <c r="AF47" s="357">
        <v>0.02</v>
      </c>
      <c r="AG47" s="358">
        <v>3414007</v>
      </c>
      <c r="AH47" s="358">
        <v>0</v>
      </c>
      <c r="AI47" s="359">
        <v>3414007</v>
      </c>
      <c r="AJ47" s="356">
        <v>188090600</v>
      </c>
      <c r="AK47" s="356">
        <v>170700350</v>
      </c>
      <c r="AL47" s="360">
        <v>-9.2456773491072924E-2</v>
      </c>
      <c r="AM47" s="361">
        <v>170700350</v>
      </c>
      <c r="AN47" s="346">
        <v>0.02</v>
      </c>
      <c r="AO47" s="346">
        <v>0</v>
      </c>
      <c r="AP47" s="356">
        <v>215877</v>
      </c>
      <c r="AQ47" s="356">
        <v>13940340</v>
      </c>
      <c r="AR47" s="356">
        <v>9580.99</v>
      </c>
    </row>
    <row r="48" spans="1:44" ht="15" customHeight="1" x14ac:dyDescent="0.2">
      <c r="A48" s="343">
        <v>42</v>
      </c>
      <c r="B48" s="344" t="s">
        <v>48</v>
      </c>
      <c r="C48" s="345">
        <v>230986570</v>
      </c>
      <c r="D48" s="345">
        <v>27882657</v>
      </c>
      <c r="E48" s="345">
        <v>203103913</v>
      </c>
      <c r="F48" s="345">
        <v>200569437</v>
      </c>
      <c r="G48" s="346">
        <v>1.2636401826266281E-2</v>
      </c>
      <c r="H48" s="347">
        <v>203103913</v>
      </c>
      <c r="I48" s="348">
        <v>8.7100000000000009</v>
      </c>
      <c r="J48" s="349">
        <v>1759569</v>
      </c>
      <c r="K48" s="348">
        <v>8.59</v>
      </c>
      <c r="L48" s="349">
        <v>1735327</v>
      </c>
      <c r="M48" s="350">
        <v>0</v>
      </c>
      <c r="N48" s="350">
        <v>0</v>
      </c>
      <c r="O48" s="350">
        <v>0</v>
      </c>
      <c r="P48" s="349">
        <v>0</v>
      </c>
      <c r="Q48" s="345">
        <v>3494896</v>
      </c>
      <c r="R48" s="350">
        <v>0</v>
      </c>
      <c r="S48" s="349">
        <v>0</v>
      </c>
      <c r="T48" s="350">
        <v>6</v>
      </c>
      <c r="U48" s="350">
        <v>19</v>
      </c>
      <c r="V48" s="350">
        <v>4</v>
      </c>
      <c r="W48" s="349">
        <v>1730190</v>
      </c>
      <c r="X48" s="345">
        <v>1730190</v>
      </c>
      <c r="Y48" s="352">
        <v>17.3</v>
      </c>
      <c r="Z48" s="345">
        <v>3494896</v>
      </c>
      <c r="AA48" s="345">
        <v>1730190</v>
      </c>
      <c r="AB48" s="353">
        <v>8.52</v>
      </c>
      <c r="AC48" s="354">
        <v>17.21</v>
      </c>
      <c r="AD48" s="355">
        <v>25.73</v>
      </c>
      <c r="AE48" s="356">
        <v>5225086</v>
      </c>
      <c r="AF48" s="357">
        <v>0.02</v>
      </c>
      <c r="AG48" s="358">
        <v>6909736</v>
      </c>
      <c r="AH48" s="358">
        <v>0</v>
      </c>
      <c r="AI48" s="359">
        <v>6909736</v>
      </c>
      <c r="AJ48" s="356">
        <v>280466450</v>
      </c>
      <c r="AK48" s="356">
        <v>345486800</v>
      </c>
      <c r="AL48" s="360">
        <v>0.23182933288455715</v>
      </c>
      <c r="AM48" s="361">
        <v>322536417.5</v>
      </c>
      <c r="AN48" s="346">
        <v>0.02</v>
      </c>
      <c r="AO48" s="346">
        <v>0</v>
      </c>
      <c r="AP48" s="356">
        <v>205231</v>
      </c>
      <c r="AQ48" s="356">
        <v>12340053</v>
      </c>
      <c r="AR48" s="356">
        <v>4175.99</v>
      </c>
    </row>
    <row r="49" spans="1:44" ht="15" customHeight="1" x14ac:dyDescent="0.2">
      <c r="A49" s="343">
        <v>43</v>
      </c>
      <c r="B49" s="344" t="s">
        <v>49</v>
      </c>
      <c r="C49" s="345">
        <v>211686018</v>
      </c>
      <c r="D49" s="345">
        <v>33363454</v>
      </c>
      <c r="E49" s="345">
        <v>178322564</v>
      </c>
      <c r="F49" s="345">
        <v>174024521</v>
      </c>
      <c r="G49" s="346">
        <v>2.4697915990816031E-2</v>
      </c>
      <c r="H49" s="347">
        <v>178322564</v>
      </c>
      <c r="I49" s="348">
        <v>5.15</v>
      </c>
      <c r="J49" s="349">
        <v>908264</v>
      </c>
      <c r="K49" s="348">
        <v>8.68</v>
      </c>
      <c r="L49" s="349">
        <v>1522097</v>
      </c>
      <c r="M49" s="350">
        <v>6.63</v>
      </c>
      <c r="N49" s="350">
        <v>16.09</v>
      </c>
      <c r="O49" s="350">
        <v>7</v>
      </c>
      <c r="P49" s="349">
        <v>1723305</v>
      </c>
      <c r="Q49" s="345">
        <v>4153666</v>
      </c>
      <c r="R49" s="350">
        <v>0</v>
      </c>
      <c r="S49" s="349">
        <v>0</v>
      </c>
      <c r="T49" s="350">
        <v>2.6</v>
      </c>
      <c r="U49" s="350">
        <v>31.25</v>
      </c>
      <c r="V49" s="350">
        <v>7</v>
      </c>
      <c r="W49" s="349">
        <v>2479001</v>
      </c>
      <c r="X49" s="345">
        <v>2479001</v>
      </c>
      <c r="Y49" s="352">
        <v>13.83</v>
      </c>
      <c r="Z49" s="345">
        <v>2430361</v>
      </c>
      <c r="AA49" s="345">
        <v>4202306</v>
      </c>
      <c r="AB49" s="353">
        <v>13.9</v>
      </c>
      <c r="AC49" s="354">
        <v>23.29</v>
      </c>
      <c r="AD49" s="355">
        <v>37.19</v>
      </c>
      <c r="AE49" s="356">
        <v>6632667</v>
      </c>
      <c r="AF49" s="357">
        <v>2.5000000000000001E-2</v>
      </c>
      <c r="AG49" s="358">
        <v>7791654</v>
      </c>
      <c r="AH49" s="358">
        <v>581397</v>
      </c>
      <c r="AI49" s="359">
        <v>8373051</v>
      </c>
      <c r="AJ49" s="356">
        <v>344960520</v>
      </c>
      <c r="AK49" s="356">
        <v>334922040</v>
      </c>
      <c r="AL49" s="357">
        <v>-2.9100373573184547E-2</v>
      </c>
      <c r="AM49" s="356">
        <v>334922040</v>
      </c>
      <c r="AN49" s="346">
        <v>2.3264082590682893E-2</v>
      </c>
      <c r="AO49" s="346">
        <v>1.7359174093171056E-3</v>
      </c>
      <c r="AP49" s="356">
        <v>145342</v>
      </c>
      <c r="AQ49" s="356">
        <v>15151060</v>
      </c>
      <c r="AR49" s="356">
        <v>3697.18</v>
      </c>
    </row>
    <row r="50" spans="1:44" ht="15" customHeight="1" x14ac:dyDescent="0.2">
      <c r="A50" s="343">
        <v>44</v>
      </c>
      <c r="B50" s="344" t="s">
        <v>50</v>
      </c>
      <c r="C50" s="345">
        <v>382905244</v>
      </c>
      <c r="D50" s="345">
        <v>62981600</v>
      </c>
      <c r="E50" s="345">
        <v>319923644</v>
      </c>
      <c r="F50" s="345">
        <v>329273391</v>
      </c>
      <c r="G50" s="346">
        <v>-2.8395088262689286E-2</v>
      </c>
      <c r="H50" s="347">
        <v>319923644</v>
      </c>
      <c r="I50" s="348">
        <v>3.75</v>
      </c>
      <c r="J50" s="349">
        <v>1207106</v>
      </c>
      <c r="K50" s="348">
        <v>31.25</v>
      </c>
      <c r="L50" s="349">
        <v>10059213</v>
      </c>
      <c r="M50" s="350">
        <v>0</v>
      </c>
      <c r="N50" s="350">
        <v>0</v>
      </c>
      <c r="O50" s="350">
        <v>0</v>
      </c>
      <c r="P50" s="349">
        <v>0</v>
      </c>
      <c r="Q50" s="345">
        <v>11266319</v>
      </c>
      <c r="R50" s="350">
        <v>5.5</v>
      </c>
      <c r="S50" s="349">
        <v>1770439</v>
      </c>
      <c r="T50" s="350">
        <v>0</v>
      </c>
      <c r="U50" s="350">
        <v>0</v>
      </c>
      <c r="V50" s="350">
        <v>0</v>
      </c>
      <c r="W50" s="349">
        <v>0</v>
      </c>
      <c r="X50" s="345">
        <v>1770439</v>
      </c>
      <c r="Y50" s="352">
        <v>40.5</v>
      </c>
      <c r="Z50" s="345">
        <v>13036758</v>
      </c>
      <c r="AA50" s="345">
        <v>0</v>
      </c>
      <c r="AB50" s="353">
        <v>5.53</v>
      </c>
      <c r="AC50" s="354">
        <v>35.22</v>
      </c>
      <c r="AD50" s="355">
        <v>40.75</v>
      </c>
      <c r="AE50" s="356">
        <v>13036758</v>
      </c>
      <c r="AF50" s="357">
        <v>0.02</v>
      </c>
      <c r="AG50" s="358">
        <v>13517194</v>
      </c>
      <c r="AH50" s="358">
        <v>0</v>
      </c>
      <c r="AI50" s="359">
        <v>13517194</v>
      </c>
      <c r="AJ50" s="356">
        <v>801856850</v>
      </c>
      <c r="AK50" s="356">
        <v>675859700</v>
      </c>
      <c r="AL50" s="357">
        <v>-0.15713172494566829</v>
      </c>
      <c r="AM50" s="356">
        <v>675859700</v>
      </c>
      <c r="AN50" s="346">
        <v>0.02</v>
      </c>
      <c r="AO50" s="346">
        <v>0</v>
      </c>
      <c r="AP50" s="356">
        <v>57611</v>
      </c>
      <c r="AQ50" s="356">
        <v>26611563</v>
      </c>
      <c r="AR50" s="356">
        <v>3739.15</v>
      </c>
    </row>
    <row r="51" spans="1:44" ht="15" customHeight="1" x14ac:dyDescent="0.2">
      <c r="A51" s="362">
        <v>45</v>
      </c>
      <c r="B51" s="363" t="s">
        <v>51</v>
      </c>
      <c r="C51" s="364">
        <v>1354689290</v>
      </c>
      <c r="D51" s="364">
        <v>98591369</v>
      </c>
      <c r="E51" s="364">
        <v>1256097921</v>
      </c>
      <c r="F51" s="364">
        <v>1264178875</v>
      </c>
      <c r="G51" s="365">
        <v>-6.3922552099282626E-3</v>
      </c>
      <c r="H51" s="366">
        <v>1256097921</v>
      </c>
      <c r="I51" s="367">
        <v>4.05</v>
      </c>
      <c r="J51" s="368">
        <v>5397520</v>
      </c>
      <c r="K51" s="367">
        <v>45.85</v>
      </c>
      <c r="L51" s="368">
        <v>56189578</v>
      </c>
      <c r="M51" s="369">
        <v>0</v>
      </c>
      <c r="N51" s="369">
        <v>0</v>
      </c>
      <c r="O51" s="369">
        <v>0</v>
      </c>
      <c r="P51" s="368">
        <v>0</v>
      </c>
      <c r="Q51" s="364">
        <v>61587098</v>
      </c>
      <c r="R51" s="369">
        <v>5.86</v>
      </c>
      <c r="S51" s="368">
        <v>7406243</v>
      </c>
      <c r="T51" s="369">
        <v>0</v>
      </c>
      <c r="U51" s="369">
        <v>0</v>
      </c>
      <c r="V51" s="369">
        <v>0</v>
      </c>
      <c r="W51" s="368">
        <v>0</v>
      </c>
      <c r="X51" s="364">
        <v>7406243</v>
      </c>
      <c r="Y51" s="370">
        <v>55.76</v>
      </c>
      <c r="Z51" s="364">
        <v>68993341</v>
      </c>
      <c r="AA51" s="364">
        <v>0</v>
      </c>
      <c r="AB51" s="371">
        <v>5.9</v>
      </c>
      <c r="AC51" s="372">
        <v>49.03</v>
      </c>
      <c r="AD51" s="373">
        <v>54.93</v>
      </c>
      <c r="AE51" s="374">
        <v>68993341</v>
      </c>
      <c r="AF51" s="375">
        <v>0.03</v>
      </c>
      <c r="AG51" s="376">
        <v>44453256</v>
      </c>
      <c r="AH51" s="376">
        <v>1059203</v>
      </c>
      <c r="AI51" s="377">
        <v>45512459</v>
      </c>
      <c r="AJ51" s="374">
        <v>1482379133</v>
      </c>
      <c r="AK51" s="374">
        <v>1517081967</v>
      </c>
      <c r="AL51" s="375">
        <v>2.3410228346758575E-2</v>
      </c>
      <c r="AM51" s="374">
        <v>1517081967</v>
      </c>
      <c r="AN51" s="365">
        <v>2.9301815568940844E-2</v>
      </c>
      <c r="AO51" s="365">
        <v>6.9818442446755412E-4</v>
      </c>
      <c r="AP51" s="374">
        <v>266898</v>
      </c>
      <c r="AQ51" s="374">
        <v>114772698</v>
      </c>
      <c r="AR51" s="374">
        <v>12294.88</v>
      </c>
    </row>
    <row r="52" spans="1:44" s="378" customFormat="1" ht="15" customHeight="1" x14ac:dyDescent="0.2">
      <c r="A52" s="343">
        <v>46</v>
      </c>
      <c r="B52" s="344" t="s">
        <v>52</v>
      </c>
      <c r="C52" s="345">
        <v>69085070</v>
      </c>
      <c r="D52" s="345">
        <v>17424180</v>
      </c>
      <c r="E52" s="345">
        <v>51660890</v>
      </c>
      <c r="F52" s="345">
        <v>50656560</v>
      </c>
      <c r="G52" s="346">
        <v>1.9826257448196244E-2</v>
      </c>
      <c r="H52" s="347">
        <v>51660890</v>
      </c>
      <c r="I52" s="348">
        <v>3.38</v>
      </c>
      <c r="J52" s="349">
        <v>175665</v>
      </c>
      <c r="K52" s="348">
        <v>39.880000000000003</v>
      </c>
      <c r="L52" s="349">
        <v>2043849</v>
      </c>
      <c r="M52" s="350">
        <v>0</v>
      </c>
      <c r="N52" s="350">
        <v>0</v>
      </c>
      <c r="O52" s="350">
        <v>0</v>
      </c>
      <c r="P52" s="349">
        <v>0</v>
      </c>
      <c r="Q52" s="345">
        <v>2219514</v>
      </c>
      <c r="R52" s="351">
        <v>0</v>
      </c>
      <c r="S52" s="349">
        <v>0</v>
      </c>
      <c r="T52" s="350">
        <v>0</v>
      </c>
      <c r="U52" s="350">
        <v>0</v>
      </c>
      <c r="V52" s="350">
        <v>0</v>
      </c>
      <c r="W52" s="349">
        <v>0</v>
      </c>
      <c r="X52" s="345">
        <v>0</v>
      </c>
      <c r="Y52" s="352">
        <v>43.260000000000005</v>
      </c>
      <c r="Z52" s="345">
        <v>2219514</v>
      </c>
      <c r="AA52" s="345">
        <v>0</v>
      </c>
      <c r="AB52" s="353">
        <v>0</v>
      </c>
      <c r="AC52" s="354">
        <v>42.96</v>
      </c>
      <c r="AD52" s="355">
        <v>42.96</v>
      </c>
      <c r="AE52" s="356">
        <v>2219514</v>
      </c>
      <c r="AF52" s="357">
        <v>0.02</v>
      </c>
      <c r="AG52" s="358">
        <v>1444061</v>
      </c>
      <c r="AH52" s="358">
        <v>0</v>
      </c>
      <c r="AI52" s="359">
        <v>1444061</v>
      </c>
      <c r="AJ52" s="356">
        <v>73115050</v>
      </c>
      <c r="AK52" s="356">
        <v>72203050</v>
      </c>
      <c r="AL52" s="360">
        <v>-1.2473492119611488E-2</v>
      </c>
      <c r="AM52" s="361">
        <v>72203050</v>
      </c>
      <c r="AN52" s="346">
        <v>0.02</v>
      </c>
      <c r="AO52" s="346">
        <v>0</v>
      </c>
      <c r="AP52" s="356">
        <v>29334</v>
      </c>
      <c r="AQ52" s="356">
        <v>3692909</v>
      </c>
      <c r="AR52" s="356">
        <v>3074.86</v>
      </c>
    </row>
    <row r="53" spans="1:44" ht="15" customHeight="1" x14ac:dyDescent="0.2">
      <c r="A53" s="343">
        <v>47</v>
      </c>
      <c r="B53" s="344" t="s">
        <v>53</v>
      </c>
      <c r="C53" s="345">
        <v>617169587</v>
      </c>
      <c r="D53" s="345">
        <v>39385919</v>
      </c>
      <c r="E53" s="345">
        <v>577783668</v>
      </c>
      <c r="F53" s="345">
        <v>544767104</v>
      </c>
      <c r="G53" s="346">
        <v>6.0606750586760835E-2</v>
      </c>
      <c r="H53" s="347">
        <v>577783668</v>
      </c>
      <c r="I53" s="348">
        <v>3.85</v>
      </c>
      <c r="J53" s="349">
        <v>2233028</v>
      </c>
      <c r="K53" s="348">
        <v>29.82</v>
      </c>
      <c r="L53" s="349">
        <v>17427258</v>
      </c>
      <c r="M53" s="350">
        <v>0</v>
      </c>
      <c r="N53" s="350">
        <v>0</v>
      </c>
      <c r="O53" s="350">
        <v>0</v>
      </c>
      <c r="P53" s="349">
        <v>0</v>
      </c>
      <c r="Q53" s="345">
        <v>19660286</v>
      </c>
      <c r="R53" s="350">
        <v>10</v>
      </c>
      <c r="S53" s="349">
        <v>5668576</v>
      </c>
      <c r="T53" s="350">
        <v>0</v>
      </c>
      <c r="U53" s="350">
        <v>0</v>
      </c>
      <c r="V53" s="350">
        <v>0</v>
      </c>
      <c r="W53" s="349">
        <v>0</v>
      </c>
      <c r="X53" s="345">
        <v>5668576</v>
      </c>
      <c r="Y53" s="352">
        <v>43.67</v>
      </c>
      <c r="Z53" s="345">
        <v>25328862</v>
      </c>
      <c r="AA53" s="345">
        <v>0</v>
      </c>
      <c r="AB53" s="353">
        <v>9.81</v>
      </c>
      <c r="AC53" s="354">
        <v>34.03</v>
      </c>
      <c r="AD53" s="355">
        <v>43.84</v>
      </c>
      <c r="AE53" s="356">
        <v>25328862</v>
      </c>
      <c r="AF53" s="357">
        <v>2.5000000000000001E-2</v>
      </c>
      <c r="AG53" s="358">
        <v>17898771</v>
      </c>
      <c r="AH53" s="358">
        <v>0</v>
      </c>
      <c r="AI53" s="359">
        <v>17978856</v>
      </c>
      <c r="AJ53" s="356">
        <v>647225400</v>
      </c>
      <c r="AK53" s="356">
        <v>719154240</v>
      </c>
      <c r="AL53" s="360">
        <v>0.11113414275768535</v>
      </c>
      <c r="AM53" s="361">
        <v>719154240</v>
      </c>
      <c r="AN53" s="346">
        <v>2.488864002247974E-2</v>
      </c>
      <c r="AO53" s="346">
        <v>0</v>
      </c>
      <c r="AP53" s="356">
        <v>81442</v>
      </c>
      <c r="AQ53" s="356">
        <v>43389160</v>
      </c>
      <c r="AR53" s="356">
        <v>11418.2</v>
      </c>
    </row>
    <row r="54" spans="1:44" ht="15" customHeight="1" x14ac:dyDescent="0.2">
      <c r="A54" s="343">
        <v>48</v>
      </c>
      <c r="B54" s="344" t="s">
        <v>91</v>
      </c>
      <c r="C54" s="345">
        <v>535304274</v>
      </c>
      <c r="D54" s="345">
        <v>84172237</v>
      </c>
      <c r="E54" s="345">
        <v>451132037</v>
      </c>
      <c r="F54" s="345">
        <v>447371448</v>
      </c>
      <c r="G54" s="346">
        <v>8.4059655948360828E-3</v>
      </c>
      <c r="H54" s="347">
        <v>451132037</v>
      </c>
      <c r="I54" s="348">
        <v>3.65</v>
      </c>
      <c r="J54" s="349">
        <v>1572171</v>
      </c>
      <c r="K54" s="348">
        <v>25.66</v>
      </c>
      <c r="L54" s="349">
        <v>11033381</v>
      </c>
      <c r="M54" s="350">
        <v>0</v>
      </c>
      <c r="N54" s="350">
        <v>0</v>
      </c>
      <c r="O54" s="350">
        <v>0</v>
      </c>
      <c r="P54" s="349">
        <v>0</v>
      </c>
      <c r="Q54" s="345">
        <v>12605552</v>
      </c>
      <c r="R54" s="350">
        <v>10</v>
      </c>
      <c r="S54" s="349">
        <v>4305287</v>
      </c>
      <c r="T54" s="350">
        <v>0</v>
      </c>
      <c r="U54" s="350">
        <v>0</v>
      </c>
      <c r="V54" s="350">
        <v>0</v>
      </c>
      <c r="W54" s="349">
        <v>0</v>
      </c>
      <c r="X54" s="345">
        <v>4305287</v>
      </c>
      <c r="Y54" s="352">
        <v>39.31</v>
      </c>
      <c r="Z54" s="345">
        <v>16910839</v>
      </c>
      <c r="AA54" s="345">
        <v>0</v>
      </c>
      <c r="AB54" s="353">
        <v>9.5399999999999991</v>
      </c>
      <c r="AC54" s="354">
        <v>27.94</v>
      </c>
      <c r="AD54" s="355">
        <v>37.49</v>
      </c>
      <c r="AE54" s="356">
        <v>16910839</v>
      </c>
      <c r="AF54" s="357">
        <v>2.2499999999999999E-2</v>
      </c>
      <c r="AG54" s="358">
        <v>23619800</v>
      </c>
      <c r="AH54" s="358">
        <v>0</v>
      </c>
      <c r="AI54" s="359">
        <v>23694089</v>
      </c>
      <c r="AJ54" s="356">
        <v>1093747956</v>
      </c>
      <c r="AK54" s="356">
        <v>1053070622</v>
      </c>
      <c r="AL54" s="357">
        <v>-3.7190774873548653E-2</v>
      </c>
      <c r="AM54" s="356">
        <v>1053070622</v>
      </c>
      <c r="AN54" s="346">
        <v>2.2429454878478226E-2</v>
      </c>
      <c r="AO54" s="346">
        <v>0</v>
      </c>
      <c r="AP54" s="356">
        <v>177840</v>
      </c>
      <c r="AQ54" s="356">
        <v>40782768</v>
      </c>
      <c r="AR54" s="356">
        <v>6902.97</v>
      </c>
    </row>
    <row r="55" spans="1:44" ht="15" customHeight="1" x14ac:dyDescent="0.2">
      <c r="A55" s="343">
        <v>49</v>
      </c>
      <c r="B55" s="344" t="s">
        <v>54</v>
      </c>
      <c r="C55" s="345">
        <v>745806740</v>
      </c>
      <c r="D55" s="345">
        <v>130801224</v>
      </c>
      <c r="E55" s="345">
        <v>615005516</v>
      </c>
      <c r="F55" s="345">
        <v>607669754</v>
      </c>
      <c r="G55" s="346">
        <v>1.2071955123176988E-2</v>
      </c>
      <c r="H55" s="347">
        <v>615005516</v>
      </c>
      <c r="I55" s="348">
        <v>4.37</v>
      </c>
      <c r="J55" s="349">
        <v>2611349</v>
      </c>
      <c r="K55" s="348">
        <v>15.94</v>
      </c>
      <c r="L55" s="349">
        <v>9525663</v>
      </c>
      <c r="M55" s="350">
        <v>0</v>
      </c>
      <c r="N55" s="350">
        <v>0</v>
      </c>
      <c r="O55" s="350">
        <v>0</v>
      </c>
      <c r="P55" s="349">
        <v>0</v>
      </c>
      <c r="Q55" s="345">
        <v>12137012</v>
      </c>
      <c r="R55" s="350">
        <v>0</v>
      </c>
      <c r="S55" s="349">
        <v>6526</v>
      </c>
      <c r="T55" s="350">
        <v>0</v>
      </c>
      <c r="U55" s="350">
        <v>0</v>
      </c>
      <c r="V55" s="350">
        <v>0</v>
      </c>
      <c r="W55" s="349">
        <v>0</v>
      </c>
      <c r="X55" s="345">
        <v>6526</v>
      </c>
      <c r="Y55" s="352">
        <v>20.309999999999999</v>
      </c>
      <c r="Z55" s="345">
        <v>12143538</v>
      </c>
      <c r="AA55" s="345">
        <v>0</v>
      </c>
      <c r="AB55" s="353">
        <v>0.01</v>
      </c>
      <c r="AC55" s="354">
        <v>19.73</v>
      </c>
      <c r="AD55" s="355">
        <v>19.73</v>
      </c>
      <c r="AE55" s="356">
        <v>12137013</v>
      </c>
      <c r="AF55" s="357">
        <v>0.02</v>
      </c>
      <c r="AG55" s="358">
        <v>22689323</v>
      </c>
      <c r="AH55" s="358">
        <v>0</v>
      </c>
      <c r="AI55" s="359">
        <v>23243274</v>
      </c>
      <c r="AJ55" s="356">
        <v>1163405250</v>
      </c>
      <c r="AK55" s="356">
        <v>1162163700</v>
      </c>
      <c r="AL55" s="357">
        <v>-1.0671689851837955E-3</v>
      </c>
      <c r="AM55" s="356">
        <v>1162163700</v>
      </c>
      <c r="AN55" s="346">
        <v>1.9523345119108436E-2</v>
      </c>
      <c r="AO55" s="346">
        <v>0</v>
      </c>
      <c r="AP55" s="356">
        <v>567667</v>
      </c>
      <c r="AQ55" s="356">
        <v>35947954</v>
      </c>
      <c r="AR55" s="356">
        <v>2586.1799999999998</v>
      </c>
    </row>
    <row r="56" spans="1:44" ht="15" customHeight="1" x14ac:dyDescent="0.2">
      <c r="A56" s="362">
        <v>50</v>
      </c>
      <c r="B56" s="363" t="s">
        <v>55</v>
      </c>
      <c r="C56" s="364">
        <v>461855916</v>
      </c>
      <c r="D56" s="364">
        <v>86104155</v>
      </c>
      <c r="E56" s="364">
        <v>375751761</v>
      </c>
      <c r="F56" s="364">
        <v>355245520</v>
      </c>
      <c r="G56" s="365">
        <v>5.7724136816700744E-2</v>
      </c>
      <c r="H56" s="366">
        <v>375751761</v>
      </c>
      <c r="I56" s="367">
        <v>2.61</v>
      </c>
      <c r="J56" s="368">
        <v>947354</v>
      </c>
      <c r="K56" s="367">
        <v>9.9700000000000006</v>
      </c>
      <c r="L56" s="368">
        <v>3619504</v>
      </c>
      <c r="M56" s="369">
        <v>0</v>
      </c>
      <c r="N56" s="369">
        <v>0</v>
      </c>
      <c r="O56" s="369">
        <v>0</v>
      </c>
      <c r="P56" s="368">
        <v>0</v>
      </c>
      <c r="Q56" s="364">
        <v>4566858</v>
      </c>
      <c r="R56" s="369">
        <v>21.5</v>
      </c>
      <c r="S56" s="368">
        <v>7956872</v>
      </c>
      <c r="T56" s="369">
        <v>0</v>
      </c>
      <c r="U56" s="369">
        <v>0</v>
      </c>
      <c r="V56" s="369">
        <v>0</v>
      </c>
      <c r="W56" s="368">
        <v>0</v>
      </c>
      <c r="X56" s="364">
        <v>7956872</v>
      </c>
      <c r="Y56" s="370">
        <v>34.08</v>
      </c>
      <c r="Z56" s="364">
        <v>12523730</v>
      </c>
      <c r="AA56" s="364">
        <v>0</v>
      </c>
      <c r="AB56" s="371">
        <v>21.18</v>
      </c>
      <c r="AC56" s="372">
        <v>12.15</v>
      </c>
      <c r="AD56" s="373">
        <v>33.33</v>
      </c>
      <c r="AE56" s="374">
        <v>12523730</v>
      </c>
      <c r="AF56" s="375">
        <v>0.02</v>
      </c>
      <c r="AG56" s="376">
        <v>14366476</v>
      </c>
      <c r="AH56" s="376">
        <v>0</v>
      </c>
      <c r="AI56" s="377">
        <v>14366476</v>
      </c>
      <c r="AJ56" s="374">
        <v>869956350</v>
      </c>
      <c r="AK56" s="374">
        <v>718323800</v>
      </c>
      <c r="AL56" s="375">
        <v>-0.17429903235949712</v>
      </c>
      <c r="AM56" s="374">
        <v>718323800</v>
      </c>
      <c r="AN56" s="365">
        <v>0.02</v>
      </c>
      <c r="AO56" s="365">
        <v>0</v>
      </c>
      <c r="AP56" s="374">
        <v>468885</v>
      </c>
      <c r="AQ56" s="374">
        <v>27359091</v>
      </c>
      <c r="AR56" s="374">
        <v>3440.96</v>
      </c>
    </row>
    <row r="57" spans="1:44" ht="15" customHeight="1" x14ac:dyDescent="0.2">
      <c r="A57" s="343">
        <v>51</v>
      </c>
      <c r="B57" s="344" t="s">
        <v>56</v>
      </c>
      <c r="C57" s="345">
        <v>695449950</v>
      </c>
      <c r="D57" s="345">
        <v>74440069</v>
      </c>
      <c r="E57" s="345">
        <v>621009881</v>
      </c>
      <c r="F57" s="345">
        <v>603001421</v>
      </c>
      <c r="G57" s="346">
        <v>2.9864705741713335E-2</v>
      </c>
      <c r="H57" s="347">
        <v>621009881</v>
      </c>
      <c r="I57" s="348">
        <v>8.36</v>
      </c>
      <c r="J57" s="349">
        <v>5128999</v>
      </c>
      <c r="K57" s="348">
        <v>11.18</v>
      </c>
      <c r="L57" s="349">
        <v>6859112</v>
      </c>
      <c r="M57" s="350">
        <v>11.55</v>
      </c>
      <c r="N57" s="350">
        <v>12.17</v>
      </c>
      <c r="O57" s="350">
        <v>3</v>
      </c>
      <c r="P57" s="349">
        <v>7194174</v>
      </c>
      <c r="Q57" s="345">
        <v>19182285</v>
      </c>
      <c r="R57" s="351">
        <v>0</v>
      </c>
      <c r="S57" s="349">
        <v>0</v>
      </c>
      <c r="T57" s="350">
        <v>6</v>
      </c>
      <c r="U57" s="350">
        <v>15</v>
      </c>
      <c r="V57" s="350">
        <v>3</v>
      </c>
      <c r="W57" s="349">
        <v>3211315</v>
      </c>
      <c r="X57" s="345">
        <v>3211315</v>
      </c>
      <c r="Y57" s="352">
        <v>19.54</v>
      </c>
      <c r="Z57" s="345">
        <v>11988111</v>
      </c>
      <c r="AA57" s="345">
        <v>10405489</v>
      </c>
      <c r="AB57" s="353">
        <v>5.17</v>
      </c>
      <c r="AC57" s="354">
        <v>30.89</v>
      </c>
      <c r="AD57" s="355">
        <v>36.06</v>
      </c>
      <c r="AE57" s="356">
        <v>22393600</v>
      </c>
      <c r="AF57" s="357">
        <v>1.7500000000000002E-2</v>
      </c>
      <c r="AG57" s="358">
        <v>15016454</v>
      </c>
      <c r="AH57" s="358">
        <v>0</v>
      </c>
      <c r="AI57" s="359">
        <v>15016454</v>
      </c>
      <c r="AJ57" s="356">
        <v>1033974629</v>
      </c>
      <c r="AK57" s="356">
        <v>858083086</v>
      </c>
      <c r="AL57" s="360">
        <v>-0.17011204923868592</v>
      </c>
      <c r="AM57" s="361">
        <v>858083086</v>
      </c>
      <c r="AN57" s="346">
        <v>1.7499999994173059E-2</v>
      </c>
      <c r="AO57" s="346">
        <v>0</v>
      </c>
      <c r="AP57" s="356">
        <v>459314</v>
      </c>
      <c r="AQ57" s="356">
        <v>37869368</v>
      </c>
      <c r="AR57" s="356">
        <v>4494.88</v>
      </c>
    </row>
    <row r="58" spans="1:44" ht="15" customHeight="1" x14ac:dyDescent="0.2">
      <c r="A58" s="343">
        <v>52</v>
      </c>
      <c r="B58" s="344" t="s">
        <v>57</v>
      </c>
      <c r="C58" s="345">
        <v>2336177423</v>
      </c>
      <c r="D58" s="345">
        <v>505544763</v>
      </c>
      <c r="E58" s="345">
        <v>1830632660</v>
      </c>
      <c r="F58" s="345">
        <v>1777607532</v>
      </c>
      <c r="G58" s="346">
        <v>2.9829491069010613E-2</v>
      </c>
      <c r="H58" s="347">
        <v>1830632660</v>
      </c>
      <c r="I58" s="348">
        <v>3.78</v>
      </c>
      <c r="J58" s="349">
        <v>6839776</v>
      </c>
      <c r="K58" s="348">
        <v>46.5</v>
      </c>
      <c r="L58" s="349">
        <v>84132381</v>
      </c>
      <c r="M58" s="350">
        <v>0</v>
      </c>
      <c r="N58" s="350">
        <v>0</v>
      </c>
      <c r="O58" s="350">
        <v>0</v>
      </c>
      <c r="P58" s="349">
        <v>0</v>
      </c>
      <c r="Q58" s="345">
        <v>90972157</v>
      </c>
      <c r="R58" s="350">
        <v>17.899999999999999</v>
      </c>
      <c r="S58" s="349">
        <v>32394997</v>
      </c>
      <c r="T58" s="350">
        <v>0</v>
      </c>
      <c r="U58" s="350">
        <v>0</v>
      </c>
      <c r="V58" s="350">
        <v>0</v>
      </c>
      <c r="W58" s="349">
        <v>0</v>
      </c>
      <c r="X58" s="345">
        <v>32394997</v>
      </c>
      <c r="Y58" s="352">
        <v>68.180000000000007</v>
      </c>
      <c r="Z58" s="345">
        <v>123367154</v>
      </c>
      <c r="AA58" s="345">
        <v>0</v>
      </c>
      <c r="AB58" s="353">
        <v>17.7</v>
      </c>
      <c r="AC58" s="354">
        <v>49.69</v>
      </c>
      <c r="AD58" s="355">
        <v>67.39</v>
      </c>
      <c r="AE58" s="356">
        <v>123367154</v>
      </c>
      <c r="AF58" s="357">
        <v>0.02</v>
      </c>
      <c r="AG58" s="358">
        <v>93372055</v>
      </c>
      <c r="AH58" s="358">
        <v>0</v>
      </c>
      <c r="AI58" s="359">
        <v>93372055</v>
      </c>
      <c r="AJ58" s="356">
        <v>4489144950</v>
      </c>
      <c r="AK58" s="356">
        <v>4668602750</v>
      </c>
      <c r="AL58" s="360">
        <v>3.9975942411928582E-2</v>
      </c>
      <c r="AM58" s="361">
        <v>4668602750</v>
      </c>
      <c r="AN58" s="346">
        <v>0.02</v>
      </c>
      <c r="AO58" s="346">
        <v>0</v>
      </c>
      <c r="AP58" s="356">
        <v>1874822</v>
      </c>
      <c r="AQ58" s="356">
        <v>218614031</v>
      </c>
      <c r="AR58" s="356">
        <v>5758</v>
      </c>
    </row>
    <row r="59" spans="1:44" ht="15" customHeight="1" x14ac:dyDescent="0.2">
      <c r="A59" s="343">
        <v>53</v>
      </c>
      <c r="B59" s="344" t="s">
        <v>58</v>
      </c>
      <c r="C59" s="345">
        <v>757700202</v>
      </c>
      <c r="D59" s="345">
        <v>195479391</v>
      </c>
      <c r="E59" s="345">
        <v>562220811</v>
      </c>
      <c r="F59" s="345">
        <v>535280545</v>
      </c>
      <c r="G59" s="346">
        <v>5.0329245573459053E-2</v>
      </c>
      <c r="H59" s="347">
        <v>562220811</v>
      </c>
      <c r="I59" s="348">
        <v>4.0599999999999996</v>
      </c>
      <c r="J59" s="349">
        <v>2267959</v>
      </c>
      <c r="K59" s="348">
        <v>0</v>
      </c>
      <c r="L59" s="349">
        <v>0</v>
      </c>
      <c r="M59" s="350">
        <v>3</v>
      </c>
      <c r="N59" s="350">
        <v>15</v>
      </c>
      <c r="O59" s="350">
        <v>2</v>
      </c>
      <c r="P59" s="349">
        <v>4603047</v>
      </c>
      <c r="Q59" s="345">
        <v>6871006</v>
      </c>
      <c r="R59" s="350">
        <v>0</v>
      </c>
      <c r="S59" s="349">
        <v>0</v>
      </c>
      <c r="T59" s="350">
        <v>11</v>
      </c>
      <c r="U59" s="350">
        <v>14</v>
      </c>
      <c r="V59" s="350">
        <v>2</v>
      </c>
      <c r="W59" s="349">
        <v>513418</v>
      </c>
      <c r="X59" s="345">
        <v>513418</v>
      </c>
      <c r="Y59" s="352">
        <v>4.0599999999999996</v>
      </c>
      <c r="Z59" s="345">
        <v>2267959</v>
      </c>
      <c r="AA59" s="345">
        <v>5116465</v>
      </c>
      <c r="AB59" s="353">
        <v>0.91</v>
      </c>
      <c r="AC59" s="354">
        <v>12.22</v>
      </c>
      <c r="AD59" s="355">
        <v>13.13</v>
      </c>
      <c r="AE59" s="356">
        <v>7384424</v>
      </c>
      <c r="AF59" s="357">
        <v>0.02</v>
      </c>
      <c r="AG59" s="358">
        <v>39919589</v>
      </c>
      <c r="AH59" s="358">
        <v>1100001</v>
      </c>
      <c r="AI59" s="359">
        <v>41019590</v>
      </c>
      <c r="AJ59" s="356">
        <v>1963323250</v>
      </c>
      <c r="AK59" s="356">
        <v>2050979500</v>
      </c>
      <c r="AL59" s="357">
        <v>4.4646876157555818E-2</v>
      </c>
      <c r="AM59" s="356">
        <v>2050979500</v>
      </c>
      <c r="AN59" s="346">
        <v>1.9463670407237128E-2</v>
      </c>
      <c r="AO59" s="346">
        <v>5.3632959276287253E-4</v>
      </c>
      <c r="AP59" s="356">
        <v>240372</v>
      </c>
      <c r="AQ59" s="356">
        <v>48644386</v>
      </c>
      <c r="AR59" s="356">
        <v>2547.89</v>
      </c>
    </row>
    <row r="60" spans="1:44" ht="15" customHeight="1" x14ac:dyDescent="0.2">
      <c r="A60" s="343">
        <v>54</v>
      </c>
      <c r="B60" s="344" t="s">
        <v>59</v>
      </c>
      <c r="C60" s="345">
        <v>58818876</v>
      </c>
      <c r="D60" s="345">
        <v>5405747</v>
      </c>
      <c r="E60" s="345">
        <v>53413129</v>
      </c>
      <c r="F60" s="345">
        <v>55586176</v>
      </c>
      <c r="G60" s="346">
        <v>-3.9093299024563231E-2</v>
      </c>
      <c r="H60" s="347">
        <v>53413129</v>
      </c>
      <c r="I60" s="348">
        <v>5.39</v>
      </c>
      <c r="J60" s="349">
        <v>287672</v>
      </c>
      <c r="K60" s="348">
        <v>32.090000000000003</v>
      </c>
      <c r="L60" s="349">
        <v>1712690</v>
      </c>
      <c r="M60" s="350">
        <v>0</v>
      </c>
      <c r="N60" s="350">
        <v>0</v>
      </c>
      <c r="O60" s="350">
        <v>0</v>
      </c>
      <c r="P60" s="349">
        <v>0</v>
      </c>
      <c r="Q60" s="345">
        <v>2000362</v>
      </c>
      <c r="R60" s="350">
        <v>0</v>
      </c>
      <c r="S60" s="349">
        <v>0</v>
      </c>
      <c r="T60" s="350">
        <v>0</v>
      </c>
      <c r="U60" s="350">
        <v>0</v>
      </c>
      <c r="V60" s="350">
        <v>0</v>
      </c>
      <c r="W60" s="349">
        <v>0</v>
      </c>
      <c r="X60" s="345">
        <v>0</v>
      </c>
      <c r="Y60" s="352">
        <v>37.480000000000004</v>
      </c>
      <c r="Z60" s="345">
        <v>2000362</v>
      </c>
      <c r="AA60" s="345">
        <v>0</v>
      </c>
      <c r="AB60" s="353">
        <v>0</v>
      </c>
      <c r="AC60" s="354">
        <v>37.450000000000003</v>
      </c>
      <c r="AD60" s="355">
        <v>37.450000000000003</v>
      </c>
      <c r="AE60" s="356">
        <v>2000362</v>
      </c>
      <c r="AF60" s="357">
        <v>1.4999999999999999E-2</v>
      </c>
      <c r="AG60" s="358">
        <v>635731</v>
      </c>
      <c r="AH60" s="358">
        <v>0</v>
      </c>
      <c r="AI60" s="359">
        <v>688045</v>
      </c>
      <c r="AJ60" s="356">
        <v>52422267</v>
      </c>
      <c r="AK60" s="356">
        <v>45869667</v>
      </c>
      <c r="AL60" s="357">
        <v>-0.12499650196356445</v>
      </c>
      <c r="AM60" s="356">
        <v>45869667</v>
      </c>
      <c r="AN60" s="346">
        <v>1.3859507634969315E-2</v>
      </c>
      <c r="AO60" s="346">
        <v>0</v>
      </c>
      <c r="AP60" s="356">
        <v>30104</v>
      </c>
      <c r="AQ60" s="356">
        <v>2718511</v>
      </c>
      <c r="AR60" s="356">
        <v>4413.17</v>
      </c>
    </row>
    <row r="61" spans="1:44" ht="15" customHeight="1" x14ac:dyDescent="0.2">
      <c r="A61" s="362">
        <v>55</v>
      </c>
      <c r="B61" s="363" t="s">
        <v>60</v>
      </c>
      <c r="C61" s="364">
        <v>1087171807</v>
      </c>
      <c r="D61" s="364">
        <v>180524710</v>
      </c>
      <c r="E61" s="364">
        <v>906647097</v>
      </c>
      <c r="F61" s="364">
        <v>893469950</v>
      </c>
      <c r="G61" s="365">
        <v>1.4748282244970858E-2</v>
      </c>
      <c r="H61" s="366">
        <v>906647097</v>
      </c>
      <c r="I61" s="367">
        <v>3.86</v>
      </c>
      <c r="J61" s="368">
        <v>3476924</v>
      </c>
      <c r="K61" s="367">
        <v>5.41</v>
      </c>
      <c r="L61" s="368">
        <v>4873099</v>
      </c>
      <c r="M61" s="369">
        <v>0</v>
      </c>
      <c r="N61" s="369">
        <v>0</v>
      </c>
      <c r="O61" s="369">
        <v>0</v>
      </c>
      <c r="P61" s="368">
        <v>0</v>
      </c>
      <c r="Q61" s="364">
        <v>8350023</v>
      </c>
      <c r="R61" s="369">
        <v>0</v>
      </c>
      <c r="S61" s="368">
        <v>0</v>
      </c>
      <c r="T61" s="369">
        <v>0</v>
      </c>
      <c r="U61" s="369">
        <v>0</v>
      </c>
      <c r="V61" s="369">
        <v>0</v>
      </c>
      <c r="W61" s="368">
        <v>0</v>
      </c>
      <c r="X61" s="364">
        <v>0</v>
      </c>
      <c r="Y61" s="370">
        <v>9.27</v>
      </c>
      <c r="Z61" s="364">
        <v>8350023</v>
      </c>
      <c r="AA61" s="364">
        <v>0</v>
      </c>
      <c r="AB61" s="371">
        <v>0</v>
      </c>
      <c r="AC61" s="372">
        <v>9.2100000000000009</v>
      </c>
      <c r="AD61" s="373">
        <v>9.2100000000000009</v>
      </c>
      <c r="AE61" s="374">
        <v>8350023</v>
      </c>
      <c r="AF61" s="375">
        <v>2.58E-2</v>
      </c>
      <c r="AG61" s="376">
        <v>56592016</v>
      </c>
      <c r="AH61" s="376">
        <v>0</v>
      </c>
      <c r="AI61" s="377">
        <v>56592016</v>
      </c>
      <c r="AJ61" s="374">
        <v>2508736425</v>
      </c>
      <c r="AK61" s="374">
        <v>2193488992</v>
      </c>
      <c r="AL61" s="375">
        <v>-0.12565984607171318</v>
      </c>
      <c r="AM61" s="374">
        <v>2193488992</v>
      </c>
      <c r="AN61" s="365">
        <v>2.5800000002917725E-2</v>
      </c>
      <c r="AO61" s="365">
        <v>0</v>
      </c>
      <c r="AP61" s="374">
        <v>328139</v>
      </c>
      <c r="AQ61" s="374">
        <v>65270178</v>
      </c>
      <c r="AR61" s="374">
        <v>3803.85</v>
      </c>
    </row>
    <row r="62" spans="1:44" ht="15" customHeight="1" x14ac:dyDescent="0.2">
      <c r="A62" s="343">
        <v>56</v>
      </c>
      <c r="B62" s="344" t="s">
        <v>61</v>
      </c>
      <c r="C62" s="345">
        <v>189219488</v>
      </c>
      <c r="D62" s="345">
        <v>34799573</v>
      </c>
      <c r="E62" s="345">
        <v>154419915</v>
      </c>
      <c r="F62" s="345">
        <v>161922064</v>
      </c>
      <c r="G62" s="346">
        <v>-4.6331851352882952E-2</v>
      </c>
      <c r="H62" s="347">
        <v>154419915</v>
      </c>
      <c r="I62" s="348">
        <v>3.55</v>
      </c>
      <c r="J62" s="349">
        <v>521929</v>
      </c>
      <c r="K62" s="348">
        <v>17.98</v>
      </c>
      <c r="L62" s="349">
        <v>2643451</v>
      </c>
      <c r="M62" s="350">
        <v>1.6</v>
      </c>
      <c r="N62" s="350">
        <v>1.64</v>
      </c>
      <c r="O62" s="350">
        <v>15</v>
      </c>
      <c r="P62" s="349">
        <v>241115</v>
      </c>
      <c r="Q62" s="345">
        <v>3406495</v>
      </c>
      <c r="R62" s="351">
        <v>13.5</v>
      </c>
      <c r="S62" s="349">
        <v>1983957</v>
      </c>
      <c r="T62" s="350">
        <v>0</v>
      </c>
      <c r="U62" s="350">
        <v>0</v>
      </c>
      <c r="V62" s="350">
        <v>0</v>
      </c>
      <c r="W62" s="349">
        <v>0</v>
      </c>
      <c r="X62" s="345">
        <v>1983957</v>
      </c>
      <c r="Y62" s="352">
        <v>35.03</v>
      </c>
      <c r="Z62" s="345">
        <v>5149337</v>
      </c>
      <c r="AA62" s="345">
        <v>241115</v>
      </c>
      <c r="AB62" s="353">
        <v>12.85</v>
      </c>
      <c r="AC62" s="354">
        <v>22.06</v>
      </c>
      <c r="AD62" s="355">
        <v>34.909999999999997</v>
      </c>
      <c r="AE62" s="356">
        <v>5390452</v>
      </c>
      <c r="AF62" s="357">
        <v>0.03</v>
      </c>
      <c r="AG62" s="358">
        <v>7420947</v>
      </c>
      <c r="AH62" s="358">
        <v>0</v>
      </c>
      <c r="AI62" s="359">
        <v>7420947</v>
      </c>
      <c r="AJ62" s="356">
        <v>240092667</v>
      </c>
      <c r="AK62" s="356">
        <v>247364900</v>
      </c>
      <c r="AL62" s="360">
        <v>3.0289275765344386E-2</v>
      </c>
      <c r="AM62" s="361">
        <v>247364900</v>
      </c>
      <c r="AN62" s="346">
        <v>0.03</v>
      </c>
      <c r="AO62" s="346">
        <v>0</v>
      </c>
      <c r="AP62" s="356">
        <v>148392</v>
      </c>
      <c r="AQ62" s="356">
        <v>12959791</v>
      </c>
      <c r="AR62" s="356">
        <v>4198.18</v>
      </c>
    </row>
    <row r="63" spans="1:44" ht="15" customHeight="1" x14ac:dyDescent="0.2">
      <c r="A63" s="343">
        <v>57</v>
      </c>
      <c r="B63" s="344" t="s">
        <v>62</v>
      </c>
      <c r="C63" s="345">
        <v>466099639</v>
      </c>
      <c r="D63" s="345">
        <v>93302659</v>
      </c>
      <c r="E63" s="345">
        <v>372796980</v>
      </c>
      <c r="F63" s="345">
        <v>341188547</v>
      </c>
      <c r="G63" s="346">
        <v>9.2642127873067207E-2</v>
      </c>
      <c r="H63" s="347">
        <v>372796980</v>
      </c>
      <c r="I63" s="348">
        <v>4.6500000000000004</v>
      </c>
      <c r="J63" s="349">
        <v>1666925</v>
      </c>
      <c r="K63" s="348">
        <v>35</v>
      </c>
      <c r="L63" s="349">
        <v>12546748</v>
      </c>
      <c r="M63" s="350">
        <v>0</v>
      </c>
      <c r="N63" s="350">
        <v>0</v>
      </c>
      <c r="O63" s="350">
        <v>0</v>
      </c>
      <c r="P63" s="349">
        <v>0</v>
      </c>
      <c r="Q63" s="345">
        <v>14213673</v>
      </c>
      <c r="R63" s="350"/>
      <c r="S63" s="349"/>
      <c r="T63" s="350"/>
      <c r="U63" s="350"/>
      <c r="V63" s="350"/>
      <c r="W63" s="349"/>
      <c r="X63" s="345">
        <v>0</v>
      </c>
      <c r="Y63" s="352">
        <v>39.65</v>
      </c>
      <c r="Z63" s="345">
        <v>14213673</v>
      </c>
      <c r="AA63" s="345">
        <v>0</v>
      </c>
      <c r="AB63" s="353">
        <v>0</v>
      </c>
      <c r="AC63" s="354">
        <v>38.130000000000003</v>
      </c>
      <c r="AD63" s="355">
        <v>38.130000000000003</v>
      </c>
      <c r="AE63" s="356">
        <v>14213673</v>
      </c>
      <c r="AF63" s="357">
        <v>1.4999999999999999E-2</v>
      </c>
      <c r="AG63" s="358">
        <v>10728644</v>
      </c>
      <c r="AH63" s="358">
        <v>0</v>
      </c>
      <c r="AI63" s="359">
        <v>10728644</v>
      </c>
      <c r="AJ63" s="356">
        <v>841969133</v>
      </c>
      <c r="AK63" s="356">
        <v>715242933</v>
      </c>
      <c r="AL63" s="360">
        <v>-0.15051169340194803</v>
      </c>
      <c r="AM63" s="361">
        <v>715242933</v>
      </c>
      <c r="AN63" s="346">
        <v>1.5000000006990631E-2</v>
      </c>
      <c r="AO63" s="346">
        <v>0</v>
      </c>
      <c r="AP63" s="356">
        <v>2017470</v>
      </c>
      <c r="AQ63" s="356">
        <v>26959787</v>
      </c>
      <c r="AR63" s="356">
        <v>2889.89</v>
      </c>
    </row>
    <row r="64" spans="1:44" ht="15" customHeight="1" x14ac:dyDescent="0.2">
      <c r="A64" s="343">
        <v>58</v>
      </c>
      <c r="B64" s="344" t="s">
        <v>63</v>
      </c>
      <c r="C64" s="345">
        <v>193215190</v>
      </c>
      <c r="D64" s="345">
        <v>51117725</v>
      </c>
      <c r="E64" s="345">
        <v>142097465</v>
      </c>
      <c r="F64" s="345">
        <v>138407737</v>
      </c>
      <c r="G64" s="346">
        <v>2.6658394104081044E-2</v>
      </c>
      <c r="H64" s="347">
        <v>142097465</v>
      </c>
      <c r="I64" s="348">
        <v>4.18</v>
      </c>
      <c r="J64" s="349">
        <v>588364</v>
      </c>
      <c r="K64" s="348">
        <v>8.1199999999999992</v>
      </c>
      <c r="L64" s="349">
        <v>1142946</v>
      </c>
      <c r="M64" s="350">
        <v>10.39</v>
      </c>
      <c r="N64" s="350">
        <v>18.77</v>
      </c>
      <c r="O64" s="350">
        <v>9</v>
      </c>
      <c r="P64" s="349">
        <v>2132634</v>
      </c>
      <c r="Q64" s="345">
        <v>3863944</v>
      </c>
      <c r="R64" s="350">
        <v>0</v>
      </c>
      <c r="S64" s="349">
        <v>0</v>
      </c>
      <c r="T64" s="350">
        <v>8.3699999999999992</v>
      </c>
      <c r="U64" s="350">
        <v>37.590000000000003</v>
      </c>
      <c r="V64" s="350">
        <v>9</v>
      </c>
      <c r="W64" s="349">
        <v>3699129</v>
      </c>
      <c r="X64" s="345">
        <v>3699129</v>
      </c>
      <c r="Y64" s="352">
        <v>12.299999999999999</v>
      </c>
      <c r="Z64" s="345">
        <v>1731310</v>
      </c>
      <c r="AA64" s="345">
        <v>5831763</v>
      </c>
      <c r="AB64" s="353">
        <v>26.03</v>
      </c>
      <c r="AC64" s="354">
        <v>27.19</v>
      </c>
      <c r="AD64" s="355">
        <v>53.22</v>
      </c>
      <c r="AE64" s="356">
        <v>7563073</v>
      </c>
      <c r="AF64" s="357">
        <v>0.02</v>
      </c>
      <c r="AG64" s="358">
        <v>12014403</v>
      </c>
      <c r="AH64" s="358">
        <v>0</v>
      </c>
      <c r="AI64" s="359">
        <v>12014403</v>
      </c>
      <c r="AJ64" s="356">
        <v>627691100</v>
      </c>
      <c r="AK64" s="356">
        <v>600720150</v>
      </c>
      <c r="AL64" s="357">
        <v>-4.2968507917349789E-2</v>
      </c>
      <c r="AM64" s="356">
        <v>600720150</v>
      </c>
      <c r="AN64" s="346">
        <v>0.02</v>
      </c>
      <c r="AO64" s="346">
        <v>0</v>
      </c>
      <c r="AP64" s="356">
        <v>348429</v>
      </c>
      <c r="AQ64" s="356">
        <v>19925905</v>
      </c>
      <c r="AR64" s="356">
        <v>2389.77</v>
      </c>
    </row>
    <row r="65" spans="1:44" ht="15" customHeight="1" x14ac:dyDescent="0.2">
      <c r="A65" s="343">
        <v>59</v>
      </c>
      <c r="B65" s="344" t="s">
        <v>64</v>
      </c>
      <c r="C65" s="345">
        <v>139202370</v>
      </c>
      <c r="D65" s="345">
        <v>42279290</v>
      </c>
      <c r="E65" s="345">
        <v>96923080</v>
      </c>
      <c r="F65" s="345">
        <v>94048370</v>
      </c>
      <c r="G65" s="346">
        <v>3.0566292642817731E-2</v>
      </c>
      <c r="H65" s="347">
        <v>96923080</v>
      </c>
      <c r="I65" s="348">
        <v>3.91</v>
      </c>
      <c r="J65" s="349">
        <v>373544</v>
      </c>
      <c r="K65" s="348">
        <v>15.07</v>
      </c>
      <c r="L65" s="349">
        <v>1439721</v>
      </c>
      <c r="M65" s="350">
        <v>5.19</v>
      </c>
      <c r="N65" s="350">
        <v>5.19</v>
      </c>
      <c r="O65" s="350">
        <v>1</v>
      </c>
      <c r="P65" s="349">
        <v>33199</v>
      </c>
      <c r="Q65" s="345">
        <v>1846464</v>
      </c>
      <c r="R65" s="350">
        <v>0</v>
      </c>
      <c r="S65" s="349">
        <v>0</v>
      </c>
      <c r="T65" s="350">
        <v>8</v>
      </c>
      <c r="U65" s="350">
        <v>16</v>
      </c>
      <c r="V65" s="350">
        <v>3</v>
      </c>
      <c r="W65" s="349">
        <v>1316956</v>
      </c>
      <c r="X65" s="345">
        <v>1316956</v>
      </c>
      <c r="Y65" s="352">
        <v>18.98</v>
      </c>
      <c r="Z65" s="345">
        <v>1813265</v>
      </c>
      <c r="AA65" s="345">
        <v>1350155</v>
      </c>
      <c r="AB65" s="353">
        <v>13.59</v>
      </c>
      <c r="AC65" s="354">
        <v>19.05</v>
      </c>
      <c r="AD65" s="355">
        <v>32.64</v>
      </c>
      <c r="AE65" s="356">
        <v>3163420</v>
      </c>
      <c r="AF65" s="357">
        <v>0.02</v>
      </c>
      <c r="AG65" s="358">
        <v>4685070</v>
      </c>
      <c r="AH65" s="358">
        <v>0</v>
      </c>
      <c r="AI65" s="359">
        <v>4685070</v>
      </c>
      <c r="AJ65" s="356">
        <v>242965250</v>
      </c>
      <c r="AK65" s="356">
        <v>234253500</v>
      </c>
      <c r="AL65" s="357">
        <v>-3.5855950593757749E-2</v>
      </c>
      <c r="AM65" s="356">
        <v>234253500</v>
      </c>
      <c r="AN65" s="346">
        <v>0.02</v>
      </c>
      <c r="AO65" s="346">
        <v>0</v>
      </c>
      <c r="AP65" s="356">
        <v>154040</v>
      </c>
      <c r="AQ65" s="356">
        <v>8002530</v>
      </c>
      <c r="AR65" s="356">
        <v>1519.37</v>
      </c>
    </row>
    <row r="66" spans="1:44" ht="15" customHeight="1" x14ac:dyDescent="0.2">
      <c r="A66" s="362">
        <v>60</v>
      </c>
      <c r="B66" s="363" t="s">
        <v>65</v>
      </c>
      <c r="C66" s="364">
        <v>322339820</v>
      </c>
      <c r="D66" s="364">
        <v>53536337</v>
      </c>
      <c r="E66" s="364">
        <v>268803483</v>
      </c>
      <c r="F66" s="364">
        <v>258652493</v>
      </c>
      <c r="G66" s="365">
        <v>3.9245668511689154E-2</v>
      </c>
      <c r="H66" s="366">
        <v>268803483</v>
      </c>
      <c r="I66" s="367">
        <v>4.08</v>
      </c>
      <c r="J66" s="368">
        <v>1118939</v>
      </c>
      <c r="K66" s="367">
        <v>11.31</v>
      </c>
      <c r="L66" s="368">
        <v>3098280</v>
      </c>
      <c r="M66" s="369">
        <v>5.49</v>
      </c>
      <c r="N66" s="369">
        <v>25</v>
      </c>
      <c r="O66" s="369">
        <v>4</v>
      </c>
      <c r="P66" s="368">
        <v>1812886</v>
      </c>
      <c r="Q66" s="364">
        <v>6030105</v>
      </c>
      <c r="R66" s="369">
        <v>0</v>
      </c>
      <c r="S66" s="368">
        <v>0</v>
      </c>
      <c r="T66" s="369">
        <v>3</v>
      </c>
      <c r="U66" s="369">
        <v>42</v>
      </c>
      <c r="V66" s="369">
        <v>7</v>
      </c>
      <c r="W66" s="368">
        <v>5162714</v>
      </c>
      <c r="X66" s="364">
        <v>5162714</v>
      </c>
      <c r="Y66" s="370">
        <v>15.39</v>
      </c>
      <c r="Z66" s="364">
        <v>4217219</v>
      </c>
      <c r="AA66" s="364">
        <v>6975600</v>
      </c>
      <c r="AB66" s="371">
        <v>19.21</v>
      </c>
      <c r="AC66" s="372">
        <v>22.43</v>
      </c>
      <c r="AD66" s="373">
        <v>41.64</v>
      </c>
      <c r="AE66" s="374">
        <v>11192819</v>
      </c>
      <c r="AF66" s="375">
        <v>2.1299999999999999E-2</v>
      </c>
      <c r="AG66" s="376">
        <v>13138782</v>
      </c>
      <c r="AH66" s="376">
        <v>0</v>
      </c>
      <c r="AI66" s="377">
        <v>13138782</v>
      </c>
      <c r="AJ66" s="374">
        <v>687872394</v>
      </c>
      <c r="AK66" s="374">
        <v>616844225</v>
      </c>
      <c r="AL66" s="375">
        <v>-0.10325776934726065</v>
      </c>
      <c r="AM66" s="374">
        <v>616844225</v>
      </c>
      <c r="AN66" s="365">
        <v>2.1300000012158662E-2</v>
      </c>
      <c r="AO66" s="365">
        <v>0</v>
      </c>
      <c r="AP66" s="374">
        <v>192886</v>
      </c>
      <c r="AQ66" s="374">
        <v>24524487</v>
      </c>
      <c r="AR66" s="374">
        <v>3977.37</v>
      </c>
    </row>
    <row r="67" spans="1:44" ht="15" customHeight="1" x14ac:dyDescent="0.2">
      <c r="A67" s="343">
        <v>61</v>
      </c>
      <c r="B67" s="344" t="s">
        <v>66</v>
      </c>
      <c r="C67" s="345">
        <v>450337452</v>
      </c>
      <c r="D67" s="345">
        <v>43976391</v>
      </c>
      <c r="E67" s="345">
        <v>406361061</v>
      </c>
      <c r="F67" s="345">
        <v>388954436</v>
      </c>
      <c r="G67" s="346">
        <v>4.4752349861360112E-2</v>
      </c>
      <c r="H67" s="347">
        <v>406361061</v>
      </c>
      <c r="I67" s="348">
        <v>4.3899999999999997</v>
      </c>
      <c r="J67" s="349">
        <v>1778201</v>
      </c>
      <c r="K67" s="348">
        <v>27</v>
      </c>
      <c r="L67" s="349">
        <v>10936542</v>
      </c>
      <c r="M67" s="350">
        <v>0</v>
      </c>
      <c r="N67" s="350">
        <v>0</v>
      </c>
      <c r="O67" s="350">
        <v>0</v>
      </c>
      <c r="P67" s="349">
        <v>0</v>
      </c>
      <c r="Q67" s="345">
        <v>12714743</v>
      </c>
      <c r="R67" s="351">
        <v>0</v>
      </c>
      <c r="S67" s="349">
        <v>0</v>
      </c>
      <c r="T67" s="350">
        <v>0</v>
      </c>
      <c r="U67" s="350">
        <v>0</v>
      </c>
      <c r="V67" s="350">
        <v>0</v>
      </c>
      <c r="W67" s="349">
        <v>0</v>
      </c>
      <c r="X67" s="345">
        <v>0</v>
      </c>
      <c r="Y67" s="352">
        <v>31.39</v>
      </c>
      <c r="Z67" s="345">
        <v>12714743</v>
      </c>
      <c r="AA67" s="345">
        <v>0</v>
      </c>
      <c r="AB67" s="353">
        <v>0</v>
      </c>
      <c r="AC67" s="354">
        <v>31.29</v>
      </c>
      <c r="AD67" s="355">
        <v>31.29</v>
      </c>
      <c r="AE67" s="356">
        <v>12714743</v>
      </c>
      <c r="AF67" s="357">
        <v>0.02</v>
      </c>
      <c r="AG67" s="358">
        <v>16428641</v>
      </c>
      <c r="AH67" s="358">
        <v>0</v>
      </c>
      <c r="AI67" s="359">
        <v>16428641</v>
      </c>
      <c r="AJ67" s="356">
        <v>842847600</v>
      </c>
      <c r="AK67" s="356">
        <v>821432050</v>
      </c>
      <c r="AL67" s="360">
        <v>-2.5408567337677653E-2</v>
      </c>
      <c r="AM67" s="361">
        <v>821432050</v>
      </c>
      <c r="AN67" s="346">
        <v>0.02</v>
      </c>
      <c r="AO67" s="346">
        <v>0</v>
      </c>
      <c r="AP67" s="356">
        <v>143774</v>
      </c>
      <c r="AQ67" s="356">
        <v>29287158</v>
      </c>
      <c r="AR67" s="356">
        <v>7986.68</v>
      </c>
    </row>
    <row r="68" spans="1:44" ht="15" customHeight="1" x14ac:dyDescent="0.2">
      <c r="A68" s="343">
        <v>62</v>
      </c>
      <c r="B68" s="344" t="s">
        <v>67</v>
      </c>
      <c r="C68" s="345">
        <v>75321803</v>
      </c>
      <c r="D68" s="345">
        <v>17112201</v>
      </c>
      <c r="E68" s="345">
        <v>58209602</v>
      </c>
      <c r="F68" s="345">
        <v>56240652</v>
      </c>
      <c r="G68" s="346">
        <v>3.5009373646663983E-2</v>
      </c>
      <c r="H68" s="347">
        <v>58209602</v>
      </c>
      <c r="I68" s="348">
        <v>7.24</v>
      </c>
      <c r="J68" s="349">
        <v>421475</v>
      </c>
      <c r="K68" s="348">
        <v>18.010000000000002</v>
      </c>
      <c r="L68" s="349">
        <v>1050915</v>
      </c>
      <c r="M68" s="350">
        <v>4.57</v>
      </c>
      <c r="N68" s="350">
        <v>4.57</v>
      </c>
      <c r="O68" s="350">
        <v>1</v>
      </c>
      <c r="P68" s="349">
        <v>117345</v>
      </c>
      <c r="Q68" s="345">
        <v>1589735</v>
      </c>
      <c r="R68" s="350"/>
      <c r="S68" s="349"/>
      <c r="T68" s="350"/>
      <c r="U68" s="350"/>
      <c r="V68" s="350"/>
      <c r="W68" s="349"/>
      <c r="X68" s="345">
        <v>0</v>
      </c>
      <c r="Y68" s="352">
        <v>25.25</v>
      </c>
      <c r="Z68" s="345">
        <v>1472390</v>
      </c>
      <c r="AA68" s="345">
        <v>117345</v>
      </c>
      <c r="AB68" s="353">
        <v>0</v>
      </c>
      <c r="AC68" s="354">
        <v>27.31</v>
      </c>
      <c r="AD68" s="355">
        <v>27.31</v>
      </c>
      <c r="AE68" s="356">
        <v>1589735</v>
      </c>
      <c r="AF68" s="357">
        <v>0.02</v>
      </c>
      <c r="AG68" s="358">
        <v>2819770</v>
      </c>
      <c r="AH68" s="358">
        <v>0</v>
      </c>
      <c r="AI68" s="359">
        <v>2819770</v>
      </c>
      <c r="AJ68" s="356">
        <v>139579700</v>
      </c>
      <c r="AK68" s="356">
        <v>140988500</v>
      </c>
      <c r="AL68" s="360">
        <v>1.0093158245790755E-2</v>
      </c>
      <c r="AM68" s="361">
        <v>140988500</v>
      </c>
      <c r="AN68" s="346">
        <v>0.02</v>
      </c>
      <c r="AO68" s="346">
        <v>0</v>
      </c>
      <c r="AP68" s="356">
        <v>92661</v>
      </c>
      <c r="AQ68" s="356">
        <v>4502166</v>
      </c>
      <c r="AR68" s="356">
        <v>2163.46</v>
      </c>
    </row>
    <row r="69" spans="1:44" ht="15" customHeight="1" x14ac:dyDescent="0.2">
      <c r="A69" s="343">
        <v>63</v>
      </c>
      <c r="B69" s="344" t="s">
        <v>68</v>
      </c>
      <c r="C69" s="345">
        <v>291488707</v>
      </c>
      <c r="D69" s="345">
        <v>17538566</v>
      </c>
      <c r="E69" s="345">
        <v>273950141</v>
      </c>
      <c r="F69" s="345">
        <v>271480280</v>
      </c>
      <c r="G69" s="346">
        <v>9.0977547245788895E-3</v>
      </c>
      <c r="H69" s="347">
        <v>273950141</v>
      </c>
      <c r="I69" s="348">
        <v>4.46</v>
      </c>
      <c r="J69" s="349">
        <v>1183954</v>
      </c>
      <c r="K69" s="348">
        <v>29.5</v>
      </c>
      <c r="L69" s="349">
        <v>7927480</v>
      </c>
      <c r="M69" s="350">
        <v>0</v>
      </c>
      <c r="N69" s="350">
        <v>0</v>
      </c>
      <c r="O69" s="350">
        <v>0</v>
      </c>
      <c r="P69" s="349">
        <v>0</v>
      </c>
      <c r="Q69" s="345">
        <v>9111434</v>
      </c>
      <c r="R69" s="350">
        <v>2</v>
      </c>
      <c r="S69" s="349">
        <v>530919</v>
      </c>
      <c r="T69" s="350">
        <v>0</v>
      </c>
      <c r="U69" s="350">
        <v>0</v>
      </c>
      <c r="V69" s="350">
        <v>0</v>
      </c>
      <c r="W69" s="349">
        <v>0</v>
      </c>
      <c r="X69" s="345">
        <v>530919</v>
      </c>
      <c r="Y69" s="352">
        <v>35.96</v>
      </c>
      <c r="Z69" s="345">
        <v>9642353</v>
      </c>
      <c r="AA69" s="345">
        <v>0</v>
      </c>
      <c r="AB69" s="353">
        <v>1.94</v>
      </c>
      <c r="AC69" s="354">
        <v>33.26</v>
      </c>
      <c r="AD69" s="355">
        <v>35.200000000000003</v>
      </c>
      <c r="AE69" s="356">
        <v>9642353</v>
      </c>
      <c r="AF69" s="357">
        <v>0.03</v>
      </c>
      <c r="AG69" s="358">
        <v>6196185</v>
      </c>
      <c r="AH69" s="358">
        <v>0</v>
      </c>
      <c r="AI69" s="359">
        <v>6196185</v>
      </c>
      <c r="AJ69" s="356">
        <v>192458967</v>
      </c>
      <c r="AK69" s="356">
        <v>206539500</v>
      </c>
      <c r="AL69" s="357">
        <v>7.3161220905856778E-2</v>
      </c>
      <c r="AM69" s="356">
        <v>206539500</v>
      </c>
      <c r="AN69" s="346">
        <v>0.03</v>
      </c>
      <c r="AO69" s="346">
        <v>0</v>
      </c>
      <c r="AP69" s="356">
        <v>51271</v>
      </c>
      <c r="AQ69" s="356">
        <v>15889809</v>
      </c>
      <c r="AR69" s="356">
        <v>7804.42</v>
      </c>
    </row>
    <row r="70" spans="1:44" ht="15" customHeight="1" x14ac:dyDescent="0.2">
      <c r="A70" s="343">
        <v>64</v>
      </c>
      <c r="B70" s="344" t="s">
        <v>69</v>
      </c>
      <c r="C70" s="345">
        <v>82397934</v>
      </c>
      <c r="D70" s="345">
        <v>17065801</v>
      </c>
      <c r="E70" s="345">
        <v>65332133</v>
      </c>
      <c r="F70" s="345">
        <v>65464767</v>
      </c>
      <c r="G70" s="346">
        <v>-2.0260363868705132E-3</v>
      </c>
      <c r="H70" s="347">
        <v>65332133</v>
      </c>
      <c r="I70" s="348">
        <v>4.88</v>
      </c>
      <c r="J70" s="349">
        <v>317782</v>
      </c>
      <c r="K70" s="348">
        <v>15.64</v>
      </c>
      <c r="L70" s="349">
        <v>1018246</v>
      </c>
      <c r="M70" s="350">
        <v>3</v>
      </c>
      <c r="N70" s="350">
        <v>3.12</v>
      </c>
      <c r="O70" s="350">
        <v>0</v>
      </c>
      <c r="P70" s="349">
        <v>168539</v>
      </c>
      <c r="Q70" s="345">
        <v>1504567</v>
      </c>
      <c r="R70" s="350">
        <v>0</v>
      </c>
      <c r="S70" s="349">
        <v>0</v>
      </c>
      <c r="T70" s="350">
        <v>14</v>
      </c>
      <c r="U70" s="350">
        <v>37</v>
      </c>
      <c r="V70" s="350">
        <v>4</v>
      </c>
      <c r="W70" s="349">
        <v>1250376</v>
      </c>
      <c r="X70" s="345">
        <v>1250376</v>
      </c>
      <c r="Y70" s="352">
        <v>20.52</v>
      </c>
      <c r="Z70" s="345">
        <v>1336028</v>
      </c>
      <c r="AA70" s="345">
        <v>1418915</v>
      </c>
      <c r="AB70" s="353">
        <v>19.14</v>
      </c>
      <c r="AC70" s="354">
        <v>23.03</v>
      </c>
      <c r="AD70" s="355">
        <v>42.17</v>
      </c>
      <c r="AE70" s="356">
        <v>2754943</v>
      </c>
      <c r="AF70" s="357">
        <v>0.02</v>
      </c>
      <c r="AG70" s="358">
        <v>3929335</v>
      </c>
      <c r="AH70" s="358">
        <v>0</v>
      </c>
      <c r="AI70" s="359">
        <v>3929335</v>
      </c>
      <c r="AJ70" s="356">
        <v>196743850</v>
      </c>
      <c r="AK70" s="356">
        <v>196466750</v>
      </c>
      <c r="AL70" s="357">
        <v>-1.4084303016333166E-3</v>
      </c>
      <c r="AM70" s="356">
        <v>196466750</v>
      </c>
      <c r="AN70" s="346">
        <v>0.02</v>
      </c>
      <c r="AO70" s="346">
        <v>0</v>
      </c>
      <c r="AP70" s="356">
        <v>262385</v>
      </c>
      <c r="AQ70" s="356">
        <v>6946663</v>
      </c>
      <c r="AR70" s="356">
        <v>3013.74</v>
      </c>
    </row>
    <row r="71" spans="1:44" ht="15" customHeight="1" x14ac:dyDescent="0.2">
      <c r="A71" s="362">
        <v>65</v>
      </c>
      <c r="B71" s="363" t="s">
        <v>70</v>
      </c>
      <c r="C71" s="364">
        <v>405483620</v>
      </c>
      <c r="D71" s="364">
        <v>45374577</v>
      </c>
      <c r="E71" s="364">
        <v>360109043</v>
      </c>
      <c r="F71" s="364">
        <v>354371924</v>
      </c>
      <c r="G71" s="365">
        <v>1.6189541584564131E-2</v>
      </c>
      <c r="H71" s="366">
        <v>360109043</v>
      </c>
      <c r="I71" s="367">
        <v>7.07</v>
      </c>
      <c r="J71" s="368">
        <v>2576570</v>
      </c>
      <c r="K71" s="367">
        <v>20.56</v>
      </c>
      <c r="L71" s="368">
        <v>7488157</v>
      </c>
      <c r="M71" s="369">
        <v>0</v>
      </c>
      <c r="N71" s="369">
        <v>0</v>
      </c>
      <c r="O71" s="369">
        <v>0</v>
      </c>
      <c r="P71" s="368">
        <v>0</v>
      </c>
      <c r="Q71" s="364">
        <v>10064727</v>
      </c>
      <c r="R71" s="369">
        <v>13.65</v>
      </c>
      <c r="S71" s="368">
        <v>4972774</v>
      </c>
      <c r="T71" s="369">
        <v>0</v>
      </c>
      <c r="U71" s="369">
        <v>0</v>
      </c>
      <c r="V71" s="369">
        <v>0</v>
      </c>
      <c r="W71" s="368">
        <v>0</v>
      </c>
      <c r="X71" s="364">
        <v>4972774</v>
      </c>
      <c r="Y71" s="370">
        <v>41.28</v>
      </c>
      <c r="Z71" s="364">
        <v>15037501</v>
      </c>
      <c r="AA71" s="364">
        <v>0</v>
      </c>
      <c r="AB71" s="371">
        <v>13.81</v>
      </c>
      <c r="AC71" s="372">
        <v>27.95</v>
      </c>
      <c r="AD71" s="373">
        <v>41.76</v>
      </c>
      <c r="AE71" s="374">
        <v>15037501</v>
      </c>
      <c r="AF71" s="375">
        <v>0.02</v>
      </c>
      <c r="AG71" s="376">
        <v>29675901</v>
      </c>
      <c r="AH71" s="376">
        <v>0</v>
      </c>
      <c r="AI71" s="377">
        <v>29675901</v>
      </c>
      <c r="AJ71" s="374">
        <v>1453598800</v>
      </c>
      <c r="AK71" s="374">
        <v>1483795050</v>
      </c>
      <c r="AL71" s="375">
        <v>2.0773441750227092E-2</v>
      </c>
      <c r="AM71" s="374">
        <v>1483795050</v>
      </c>
      <c r="AN71" s="365">
        <v>0.02</v>
      </c>
      <c r="AO71" s="365">
        <v>0</v>
      </c>
      <c r="AP71" s="374">
        <v>274681</v>
      </c>
      <c r="AQ71" s="374">
        <v>44988083</v>
      </c>
      <c r="AR71" s="374">
        <v>5530.87</v>
      </c>
    </row>
    <row r="72" spans="1:44" ht="15" customHeight="1" x14ac:dyDescent="0.2">
      <c r="A72" s="343">
        <v>66</v>
      </c>
      <c r="B72" s="344" t="s">
        <v>71</v>
      </c>
      <c r="C72" s="345">
        <v>100916620</v>
      </c>
      <c r="D72" s="345">
        <v>19841200</v>
      </c>
      <c r="E72" s="345">
        <v>81075420</v>
      </c>
      <c r="F72" s="345">
        <v>81875190</v>
      </c>
      <c r="G72" s="346">
        <v>-9.7681605380091335E-3</v>
      </c>
      <c r="H72" s="347">
        <v>81075420</v>
      </c>
      <c r="I72" s="348">
        <v>6.44</v>
      </c>
      <c r="J72" s="349">
        <v>543043</v>
      </c>
      <c r="K72" s="348">
        <v>56.37</v>
      </c>
      <c r="L72" s="349">
        <v>4526379</v>
      </c>
      <c r="M72" s="350">
        <v>0</v>
      </c>
      <c r="N72" s="350">
        <v>0</v>
      </c>
      <c r="O72" s="350">
        <v>0</v>
      </c>
      <c r="P72" s="349">
        <v>0</v>
      </c>
      <c r="Q72" s="345">
        <v>5069422</v>
      </c>
      <c r="R72" s="351"/>
      <c r="S72" s="349"/>
      <c r="T72" s="350"/>
      <c r="U72" s="350"/>
      <c r="V72" s="350"/>
      <c r="W72" s="349"/>
      <c r="X72" s="345">
        <v>0</v>
      </c>
      <c r="Y72" s="352">
        <v>62.809999999999995</v>
      </c>
      <c r="Z72" s="345">
        <v>5069422</v>
      </c>
      <c r="AA72" s="345">
        <v>0</v>
      </c>
      <c r="AB72" s="353">
        <v>0</v>
      </c>
      <c r="AC72" s="354">
        <v>62.53</v>
      </c>
      <c r="AD72" s="355">
        <v>62.53</v>
      </c>
      <c r="AE72" s="356">
        <v>5069422</v>
      </c>
      <c r="AF72" s="357">
        <v>0.01</v>
      </c>
      <c r="AG72" s="358">
        <v>2682546</v>
      </c>
      <c r="AH72" s="358">
        <v>0</v>
      </c>
      <c r="AI72" s="359">
        <v>2682546</v>
      </c>
      <c r="AJ72" s="356">
        <v>287173600</v>
      </c>
      <c r="AK72" s="356">
        <v>268254600</v>
      </c>
      <c r="AL72" s="360">
        <v>-6.5880011254516438E-2</v>
      </c>
      <c r="AM72" s="361">
        <v>268254600</v>
      </c>
      <c r="AN72" s="346">
        <v>0.01</v>
      </c>
      <c r="AO72" s="346">
        <v>0</v>
      </c>
      <c r="AP72" s="356">
        <v>190230</v>
      </c>
      <c r="AQ72" s="356">
        <v>7942198</v>
      </c>
      <c r="AR72" s="356">
        <v>4151.7</v>
      </c>
    </row>
    <row r="73" spans="1:44" s="378" customFormat="1" ht="15" customHeight="1" x14ac:dyDescent="0.2">
      <c r="A73" s="343">
        <v>67</v>
      </c>
      <c r="B73" s="344" t="s">
        <v>4</v>
      </c>
      <c r="C73" s="345">
        <v>284296891</v>
      </c>
      <c r="D73" s="345">
        <v>44269636</v>
      </c>
      <c r="E73" s="345">
        <v>240027255</v>
      </c>
      <c r="F73" s="345">
        <v>228259060</v>
      </c>
      <c r="G73" s="346">
        <v>5.155631062355203E-2</v>
      </c>
      <c r="H73" s="347">
        <v>240027255</v>
      </c>
      <c r="I73" s="348">
        <v>5</v>
      </c>
      <c r="J73" s="349">
        <v>1178459</v>
      </c>
      <c r="K73" s="348">
        <v>38.200000000000003</v>
      </c>
      <c r="L73" s="349">
        <v>9002711</v>
      </c>
      <c r="M73" s="350">
        <v>0</v>
      </c>
      <c r="N73" s="350">
        <v>0</v>
      </c>
      <c r="O73" s="350">
        <v>0</v>
      </c>
      <c r="P73" s="349">
        <v>0</v>
      </c>
      <c r="Q73" s="345">
        <v>10181170</v>
      </c>
      <c r="R73" s="350">
        <v>36</v>
      </c>
      <c r="S73" s="349">
        <v>8449902</v>
      </c>
      <c r="T73" s="350">
        <v>0</v>
      </c>
      <c r="U73" s="350">
        <v>0</v>
      </c>
      <c r="V73" s="350">
        <v>0</v>
      </c>
      <c r="W73" s="349">
        <v>0</v>
      </c>
      <c r="X73" s="345">
        <v>8449902</v>
      </c>
      <c r="Y73" s="352">
        <v>79.2</v>
      </c>
      <c r="Z73" s="345">
        <v>18631072</v>
      </c>
      <c r="AA73" s="345">
        <v>0</v>
      </c>
      <c r="AB73" s="353">
        <v>35.200000000000003</v>
      </c>
      <c r="AC73" s="354">
        <v>42.42</v>
      </c>
      <c r="AD73" s="355">
        <v>77.62</v>
      </c>
      <c r="AE73" s="356">
        <v>18631072</v>
      </c>
      <c r="AF73" s="357">
        <v>0.02</v>
      </c>
      <c r="AG73" s="358">
        <v>9941987</v>
      </c>
      <c r="AH73" s="358">
        <v>0</v>
      </c>
      <c r="AI73" s="359">
        <v>9941987</v>
      </c>
      <c r="AJ73" s="356">
        <v>495763700</v>
      </c>
      <c r="AK73" s="356">
        <v>497099350</v>
      </c>
      <c r="AL73" s="360">
        <v>2.6941262541004918E-3</v>
      </c>
      <c r="AM73" s="361">
        <v>497099350</v>
      </c>
      <c r="AN73" s="346">
        <v>0.02</v>
      </c>
      <c r="AO73" s="346">
        <v>0</v>
      </c>
      <c r="AP73" s="356">
        <v>86681</v>
      </c>
      <c r="AQ73" s="356">
        <v>28659740</v>
      </c>
      <c r="AR73" s="356">
        <v>5376.05</v>
      </c>
    </row>
    <row r="74" spans="1:44" s="378" customFormat="1" ht="15" customHeight="1" x14ac:dyDescent="0.2">
      <c r="A74" s="343">
        <v>68</v>
      </c>
      <c r="B74" s="344" t="s">
        <v>3</v>
      </c>
      <c r="C74" s="345">
        <v>63860516</v>
      </c>
      <c r="D74" s="345">
        <v>20046665</v>
      </c>
      <c r="E74" s="345">
        <v>43813851</v>
      </c>
      <c r="F74" s="345">
        <v>45220950</v>
      </c>
      <c r="G74" s="346">
        <v>-3.1116086681062648E-2</v>
      </c>
      <c r="H74" s="347">
        <v>43813851</v>
      </c>
      <c r="I74" s="348">
        <v>5</v>
      </c>
      <c r="J74" s="349">
        <v>238954</v>
      </c>
      <c r="K74" s="348">
        <v>38.200000000000003</v>
      </c>
      <c r="L74" s="349">
        <v>1746285</v>
      </c>
      <c r="M74" s="350">
        <v>0</v>
      </c>
      <c r="N74" s="350">
        <v>0</v>
      </c>
      <c r="O74" s="350">
        <v>0</v>
      </c>
      <c r="P74" s="349">
        <v>0</v>
      </c>
      <c r="Q74" s="345">
        <v>1985239</v>
      </c>
      <c r="R74" s="350">
        <v>0</v>
      </c>
      <c r="S74" s="349">
        <v>0</v>
      </c>
      <c r="T74" s="350">
        <v>0</v>
      </c>
      <c r="U74" s="350">
        <v>0</v>
      </c>
      <c r="V74" s="350">
        <v>0</v>
      </c>
      <c r="W74" s="349">
        <v>0</v>
      </c>
      <c r="X74" s="345">
        <v>0</v>
      </c>
      <c r="Y74" s="352">
        <v>43.2</v>
      </c>
      <c r="Z74" s="345">
        <v>1985239</v>
      </c>
      <c r="AA74" s="345">
        <v>0</v>
      </c>
      <c r="AB74" s="353">
        <v>0</v>
      </c>
      <c r="AC74" s="354">
        <v>45.31</v>
      </c>
      <c r="AD74" s="355">
        <v>45.19</v>
      </c>
      <c r="AE74" s="356">
        <v>1979929</v>
      </c>
      <c r="AF74" s="357">
        <v>0.02</v>
      </c>
      <c r="AG74" s="358">
        <v>3319408</v>
      </c>
      <c r="AH74" s="358">
        <v>0</v>
      </c>
      <c r="AI74" s="359">
        <v>3319408</v>
      </c>
      <c r="AJ74" s="356">
        <v>164720000</v>
      </c>
      <c r="AK74" s="356">
        <v>165970400</v>
      </c>
      <c r="AL74" s="357">
        <v>7.5910636231180184E-3</v>
      </c>
      <c r="AM74" s="356">
        <v>165970400</v>
      </c>
      <c r="AN74" s="346">
        <v>0.02</v>
      </c>
      <c r="AO74" s="346">
        <v>0</v>
      </c>
      <c r="AP74" s="356">
        <v>42832</v>
      </c>
      <c r="AQ74" s="356">
        <v>5342169</v>
      </c>
      <c r="AR74" s="356">
        <v>2807.24</v>
      </c>
    </row>
    <row r="75" spans="1:44" s="396" customFormat="1" ht="15" customHeight="1" x14ac:dyDescent="0.2">
      <c r="A75" s="379">
        <v>69</v>
      </c>
      <c r="B75" s="380" t="s">
        <v>93</v>
      </c>
      <c r="C75" s="381">
        <v>188962278</v>
      </c>
      <c r="D75" s="382">
        <v>66259538</v>
      </c>
      <c r="E75" s="382">
        <v>122702740</v>
      </c>
      <c r="F75" s="382">
        <v>129270310</v>
      </c>
      <c r="G75" s="383">
        <v>-5.0804937344081563E-2</v>
      </c>
      <c r="H75" s="384">
        <v>122702740</v>
      </c>
      <c r="I75" s="385">
        <v>4.2300000000000004</v>
      </c>
      <c r="J75" s="381">
        <v>566756</v>
      </c>
      <c r="K75" s="385">
        <v>32.520000000000003</v>
      </c>
      <c r="L75" s="381">
        <v>4367635</v>
      </c>
      <c r="M75" s="386">
        <v>0</v>
      </c>
      <c r="N75" s="386">
        <v>0</v>
      </c>
      <c r="O75" s="387">
        <v>0</v>
      </c>
      <c r="P75" s="381">
        <v>0</v>
      </c>
      <c r="Q75" s="388">
        <v>4934391</v>
      </c>
      <c r="R75" s="369">
        <v>23.65</v>
      </c>
      <c r="S75" s="381">
        <v>3174854</v>
      </c>
      <c r="T75" s="386">
        <v>0</v>
      </c>
      <c r="U75" s="386">
        <v>0</v>
      </c>
      <c r="V75" s="387">
        <v>0</v>
      </c>
      <c r="W75" s="381">
        <v>0</v>
      </c>
      <c r="X75" s="388">
        <v>3174854</v>
      </c>
      <c r="Y75" s="385">
        <v>60.4</v>
      </c>
      <c r="Z75" s="381">
        <v>8109245</v>
      </c>
      <c r="AA75" s="381">
        <v>0</v>
      </c>
      <c r="AB75" s="389">
        <v>25.87</v>
      </c>
      <c r="AC75" s="390">
        <v>40.21</v>
      </c>
      <c r="AD75" s="391">
        <v>66.09</v>
      </c>
      <c r="AE75" s="381">
        <v>8109245</v>
      </c>
      <c r="AF75" s="392">
        <v>2.5000000000000001E-2</v>
      </c>
      <c r="AG75" s="393">
        <v>6828579</v>
      </c>
      <c r="AH75" s="393">
        <v>1707754</v>
      </c>
      <c r="AI75" s="394">
        <v>8536333</v>
      </c>
      <c r="AJ75" s="381">
        <v>324451840</v>
      </c>
      <c r="AK75" s="381">
        <v>341453320</v>
      </c>
      <c r="AL75" s="392">
        <v>5.2400627470628618E-2</v>
      </c>
      <c r="AM75" s="381">
        <v>341453320</v>
      </c>
      <c r="AN75" s="395">
        <v>1.9998572572086867E-2</v>
      </c>
      <c r="AO75" s="395">
        <v>5.001427427913133E-3</v>
      </c>
      <c r="AP75" s="381">
        <v>1250</v>
      </c>
      <c r="AQ75" s="381">
        <v>16646828</v>
      </c>
      <c r="AR75" s="381">
        <v>3633.09</v>
      </c>
    </row>
    <row r="76" spans="1:44" s="471" customFormat="1" ht="15" customHeight="1" x14ac:dyDescent="0.2">
      <c r="A76" s="459"/>
      <c r="B76" s="473" t="s">
        <v>6</v>
      </c>
      <c r="C76" s="461">
        <v>46883057477</v>
      </c>
      <c r="D76" s="461">
        <v>7048664498</v>
      </c>
      <c r="E76" s="461">
        <v>39834392979</v>
      </c>
      <c r="F76" s="461">
        <v>38929720511</v>
      </c>
      <c r="G76" s="462">
        <v>2.3238606805419407E-2</v>
      </c>
      <c r="H76" s="463">
        <v>39818593134.199997</v>
      </c>
      <c r="I76" s="1285">
        <v>5.1100000000000003</v>
      </c>
      <c r="J76" s="461">
        <v>263466507</v>
      </c>
      <c r="K76" s="1286">
        <v>24.65</v>
      </c>
      <c r="L76" s="461">
        <v>1069218849</v>
      </c>
      <c r="M76" s="460">
        <v>0</v>
      </c>
      <c r="N76" s="460">
        <v>89.88</v>
      </c>
      <c r="O76" s="460">
        <v>99</v>
      </c>
      <c r="P76" s="461">
        <v>40782245</v>
      </c>
      <c r="Q76" s="461">
        <v>1373467601</v>
      </c>
      <c r="R76" s="1286">
        <v>6.05</v>
      </c>
      <c r="S76" s="465">
        <v>176156719</v>
      </c>
      <c r="T76" s="464">
        <v>0</v>
      </c>
      <c r="U76" s="464">
        <v>70</v>
      </c>
      <c r="V76" s="464">
        <v>100</v>
      </c>
      <c r="W76" s="465">
        <v>78158244</v>
      </c>
      <c r="X76" s="461">
        <v>254314963</v>
      </c>
      <c r="Y76" s="460">
        <v>35.809999999999995</v>
      </c>
      <c r="Z76" s="461">
        <v>1508842075</v>
      </c>
      <c r="AA76" s="461">
        <v>118940489</v>
      </c>
      <c r="AB76" s="466">
        <v>6.38</v>
      </c>
      <c r="AC76" s="467">
        <v>34.479999999999997</v>
      </c>
      <c r="AD76" s="466">
        <v>40.86</v>
      </c>
      <c r="AE76" s="461">
        <v>1627827599</v>
      </c>
      <c r="AF76" s="468">
        <v>2.0199999999999999E-2</v>
      </c>
      <c r="AG76" s="469">
        <v>1789660472</v>
      </c>
      <c r="AH76" s="469">
        <v>52487066</v>
      </c>
      <c r="AI76" s="461">
        <v>1842988177</v>
      </c>
      <c r="AJ76" s="461">
        <v>92836626111</v>
      </c>
      <c r="AK76" s="461">
        <v>91345528563</v>
      </c>
      <c r="AL76" s="468">
        <v>-1.6061522380371417E-2</v>
      </c>
      <c r="AM76" s="461">
        <v>91312707950.800003</v>
      </c>
      <c r="AN76" s="470">
        <v>1.9599999999999999E-2</v>
      </c>
      <c r="AO76" s="470">
        <v>5.9999999999999995E-4</v>
      </c>
      <c r="AP76" s="465">
        <v>34159550</v>
      </c>
      <c r="AQ76" s="461">
        <v>3504975326</v>
      </c>
      <c r="AR76" s="461">
        <v>5120.2</v>
      </c>
    </row>
    <row r="82" spans="38:38" x14ac:dyDescent="0.2">
      <c r="AL82" s="217"/>
    </row>
  </sheetData>
  <sheetProtection formatCells="0" formatColumns="0" formatRows="0" sort="0"/>
  <mergeCells count="48"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</mergeCells>
  <phoneticPr fontId="0" type="noConversion"/>
  <conditionalFormatting sqref="H7:H11 H75">
    <cfRule type="expression" dxfId="56" priority="57">
      <formula>G7&gt;$H$3</formula>
    </cfRule>
  </conditionalFormatting>
  <conditionalFormatting sqref="G7:G11 G75">
    <cfRule type="expression" dxfId="55" priority="56">
      <formula>G7&gt;$H$3</formula>
    </cfRule>
  </conditionalFormatting>
  <conditionalFormatting sqref="AL7:AL11 AL75">
    <cfRule type="expression" dxfId="54" priority="55">
      <formula>AL7&gt;$AM$3</formula>
    </cfRule>
  </conditionalFormatting>
  <conditionalFormatting sqref="AM75">
    <cfRule type="expression" dxfId="53" priority="54">
      <formula>AL75&gt;$AM$3</formula>
    </cfRule>
  </conditionalFormatting>
  <conditionalFormatting sqref="H12:H16">
    <cfRule type="expression" dxfId="52" priority="53">
      <formula>G12&gt;$H$3</formula>
    </cfRule>
  </conditionalFormatting>
  <conditionalFormatting sqref="G12:G16">
    <cfRule type="expression" dxfId="51" priority="52">
      <formula>G12&gt;$H$3</formula>
    </cfRule>
  </conditionalFormatting>
  <conditionalFormatting sqref="AL12:AL16">
    <cfRule type="expression" dxfId="50" priority="51">
      <formula>AL12&gt;$AM$3</formula>
    </cfRule>
  </conditionalFormatting>
  <conditionalFormatting sqref="AM12:AM16">
    <cfRule type="expression" dxfId="49" priority="50">
      <formula>AL12&gt;$AM$3</formula>
    </cfRule>
  </conditionalFormatting>
  <conditionalFormatting sqref="H17:H21">
    <cfRule type="expression" dxfId="48" priority="49">
      <formula>G17&gt;$H$3</formula>
    </cfRule>
  </conditionalFormatting>
  <conditionalFormatting sqref="G17:G21">
    <cfRule type="expression" dxfId="47" priority="48">
      <formula>G17&gt;$H$3</formula>
    </cfRule>
  </conditionalFormatting>
  <conditionalFormatting sqref="AL17:AL21">
    <cfRule type="expression" dxfId="46" priority="47">
      <formula>AL17&gt;$AM$3</formula>
    </cfRule>
  </conditionalFormatting>
  <conditionalFormatting sqref="AM17:AM21">
    <cfRule type="expression" dxfId="45" priority="46">
      <formula>AL17&gt;$AM$3</formula>
    </cfRule>
  </conditionalFormatting>
  <conditionalFormatting sqref="H22:H26">
    <cfRule type="expression" dxfId="44" priority="45">
      <formula>G22&gt;$H$3</formula>
    </cfRule>
  </conditionalFormatting>
  <conditionalFormatting sqref="G22:G26">
    <cfRule type="expression" dxfId="43" priority="44">
      <formula>G22&gt;$H$3</formula>
    </cfRule>
  </conditionalFormatting>
  <conditionalFormatting sqref="AL22:AL26">
    <cfRule type="expression" dxfId="42" priority="43">
      <formula>AL22&gt;$AM$3</formula>
    </cfRule>
  </conditionalFormatting>
  <conditionalFormatting sqref="AM22:AM26">
    <cfRule type="expression" dxfId="41" priority="42">
      <formula>AL22&gt;$AM$3</formula>
    </cfRule>
  </conditionalFormatting>
  <conditionalFormatting sqref="H27:H31">
    <cfRule type="expression" dxfId="40" priority="41">
      <formula>G27&gt;$H$3</formula>
    </cfRule>
  </conditionalFormatting>
  <conditionalFormatting sqref="G27:G31">
    <cfRule type="expression" dxfId="39" priority="40">
      <formula>G27&gt;$H$3</formula>
    </cfRule>
  </conditionalFormatting>
  <conditionalFormatting sqref="AL27:AL31">
    <cfRule type="expression" dxfId="38" priority="39">
      <formula>AL27&gt;$AM$3</formula>
    </cfRule>
  </conditionalFormatting>
  <conditionalFormatting sqref="AM27:AM31">
    <cfRule type="expression" dxfId="37" priority="38">
      <formula>AL27&gt;$AM$3</formula>
    </cfRule>
  </conditionalFormatting>
  <conditionalFormatting sqref="H32:H36">
    <cfRule type="expression" dxfId="36" priority="37">
      <formula>G32&gt;$H$3</formula>
    </cfRule>
  </conditionalFormatting>
  <conditionalFormatting sqref="G32:G36">
    <cfRule type="expression" dxfId="35" priority="36">
      <formula>G32&gt;$H$3</formula>
    </cfRule>
  </conditionalFormatting>
  <conditionalFormatting sqref="AL32:AL36">
    <cfRule type="expression" dxfId="34" priority="35">
      <formula>AL32&gt;$AM$3</formula>
    </cfRule>
  </conditionalFormatting>
  <conditionalFormatting sqref="AM32:AM36">
    <cfRule type="expression" dxfId="33" priority="34">
      <formula>AL32&gt;$AM$3</formula>
    </cfRule>
  </conditionalFormatting>
  <conditionalFormatting sqref="H37:H41">
    <cfRule type="expression" dxfId="32" priority="33">
      <formula>G37&gt;$H$3</formula>
    </cfRule>
  </conditionalFormatting>
  <conditionalFormatting sqref="G37:G41">
    <cfRule type="expression" dxfId="31" priority="32">
      <formula>G37&gt;$H$3</formula>
    </cfRule>
  </conditionalFormatting>
  <conditionalFormatting sqref="AL37:AL41">
    <cfRule type="expression" dxfId="30" priority="31">
      <formula>AL37&gt;$AM$3</formula>
    </cfRule>
  </conditionalFormatting>
  <conditionalFormatting sqref="AM37:AM41">
    <cfRule type="expression" dxfId="29" priority="30">
      <formula>AL37&gt;$AM$3</formula>
    </cfRule>
  </conditionalFormatting>
  <conditionalFormatting sqref="H42:H46">
    <cfRule type="expression" dxfId="28" priority="29">
      <formula>G42&gt;$H$3</formula>
    </cfRule>
  </conditionalFormatting>
  <conditionalFormatting sqref="G42:G46">
    <cfRule type="expression" dxfId="27" priority="28">
      <formula>G42&gt;$H$3</formula>
    </cfRule>
  </conditionalFormatting>
  <conditionalFormatting sqref="AL42:AL46">
    <cfRule type="expression" dxfId="26" priority="27">
      <formula>AL42&gt;$AM$3</formula>
    </cfRule>
  </conditionalFormatting>
  <conditionalFormatting sqref="AM42:AM46">
    <cfRule type="expression" dxfId="25" priority="26">
      <formula>AL42&gt;$AM$3</formula>
    </cfRule>
  </conditionalFormatting>
  <conditionalFormatting sqref="H47:H51">
    <cfRule type="expression" dxfId="24" priority="25">
      <formula>G47&gt;$H$3</formula>
    </cfRule>
  </conditionalFormatting>
  <conditionalFormatting sqref="G47:G51">
    <cfRule type="expression" dxfId="23" priority="24">
      <formula>G47&gt;$H$3</formula>
    </cfRule>
  </conditionalFormatting>
  <conditionalFormatting sqref="AL47:AL51">
    <cfRule type="expression" dxfId="22" priority="23">
      <formula>AL47&gt;$AM$3</formula>
    </cfRule>
  </conditionalFormatting>
  <conditionalFormatting sqref="AM47:AM51">
    <cfRule type="expression" dxfId="21" priority="22">
      <formula>AL47&gt;$AM$3</formula>
    </cfRule>
  </conditionalFormatting>
  <conditionalFormatting sqref="H52:H56">
    <cfRule type="expression" dxfId="20" priority="21">
      <formula>G52&gt;$H$3</formula>
    </cfRule>
  </conditionalFormatting>
  <conditionalFormatting sqref="G52:G56">
    <cfRule type="expression" dxfId="19" priority="20">
      <formula>G52&gt;$H$3</formula>
    </cfRule>
  </conditionalFormatting>
  <conditionalFormatting sqref="AL52:AL56">
    <cfRule type="expression" dxfId="18" priority="19">
      <formula>AL52&gt;$AM$3</formula>
    </cfRule>
  </conditionalFormatting>
  <conditionalFormatting sqref="AM52:AM56">
    <cfRule type="expression" dxfId="17" priority="18">
      <formula>AL52&gt;$AM$3</formula>
    </cfRule>
  </conditionalFormatting>
  <conditionalFormatting sqref="H57:H61">
    <cfRule type="expression" dxfId="16" priority="17">
      <formula>G57&gt;$H$3</formula>
    </cfRule>
  </conditionalFormatting>
  <conditionalFormatting sqref="G57:G61">
    <cfRule type="expression" dxfId="15" priority="16">
      <formula>G57&gt;$H$3</formula>
    </cfRule>
  </conditionalFormatting>
  <conditionalFormatting sqref="AL57:AL61">
    <cfRule type="expression" dxfId="14" priority="15">
      <formula>AL57&gt;$AM$3</formula>
    </cfRule>
  </conditionalFormatting>
  <conditionalFormatting sqref="AM57:AM61">
    <cfRule type="expression" dxfId="13" priority="14">
      <formula>AL57&gt;$AM$3</formula>
    </cfRule>
  </conditionalFormatting>
  <conditionalFormatting sqref="H62:H66">
    <cfRule type="expression" dxfId="12" priority="13">
      <formula>G62&gt;$H$3</formula>
    </cfRule>
  </conditionalFormatting>
  <conditionalFormatting sqref="G62:G66">
    <cfRule type="expression" dxfId="11" priority="12">
      <formula>G62&gt;$H$3</formula>
    </cfRule>
  </conditionalFormatting>
  <conditionalFormatting sqref="AL62:AL66">
    <cfRule type="expression" dxfId="10" priority="11">
      <formula>AL62&gt;$AM$3</formula>
    </cfRule>
  </conditionalFormatting>
  <conditionalFormatting sqref="AM62:AM66">
    <cfRule type="expression" dxfId="9" priority="10">
      <formula>AL62&gt;$AM$3</formula>
    </cfRule>
  </conditionalFormatting>
  <conditionalFormatting sqref="H67:H71">
    <cfRule type="expression" dxfId="8" priority="9">
      <formula>G67&gt;$H$3</formula>
    </cfRule>
  </conditionalFormatting>
  <conditionalFormatting sqref="G67:G71">
    <cfRule type="expression" dxfId="7" priority="8">
      <formula>G67&gt;$H$3</formula>
    </cfRule>
  </conditionalFormatting>
  <conditionalFormatting sqref="AL67:AL71">
    <cfRule type="expression" dxfId="6" priority="7">
      <formula>AL67&gt;$AM$3</formula>
    </cfRule>
  </conditionalFormatting>
  <conditionalFormatting sqref="AM67:AM71">
    <cfRule type="expression" dxfId="5" priority="6">
      <formula>AL67&gt;$AM$3</formula>
    </cfRule>
  </conditionalFormatting>
  <conditionalFormatting sqref="H72:H74">
    <cfRule type="expression" dxfId="4" priority="5">
      <formula>G72&gt;$H$3</formula>
    </cfRule>
  </conditionalFormatting>
  <conditionalFormatting sqref="G72:G74">
    <cfRule type="expression" dxfId="3" priority="4">
      <formula>G72&gt;$H$3</formula>
    </cfRule>
  </conditionalFormatting>
  <conditionalFormatting sqref="AL72:AL74">
    <cfRule type="expression" dxfId="2" priority="3">
      <formula>AL72&gt;$AM$3</formula>
    </cfRule>
  </conditionalFormatting>
  <conditionalFormatting sqref="AM72:AM74">
    <cfRule type="expression" dxfId="1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1"/>
  <headerFooter alignWithMargins="0">
    <oddHeader>&amp;L&amp;"Arial,Bold"&amp;18&amp;K000000Table 7: FY2017-18 Budget Letter &amp;20
&amp;18FY2015-2016 Local Property and Sales Tax Revenues</oddHeader>
    <oddFooter>&amp;R&amp;12&amp;P</oddFooter>
  </headerFooter>
  <colBreaks count="5" manualBreakCount="5">
    <brk id="8" max="74" man="1"/>
    <brk id="17" max="74" man="1"/>
    <brk id="24" max="74" man="1"/>
    <brk id="31" max="74" man="1"/>
    <brk id="35" max="74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D77"/>
  <sheetViews>
    <sheetView view="pageBreakPreview" zoomScale="70" zoomScaleSheetLayoutView="7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G34" sqref="G34"/>
    </sheetView>
  </sheetViews>
  <sheetFormatPr defaultColWidth="8.85546875" defaultRowHeight="12.75" x14ac:dyDescent="0.2"/>
  <cols>
    <col min="1" max="1" width="4" style="406" bestFit="1" customWidth="1"/>
    <col min="2" max="2" width="30.85546875" style="406" bestFit="1" customWidth="1"/>
    <col min="3" max="42" width="14.140625" style="406" customWidth="1"/>
    <col min="43" max="56" width="13.140625" style="406" customWidth="1"/>
    <col min="57" max="16384" width="8.85546875" style="406"/>
  </cols>
  <sheetData>
    <row r="1" spans="1:56" s="766" customFormat="1" ht="14.45" customHeight="1" x14ac:dyDescent="0.2">
      <c r="A1" s="764"/>
      <c r="B1" s="765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</row>
    <row r="2" spans="1:56" s="769" customFormat="1" ht="88.35" customHeight="1" x14ac:dyDescent="0.2">
      <c r="A2" s="1703" t="s">
        <v>98</v>
      </c>
      <c r="B2" s="1703"/>
      <c r="C2" s="1703" t="s">
        <v>993</v>
      </c>
      <c r="D2" s="1705" t="s">
        <v>995</v>
      </c>
      <c r="E2" s="1705" t="s">
        <v>994</v>
      </c>
      <c r="F2" s="737" t="s">
        <v>1203</v>
      </c>
      <c r="G2" s="737" t="s">
        <v>1204</v>
      </c>
      <c r="H2" s="737" t="s">
        <v>1205</v>
      </c>
      <c r="I2" s="737" t="s">
        <v>1206</v>
      </c>
      <c r="J2" s="737" t="s">
        <v>1207</v>
      </c>
      <c r="K2" s="737" t="s">
        <v>1208</v>
      </c>
      <c r="L2" s="737" t="s">
        <v>1209</v>
      </c>
      <c r="M2" s="1222" t="s">
        <v>1292</v>
      </c>
      <c r="N2" s="737" t="s">
        <v>1210</v>
      </c>
      <c r="O2" s="737" t="s">
        <v>1211</v>
      </c>
      <c r="P2" s="1222" t="s">
        <v>1048</v>
      </c>
      <c r="Q2" s="737" t="s">
        <v>1212</v>
      </c>
      <c r="R2" s="737" t="s">
        <v>1213</v>
      </c>
      <c r="S2" s="737" t="s">
        <v>1214</v>
      </c>
      <c r="T2" s="737" t="s">
        <v>1215</v>
      </c>
      <c r="U2" s="737" t="s">
        <v>1216</v>
      </c>
      <c r="V2" s="737" t="s">
        <v>1217</v>
      </c>
      <c r="W2" s="737" t="s">
        <v>1218</v>
      </c>
      <c r="X2" s="737" t="s">
        <v>1219</v>
      </c>
      <c r="Y2" s="737" t="s">
        <v>1220</v>
      </c>
      <c r="Z2" s="737" t="s">
        <v>1221</v>
      </c>
      <c r="AA2" s="737" t="s">
        <v>1222</v>
      </c>
      <c r="AB2" s="737" t="s">
        <v>1223</v>
      </c>
      <c r="AC2" s="737" t="s">
        <v>1224</v>
      </c>
      <c r="AD2" s="737" t="s">
        <v>1225</v>
      </c>
      <c r="AE2" s="737" t="s">
        <v>1226</v>
      </c>
      <c r="AF2" s="737" t="s">
        <v>1227</v>
      </c>
      <c r="AG2" s="737" t="s">
        <v>1228</v>
      </c>
      <c r="AH2" s="737" t="s">
        <v>1229</v>
      </c>
      <c r="AI2" s="737" t="s">
        <v>1230</v>
      </c>
      <c r="AJ2" s="737" t="s">
        <v>1231</v>
      </c>
      <c r="AK2" s="737" t="s">
        <v>1232</v>
      </c>
      <c r="AL2" s="737" t="s">
        <v>1233</v>
      </c>
      <c r="AM2" s="737" t="s">
        <v>1234</v>
      </c>
      <c r="AN2" s="1222" t="s">
        <v>1297</v>
      </c>
      <c r="AO2" s="1222" t="s">
        <v>1296</v>
      </c>
      <c r="AP2" s="1706" t="s">
        <v>761</v>
      </c>
      <c r="AQ2" s="759" t="s">
        <v>1235</v>
      </c>
      <c r="AR2" s="759" t="s">
        <v>1236</v>
      </c>
      <c r="AS2" s="759" t="s">
        <v>1237</v>
      </c>
      <c r="AT2" s="759" t="s">
        <v>1238</v>
      </c>
      <c r="AU2" s="759" t="s">
        <v>1239</v>
      </c>
      <c r="AV2" s="759" t="s">
        <v>1240</v>
      </c>
      <c r="AW2" s="759" t="s">
        <v>1241</v>
      </c>
      <c r="AX2" s="759" t="s">
        <v>1242</v>
      </c>
      <c r="AY2" s="768" t="s">
        <v>1243</v>
      </c>
      <c r="AZ2" s="768" t="s">
        <v>1244</v>
      </c>
      <c r="BA2" s="758" t="s">
        <v>1244</v>
      </c>
      <c r="BB2" s="758" t="s">
        <v>1245</v>
      </c>
      <c r="BC2" s="758" t="s">
        <v>1246</v>
      </c>
      <c r="BD2" s="1704" t="s">
        <v>760</v>
      </c>
    </row>
    <row r="3" spans="1:56" s="769" customFormat="1" ht="15" customHeight="1" x14ac:dyDescent="0.2">
      <c r="A3" s="1703"/>
      <c r="B3" s="1703"/>
      <c r="C3" s="1703"/>
      <c r="D3" s="1705"/>
      <c r="E3" s="1705"/>
      <c r="F3" s="737">
        <v>341001</v>
      </c>
      <c r="G3" s="737">
        <v>343001</v>
      </c>
      <c r="H3" s="737">
        <v>344001</v>
      </c>
      <c r="I3" s="737">
        <v>345001</v>
      </c>
      <c r="J3" s="737">
        <v>346001</v>
      </c>
      <c r="K3" s="737">
        <v>347001</v>
      </c>
      <c r="L3" s="737">
        <v>348001</v>
      </c>
      <c r="M3" s="737" t="s">
        <v>1291</v>
      </c>
      <c r="N3" s="737" t="s">
        <v>742</v>
      </c>
      <c r="O3" s="737" t="s">
        <v>743</v>
      </c>
      <c r="P3" s="737" t="s">
        <v>1293</v>
      </c>
      <c r="Q3" s="737" t="s">
        <v>744</v>
      </c>
      <c r="R3" s="737" t="s">
        <v>745</v>
      </c>
      <c r="S3" s="737" t="s">
        <v>867</v>
      </c>
      <c r="T3" s="737" t="s">
        <v>868</v>
      </c>
      <c r="U3" s="737" t="s">
        <v>869</v>
      </c>
      <c r="V3" s="737" t="s">
        <v>870</v>
      </c>
      <c r="W3" s="737" t="s">
        <v>945</v>
      </c>
      <c r="X3" s="737" t="s">
        <v>746</v>
      </c>
      <c r="Y3" s="737" t="s">
        <v>747</v>
      </c>
      <c r="Z3" s="737" t="s">
        <v>748</v>
      </c>
      <c r="AA3" s="737" t="s">
        <v>749</v>
      </c>
      <c r="AB3" s="737" t="s">
        <v>750</v>
      </c>
      <c r="AC3" s="737" t="s">
        <v>751</v>
      </c>
      <c r="AD3" s="737" t="s">
        <v>752</v>
      </c>
      <c r="AE3" s="737" t="s">
        <v>753</v>
      </c>
      <c r="AF3" s="737" t="s">
        <v>754</v>
      </c>
      <c r="AG3" s="737" t="s">
        <v>755</v>
      </c>
      <c r="AH3" s="737" t="s">
        <v>756</v>
      </c>
      <c r="AI3" s="737" t="s">
        <v>757</v>
      </c>
      <c r="AJ3" s="737" t="s">
        <v>758</v>
      </c>
      <c r="AK3" s="737" t="s">
        <v>759</v>
      </c>
      <c r="AL3" s="737" t="s">
        <v>736</v>
      </c>
      <c r="AM3" s="737" t="s">
        <v>572</v>
      </c>
      <c r="AN3" s="737" t="s">
        <v>1294</v>
      </c>
      <c r="AO3" s="737" t="s">
        <v>1295</v>
      </c>
      <c r="AP3" s="1706"/>
      <c r="AQ3" s="759">
        <v>321001</v>
      </c>
      <c r="AR3" s="759">
        <v>329001</v>
      </c>
      <c r="AS3" s="759">
        <v>331001</v>
      </c>
      <c r="AT3" s="759">
        <v>333001</v>
      </c>
      <c r="AU3" s="759">
        <v>336001</v>
      </c>
      <c r="AV3" s="759">
        <v>337001</v>
      </c>
      <c r="AW3" s="759">
        <v>339001</v>
      </c>
      <c r="AX3" s="759">
        <v>340001</v>
      </c>
      <c r="AY3" s="768">
        <v>318001</v>
      </c>
      <c r="AZ3" s="768">
        <v>319001</v>
      </c>
      <c r="BA3" s="758">
        <v>319001</v>
      </c>
      <c r="BB3" s="758">
        <v>302006</v>
      </c>
      <c r="BC3" s="758">
        <v>334001</v>
      </c>
      <c r="BD3" s="1704"/>
    </row>
    <row r="4" spans="1:56" s="769" customFormat="1" ht="14.1" customHeight="1" x14ac:dyDescent="0.2">
      <c r="A4" s="1100"/>
      <c r="B4" s="1100"/>
      <c r="C4" s="1100">
        <v>1</v>
      </c>
      <c r="D4" s="1100">
        <v>2</v>
      </c>
      <c r="E4" s="1100">
        <v>3</v>
      </c>
      <c r="F4" s="1100">
        <v>4</v>
      </c>
      <c r="G4" s="1100">
        <v>5</v>
      </c>
      <c r="H4" s="1100">
        <v>6</v>
      </c>
      <c r="I4" s="1100">
        <v>7</v>
      </c>
      <c r="J4" s="1100">
        <v>8</v>
      </c>
      <c r="K4" s="1100">
        <v>9</v>
      </c>
      <c r="L4" s="1100">
        <v>10</v>
      </c>
      <c r="M4" s="1100">
        <v>11</v>
      </c>
      <c r="N4" s="1100">
        <v>12</v>
      </c>
      <c r="O4" s="1100">
        <v>13</v>
      </c>
      <c r="P4" s="1100">
        <v>14</v>
      </c>
      <c r="Q4" s="1100">
        <v>15</v>
      </c>
      <c r="R4" s="1100">
        <v>16</v>
      </c>
      <c r="S4" s="1100">
        <v>17</v>
      </c>
      <c r="T4" s="1100">
        <v>18</v>
      </c>
      <c r="U4" s="1100">
        <v>19</v>
      </c>
      <c r="V4" s="1100">
        <v>20</v>
      </c>
      <c r="W4" s="1100">
        <v>21</v>
      </c>
      <c r="X4" s="1100">
        <v>22</v>
      </c>
      <c r="Y4" s="1100">
        <v>23</v>
      </c>
      <c r="Z4" s="1100">
        <v>24</v>
      </c>
      <c r="AA4" s="1100">
        <v>25</v>
      </c>
      <c r="AB4" s="1100">
        <v>26</v>
      </c>
      <c r="AC4" s="1100">
        <v>27</v>
      </c>
      <c r="AD4" s="1100">
        <v>28</v>
      </c>
      <c r="AE4" s="1100">
        <v>29</v>
      </c>
      <c r="AF4" s="1100">
        <v>30</v>
      </c>
      <c r="AG4" s="1100">
        <v>31</v>
      </c>
      <c r="AH4" s="1100">
        <v>32</v>
      </c>
      <c r="AI4" s="1100">
        <v>33</v>
      </c>
      <c r="AJ4" s="1100">
        <v>34</v>
      </c>
      <c r="AK4" s="1100">
        <v>35</v>
      </c>
      <c r="AL4" s="1100">
        <v>36</v>
      </c>
      <c r="AM4" s="1100">
        <v>37</v>
      </c>
      <c r="AN4" s="1100">
        <v>38</v>
      </c>
      <c r="AO4" s="1100">
        <v>39</v>
      </c>
      <c r="AP4" s="1100">
        <v>40</v>
      </c>
      <c r="AQ4" s="1100">
        <v>41</v>
      </c>
      <c r="AR4" s="1100">
        <v>42</v>
      </c>
      <c r="AS4" s="1100">
        <v>43</v>
      </c>
      <c r="AT4" s="1100">
        <v>44</v>
      </c>
      <c r="AU4" s="1100">
        <v>45</v>
      </c>
      <c r="AV4" s="1100">
        <v>46</v>
      </c>
      <c r="AW4" s="1100">
        <v>47</v>
      </c>
      <c r="AX4" s="1100">
        <v>48</v>
      </c>
      <c r="AY4" s="1100">
        <v>49</v>
      </c>
      <c r="AZ4" s="1100">
        <v>50</v>
      </c>
      <c r="BA4" s="1100">
        <v>51</v>
      </c>
      <c r="BB4" s="1100">
        <v>52</v>
      </c>
      <c r="BC4" s="1100">
        <v>53</v>
      </c>
      <c r="BD4" s="1100">
        <v>54</v>
      </c>
    </row>
    <row r="5" spans="1:56" s="769" customFormat="1" ht="17.45" hidden="1" customHeight="1" x14ac:dyDescent="0.2">
      <c r="A5" s="1251"/>
      <c r="B5" s="1251"/>
      <c r="C5" s="1100" t="s">
        <v>1247</v>
      </c>
      <c r="D5" s="1100" t="s">
        <v>1248</v>
      </c>
      <c r="E5" s="1100" t="s">
        <v>1249</v>
      </c>
      <c r="F5" s="1100" t="s">
        <v>1250</v>
      </c>
      <c r="G5" s="1100" t="s">
        <v>1251</v>
      </c>
      <c r="H5" s="1100" t="s">
        <v>1252</v>
      </c>
      <c r="I5" s="1100" t="s">
        <v>1253</v>
      </c>
      <c r="J5" s="1100" t="s">
        <v>1254</v>
      </c>
      <c r="K5" s="1100" t="s">
        <v>1255</v>
      </c>
      <c r="L5" s="1100" t="s">
        <v>1256</v>
      </c>
      <c r="M5" s="1100"/>
      <c r="N5" s="1100" t="s">
        <v>1257</v>
      </c>
      <c r="O5" s="1100" t="s">
        <v>1258</v>
      </c>
      <c r="P5" s="1100"/>
      <c r="Q5" s="1100" t="s">
        <v>1259</v>
      </c>
      <c r="R5" s="1100" t="s">
        <v>1260</v>
      </c>
      <c r="S5" s="1100" t="s">
        <v>1261</v>
      </c>
      <c r="T5" s="1100" t="s">
        <v>1262</v>
      </c>
      <c r="U5" s="1100" t="s">
        <v>1263</v>
      </c>
      <c r="V5" s="1100" t="s">
        <v>1264</v>
      </c>
      <c r="W5" s="1100" t="s">
        <v>1265</v>
      </c>
      <c r="X5" s="1100" t="s">
        <v>1266</v>
      </c>
      <c r="Y5" s="1100" t="s">
        <v>1267</v>
      </c>
      <c r="Z5" s="1100" t="s">
        <v>1268</v>
      </c>
      <c r="AA5" s="1100" t="s">
        <v>1269</v>
      </c>
      <c r="AB5" s="1100" t="s">
        <v>1270</v>
      </c>
      <c r="AC5" s="1100" t="s">
        <v>1271</v>
      </c>
      <c r="AD5" s="1100" t="s">
        <v>1272</v>
      </c>
      <c r="AE5" s="1100" t="s">
        <v>1273</v>
      </c>
      <c r="AF5" s="1100" t="s">
        <v>1274</v>
      </c>
      <c r="AG5" s="1100" t="s">
        <v>1275</v>
      </c>
      <c r="AH5" s="1100" t="s">
        <v>1276</v>
      </c>
      <c r="AI5" s="1100" t="s">
        <v>1277</v>
      </c>
      <c r="AJ5" s="1100" t="s">
        <v>1278</v>
      </c>
      <c r="AK5" s="1100" t="s">
        <v>1279</v>
      </c>
      <c r="AL5" s="1100" t="s">
        <v>1298</v>
      </c>
      <c r="AM5" s="1100" t="s">
        <v>1280</v>
      </c>
      <c r="AN5" s="1100"/>
      <c r="AO5" s="1100"/>
      <c r="AP5" s="1100" t="s">
        <v>1299</v>
      </c>
      <c r="AQ5" s="1100" t="s">
        <v>1281</v>
      </c>
      <c r="AR5" s="1100" t="s">
        <v>1282</v>
      </c>
      <c r="AS5" s="1100" t="s">
        <v>1283</v>
      </c>
      <c r="AT5" s="1100" t="s">
        <v>1284</v>
      </c>
      <c r="AU5" s="1100" t="s">
        <v>1285</v>
      </c>
      <c r="AV5" s="1100" t="s">
        <v>1286</v>
      </c>
      <c r="AW5" s="1100" t="s">
        <v>1287</v>
      </c>
      <c r="AX5" s="1100" t="s">
        <v>1288</v>
      </c>
      <c r="AY5" s="1100" t="s">
        <v>1289</v>
      </c>
      <c r="AZ5" s="1100" t="s">
        <v>1300</v>
      </c>
      <c r="BA5" s="1100" t="s">
        <v>1301</v>
      </c>
      <c r="BB5" s="1100" t="s">
        <v>1302</v>
      </c>
      <c r="BC5" s="1100" t="s">
        <v>1303</v>
      </c>
      <c r="BD5" s="1100" t="s">
        <v>1304</v>
      </c>
    </row>
    <row r="6" spans="1:56" s="769" customFormat="1" ht="51" hidden="1" x14ac:dyDescent="0.2">
      <c r="A6" s="1251"/>
      <c r="B6" s="1251"/>
      <c r="C6" s="1246" t="s">
        <v>1290</v>
      </c>
      <c r="D6" s="1246" t="s">
        <v>1290</v>
      </c>
      <c r="E6" s="1246" t="s">
        <v>1290</v>
      </c>
      <c r="F6" s="1246" t="s">
        <v>1290</v>
      </c>
      <c r="G6" s="1246" t="s">
        <v>1290</v>
      </c>
      <c r="H6" s="1246" t="s">
        <v>1290</v>
      </c>
      <c r="I6" s="1246" t="s">
        <v>1290</v>
      </c>
      <c r="J6" s="1246" t="s">
        <v>1290</v>
      </c>
      <c r="K6" s="1246" t="s">
        <v>1290</v>
      </c>
      <c r="L6" s="1246" t="s">
        <v>1290</v>
      </c>
      <c r="M6" s="1246"/>
      <c r="N6" s="1246" t="s">
        <v>1290</v>
      </c>
      <c r="O6" s="1246" t="s">
        <v>1290</v>
      </c>
      <c r="P6" s="1246"/>
      <c r="Q6" s="1246" t="s">
        <v>1290</v>
      </c>
      <c r="R6" s="1246" t="s">
        <v>1290</v>
      </c>
      <c r="S6" s="1246" t="s">
        <v>1290</v>
      </c>
      <c r="T6" s="1246" t="s">
        <v>1290</v>
      </c>
      <c r="U6" s="1246" t="s">
        <v>1290</v>
      </c>
      <c r="V6" s="1246" t="s">
        <v>1290</v>
      </c>
      <c r="W6" s="1246" t="s">
        <v>1290</v>
      </c>
      <c r="X6" s="1246" t="s">
        <v>1290</v>
      </c>
      <c r="Y6" s="1246" t="s">
        <v>1290</v>
      </c>
      <c r="Z6" s="1246" t="s">
        <v>1290</v>
      </c>
      <c r="AA6" s="1246" t="s">
        <v>1290</v>
      </c>
      <c r="AB6" s="1246" t="s">
        <v>1290</v>
      </c>
      <c r="AC6" s="1246" t="s">
        <v>1290</v>
      </c>
      <c r="AD6" s="1246" t="s">
        <v>1290</v>
      </c>
      <c r="AE6" s="1246" t="s">
        <v>1290</v>
      </c>
      <c r="AF6" s="1246" t="s">
        <v>1290</v>
      </c>
      <c r="AG6" s="1246" t="s">
        <v>1290</v>
      </c>
      <c r="AH6" s="1246" t="s">
        <v>1290</v>
      </c>
      <c r="AI6" s="1246" t="s">
        <v>1290</v>
      </c>
      <c r="AJ6" s="1246" t="s">
        <v>1290</v>
      </c>
      <c r="AK6" s="1246" t="s">
        <v>1290</v>
      </c>
      <c r="AL6" s="1246" t="s">
        <v>1290</v>
      </c>
      <c r="AM6" s="1246" t="s">
        <v>1290</v>
      </c>
      <c r="AN6" s="1246"/>
      <c r="AO6" s="1246"/>
      <c r="AP6" s="1246" t="s">
        <v>1157</v>
      </c>
      <c r="AQ6" s="1246" t="s">
        <v>1290</v>
      </c>
      <c r="AR6" s="1246" t="s">
        <v>1290</v>
      </c>
      <c r="AS6" s="1246" t="s">
        <v>1290</v>
      </c>
      <c r="AT6" s="1246" t="s">
        <v>1290</v>
      </c>
      <c r="AU6" s="1246" t="s">
        <v>1290</v>
      </c>
      <c r="AV6" s="1246" t="s">
        <v>1290</v>
      </c>
      <c r="AW6" s="1246" t="s">
        <v>1290</v>
      </c>
      <c r="AX6" s="1246" t="s">
        <v>1290</v>
      </c>
      <c r="AY6" s="1246" t="s">
        <v>1290</v>
      </c>
      <c r="AZ6" s="1246" t="s">
        <v>1290</v>
      </c>
      <c r="BA6" s="1246" t="s">
        <v>1290</v>
      </c>
      <c r="BB6" s="1246" t="s">
        <v>1290</v>
      </c>
      <c r="BC6" s="1246" t="s">
        <v>1290</v>
      </c>
      <c r="BD6" s="1100" t="s">
        <v>1157</v>
      </c>
    </row>
    <row r="7" spans="1:56" s="760" customFormat="1" ht="16.350000000000001" customHeight="1" x14ac:dyDescent="0.2">
      <c r="A7" s="770" t="s">
        <v>103</v>
      </c>
      <c r="B7" s="742" t="s">
        <v>162</v>
      </c>
      <c r="C7" s="743">
        <v>9519</v>
      </c>
      <c r="D7" s="743">
        <v>0</v>
      </c>
      <c r="E7" s="743">
        <v>0</v>
      </c>
      <c r="F7" s="743">
        <v>0</v>
      </c>
      <c r="G7" s="743">
        <v>0</v>
      </c>
      <c r="H7" s="743">
        <v>0</v>
      </c>
      <c r="I7" s="743">
        <v>34</v>
      </c>
      <c r="J7" s="743">
        <v>0</v>
      </c>
      <c r="K7" s="743">
        <v>0</v>
      </c>
      <c r="L7" s="743">
        <v>0</v>
      </c>
      <c r="M7" s="816"/>
      <c r="N7" s="743">
        <v>0</v>
      </c>
      <c r="O7" s="743">
        <v>0</v>
      </c>
      <c r="P7" s="816"/>
      <c r="Q7" s="743">
        <v>0</v>
      </c>
      <c r="R7" s="743">
        <v>2</v>
      </c>
      <c r="S7" s="816">
        <v>0</v>
      </c>
      <c r="T7" s="816">
        <v>0</v>
      </c>
      <c r="U7" s="816">
        <v>0</v>
      </c>
      <c r="V7" s="816">
        <v>0</v>
      </c>
      <c r="W7" s="816">
        <v>0</v>
      </c>
      <c r="X7" s="743">
        <v>0</v>
      </c>
      <c r="Y7" s="743">
        <v>0</v>
      </c>
      <c r="Z7" s="743">
        <v>0</v>
      </c>
      <c r="AA7" s="743">
        <v>0</v>
      </c>
      <c r="AB7" s="743">
        <v>0</v>
      </c>
      <c r="AC7" s="743">
        <v>0</v>
      </c>
      <c r="AD7" s="743">
        <v>3</v>
      </c>
      <c r="AE7" s="743">
        <v>0</v>
      </c>
      <c r="AF7" s="743">
        <v>13</v>
      </c>
      <c r="AG7" s="743">
        <v>0</v>
      </c>
      <c r="AH7" s="743">
        <v>0</v>
      </c>
      <c r="AI7" s="743">
        <v>37</v>
      </c>
      <c r="AJ7" s="743">
        <v>0</v>
      </c>
      <c r="AK7" s="743">
        <v>0</v>
      </c>
      <c r="AL7" s="743">
        <v>0</v>
      </c>
      <c r="AM7" s="743">
        <v>0</v>
      </c>
      <c r="AN7" s="816"/>
      <c r="AO7" s="816"/>
      <c r="AP7" s="771">
        <v>9608</v>
      </c>
      <c r="AQ7" s="743">
        <v>0</v>
      </c>
      <c r="AR7" s="743">
        <v>0</v>
      </c>
      <c r="AS7" s="743">
        <v>0</v>
      </c>
      <c r="AT7" s="743">
        <v>0</v>
      </c>
      <c r="AU7" s="743">
        <v>0</v>
      </c>
      <c r="AV7" s="743">
        <v>0</v>
      </c>
      <c r="AW7" s="743">
        <v>0</v>
      </c>
      <c r="AX7" s="743">
        <v>0</v>
      </c>
      <c r="AY7" s="743">
        <v>0</v>
      </c>
      <c r="AZ7" s="743">
        <v>0</v>
      </c>
      <c r="BA7" s="743">
        <v>0</v>
      </c>
      <c r="BB7" s="743">
        <v>8</v>
      </c>
      <c r="BC7" s="743">
        <v>0</v>
      </c>
      <c r="BD7" s="743">
        <v>9616</v>
      </c>
    </row>
    <row r="8" spans="1:56" s="760" customFormat="1" ht="16.350000000000001" customHeight="1" x14ac:dyDescent="0.2">
      <c r="A8" s="772" t="s">
        <v>163</v>
      </c>
      <c r="B8" s="738" t="s">
        <v>164</v>
      </c>
      <c r="C8" s="739">
        <v>4033</v>
      </c>
      <c r="D8" s="739">
        <v>0</v>
      </c>
      <c r="E8" s="739">
        <v>0</v>
      </c>
      <c r="F8" s="739">
        <v>0</v>
      </c>
      <c r="G8" s="739">
        <v>0</v>
      </c>
      <c r="H8" s="739">
        <v>0</v>
      </c>
      <c r="I8" s="739">
        <v>11</v>
      </c>
      <c r="J8" s="739">
        <v>0</v>
      </c>
      <c r="K8" s="739">
        <v>0</v>
      </c>
      <c r="L8" s="739">
        <v>0</v>
      </c>
      <c r="M8" s="739"/>
      <c r="N8" s="739">
        <v>0</v>
      </c>
      <c r="O8" s="739">
        <v>0</v>
      </c>
      <c r="P8" s="739"/>
      <c r="Q8" s="739">
        <v>0</v>
      </c>
      <c r="R8" s="739">
        <v>0</v>
      </c>
      <c r="S8" s="739">
        <v>0</v>
      </c>
      <c r="T8" s="739">
        <v>0</v>
      </c>
      <c r="U8" s="739">
        <v>0</v>
      </c>
      <c r="V8" s="739">
        <v>0</v>
      </c>
      <c r="W8" s="739">
        <v>0</v>
      </c>
      <c r="X8" s="739">
        <v>0</v>
      </c>
      <c r="Y8" s="739">
        <v>0</v>
      </c>
      <c r="Z8" s="739">
        <v>0</v>
      </c>
      <c r="AA8" s="739">
        <v>1</v>
      </c>
      <c r="AB8" s="739">
        <v>0</v>
      </c>
      <c r="AC8" s="739">
        <v>0</v>
      </c>
      <c r="AD8" s="739">
        <v>0</v>
      </c>
      <c r="AE8" s="739">
        <v>0</v>
      </c>
      <c r="AF8" s="739">
        <v>0</v>
      </c>
      <c r="AG8" s="739">
        <v>0</v>
      </c>
      <c r="AH8" s="739">
        <v>0</v>
      </c>
      <c r="AI8" s="739">
        <v>11</v>
      </c>
      <c r="AJ8" s="739">
        <v>0</v>
      </c>
      <c r="AK8" s="739">
        <v>0</v>
      </c>
      <c r="AL8" s="739">
        <v>0</v>
      </c>
      <c r="AM8" s="739">
        <v>0</v>
      </c>
      <c r="AN8" s="739"/>
      <c r="AO8" s="739"/>
      <c r="AP8" s="773">
        <v>4056</v>
      </c>
      <c r="AQ8" s="739">
        <v>0</v>
      </c>
      <c r="AR8" s="739">
        <v>0</v>
      </c>
      <c r="AS8" s="739">
        <v>0</v>
      </c>
      <c r="AT8" s="739">
        <v>0</v>
      </c>
      <c r="AU8" s="739">
        <v>0</v>
      </c>
      <c r="AV8" s="739">
        <v>0</v>
      </c>
      <c r="AW8" s="739">
        <v>0</v>
      </c>
      <c r="AX8" s="739">
        <v>0</v>
      </c>
      <c r="AY8" s="739">
        <v>0</v>
      </c>
      <c r="AZ8" s="739">
        <v>0</v>
      </c>
      <c r="BA8" s="739">
        <v>0</v>
      </c>
      <c r="BB8" s="739">
        <v>6</v>
      </c>
      <c r="BC8" s="739">
        <v>0</v>
      </c>
      <c r="BD8" s="739">
        <v>4062</v>
      </c>
    </row>
    <row r="9" spans="1:56" s="760" customFormat="1" ht="16.350000000000001" customHeight="1" x14ac:dyDescent="0.2">
      <c r="A9" s="772" t="s">
        <v>104</v>
      </c>
      <c r="B9" s="738" t="s">
        <v>165</v>
      </c>
      <c r="C9" s="739">
        <v>21616</v>
      </c>
      <c r="D9" s="739">
        <v>0</v>
      </c>
      <c r="E9" s="739">
        <v>0</v>
      </c>
      <c r="F9" s="739">
        <v>0</v>
      </c>
      <c r="G9" s="739">
        <v>1</v>
      </c>
      <c r="H9" s="739">
        <v>0</v>
      </c>
      <c r="I9" s="739">
        <v>43</v>
      </c>
      <c r="J9" s="739">
        <v>0</v>
      </c>
      <c r="K9" s="739">
        <v>0</v>
      </c>
      <c r="L9" s="739">
        <v>0</v>
      </c>
      <c r="M9" s="739"/>
      <c r="N9" s="739">
        <v>0</v>
      </c>
      <c r="O9" s="739">
        <v>0</v>
      </c>
      <c r="P9" s="739"/>
      <c r="Q9" s="739">
        <v>0</v>
      </c>
      <c r="R9" s="739">
        <v>0</v>
      </c>
      <c r="S9" s="739">
        <v>0</v>
      </c>
      <c r="T9" s="739">
        <v>0</v>
      </c>
      <c r="U9" s="739">
        <v>0</v>
      </c>
      <c r="V9" s="739">
        <v>0</v>
      </c>
      <c r="W9" s="739">
        <v>12</v>
      </c>
      <c r="X9" s="739">
        <v>2</v>
      </c>
      <c r="Y9" s="739">
        <v>6</v>
      </c>
      <c r="Z9" s="739">
        <v>0</v>
      </c>
      <c r="AA9" s="739">
        <v>0</v>
      </c>
      <c r="AB9" s="739">
        <v>0</v>
      </c>
      <c r="AC9" s="739">
        <v>0</v>
      </c>
      <c r="AD9" s="739">
        <v>0</v>
      </c>
      <c r="AE9" s="739">
        <v>15</v>
      </c>
      <c r="AF9" s="739">
        <v>0</v>
      </c>
      <c r="AG9" s="739">
        <v>0</v>
      </c>
      <c r="AH9" s="739">
        <v>0</v>
      </c>
      <c r="AI9" s="739">
        <v>53</v>
      </c>
      <c r="AJ9" s="739">
        <v>0</v>
      </c>
      <c r="AK9" s="739">
        <v>0</v>
      </c>
      <c r="AL9" s="739">
        <v>0</v>
      </c>
      <c r="AM9" s="739">
        <v>0</v>
      </c>
      <c r="AN9" s="739"/>
      <c r="AO9" s="739"/>
      <c r="AP9" s="773">
        <v>21748</v>
      </c>
      <c r="AQ9" s="739">
        <v>0</v>
      </c>
      <c r="AR9" s="739">
        <v>0</v>
      </c>
      <c r="AS9" s="739">
        <v>0</v>
      </c>
      <c r="AT9" s="739">
        <v>0</v>
      </c>
      <c r="AU9" s="739">
        <v>0</v>
      </c>
      <c r="AV9" s="739">
        <v>0</v>
      </c>
      <c r="AW9" s="739">
        <v>0</v>
      </c>
      <c r="AX9" s="739">
        <v>0</v>
      </c>
      <c r="AY9" s="739">
        <v>0</v>
      </c>
      <c r="AZ9" s="739">
        <v>0</v>
      </c>
      <c r="BA9" s="739">
        <v>0</v>
      </c>
      <c r="BB9" s="739">
        <v>10</v>
      </c>
      <c r="BC9" s="739">
        <v>1</v>
      </c>
      <c r="BD9" s="739">
        <v>21759</v>
      </c>
    </row>
    <row r="10" spans="1:56" s="760" customFormat="1" ht="16.350000000000001" customHeight="1" x14ac:dyDescent="0.2">
      <c r="A10" s="772" t="s">
        <v>105</v>
      </c>
      <c r="B10" s="738" t="s">
        <v>166</v>
      </c>
      <c r="C10" s="739">
        <v>3360</v>
      </c>
      <c r="D10" s="739">
        <v>0</v>
      </c>
      <c r="E10" s="739">
        <v>0</v>
      </c>
      <c r="F10" s="739">
        <v>0</v>
      </c>
      <c r="G10" s="739">
        <v>0</v>
      </c>
      <c r="H10" s="739">
        <v>0</v>
      </c>
      <c r="I10" s="739">
        <v>1</v>
      </c>
      <c r="J10" s="739">
        <v>0</v>
      </c>
      <c r="K10" s="739">
        <v>0</v>
      </c>
      <c r="L10" s="739">
        <v>0</v>
      </c>
      <c r="M10" s="739"/>
      <c r="N10" s="739">
        <v>0</v>
      </c>
      <c r="O10" s="739">
        <v>0</v>
      </c>
      <c r="P10" s="739"/>
      <c r="Q10" s="739">
        <v>0</v>
      </c>
      <c r="R10" s="739">
        <v>0</v>
      </c>
      <c r="S10" s="739">
        <v>0</v>
      </c>
      <c r="T10" s="739">
        <v>0</v>
      </c>
      <c r="U10" s="739">
        <v>0</v>
      </c>
      <c r="V10" s="739">
        <v>0</v>
      </c>
      <c r="W10" s="739">
        <v>0</v>
      </c>
      <c r="X10" s="739">
        <v>0</v>
      </c>
      <c r="Y10" s="739">
        <v>0</v>
      </c>
      <c r="Z10" s="739">
        <v>0</v>
      </c>
      <c r="AA10" s="739">
        <v>0</v>
      </c>
      <c r="AB10" s="739">
        <v>0</v>
      </c>
      <c r="AC10" s="739">
        <v>0</v>
      </c>
      <c r="AD10" s="739">
        <v>0</v>
      </c>
      <c r="AE10" s="739">
        <v>0</v>
      </c>
      <c r="AF10" s="739">
        <v>0</v>
      </c>
      <c r="AG10" s="739">
        <v>0</v>
      </c>
      <c r="AH10" s="739">
        <v>0</v>
      </c>
      <c r="AI10" s="739">
        <v>9</v>
      </c>
      <c r="AJ10" s="739">
        <v>0</v>
      </c>
      <c r="AK10" s="739">
        <v>0</v>
      </c>
      <c r="AL10" s="739">
        <v>0</v>
      </c>
      <c r="AM10" s="739">
        <v>0</v>
      </c>
      <c r="AN10" s="739"/>
      <c r="AO10" s="739"/>
      <c r="AP10" s="773">
        <v>3370</v>
      </c>
      <c r="AQ10" s="739">
        <v>0</v>
      </c>
      <c r="AR10" s="739">
        <v>0</v>
      </c>
      <c r="AS10" s="739">
        <v>0</v>
      </c>
      <c r="AT10" s="739">
        <v>0</v>
      </c>
      <c r="AU10" s="739">
        <v>0</v>
      </c>
      <c r="AV10" s="739">
        <v>0</v>
      </c>
      <c r="AW10" s="739">
        <v>0</v>
      </c>
      <c r="AX10" s="739">
        <v>5</v>
      </c>
      <c r="AY10" s="739">
        <v>0</v>
      </c>
      <c r="AZ10" s="739">
        <v>0</v>
      </c>
      <c r="BA10" s="739">
        <v>0</v>
      </c>
      <c r="BB10" s="739">
        <v>1</v>
      </c>
      <c r="BC10" s="739">
        <v>0</v>
      </c>
      <c r="BD10" s="739">
        <v>3376</v>
      </c>
    </row>
    <row r="11" spans="1:56" s="760" customFormat="1" ht="16.350000000000001" customHeight="1" x14ac:dyDescent="0.2">
      <c r="A11" s="774" t="s">
        <v>167</v>
      </c>
      <c r="B11" s="740" t="s">
        <v>168</v>
      </c>
      <c r="C11" s="741">
        <v>5311</v>
      </c>
      <c r="D11" s="741">
        <v>0</v>
      </c>
      <c r="E11" s="741">
        <v>0</v>
      </c>
      <c r="F11" s="741">
        <v>0</v>
      </c>
      <c r="G11" s="741">
        <v>0</v>
      </c>
      <c r="H11" s="741">
        <v>0</v>
      </c>
      <c r="I11" s="741">
        <v>48</v>
      </c>
      <c r="J11" s="741">
        <v>0</v>
      </c>
      <c r="K11" s="741">
        <v>0</v>
      </c>
      <c r="L11" s="741">
        <v>0</v>
      </c>
      <c r="M11" s="741"/>
      <c r="N11" s="741">
        <v>0</v>
      </c>
      <c r="O11" s="741">
        <v>0</v>
      </c>
      <c r="P11" s="741"/>
      <c r="Q11" s="741">
        <v>0</v>
      </c>
      <c r="R11" s="741">
        <v>0</v>
      </c>
      <c r="S11" s="741">
        <v>0</v>
      </c>
      <c r="T11" s="741">
        <v>0</v>
      </c>
      <c r="U11" s="741">
        <v>0</v>
      </c>
      <c r="V11" s="741">
        <v>0</v>
      </c>
      <c r="W11" s="741">
        <v>0</v>
      </c>
      <c r="X11" s="741">
        <v>0</v>
      </c>
      <c r="Y11" s="741">
        <v>0</v>
      </c>
      <c r="Z11" s="741">
        <v>0</v>
      </c>
      <c r="AA11" s="741">
        <v>0</v>
      </c>
      <c r="AB11" s="741">
        <v>0</v>
      </c>
      <c r="AC11" s="741">
        <v>0</v>
      </c>
      <c r="AD11" s="741">
        <v>0</v>
      </c>
      <c r="AE11" s="741">
        <v>0</v>
      </c>
      <c r="AF11" s="741">
        <v>0</v>
      </c>
      <c r="AG11" s="741">
        <v>0</v>
      </c>
      <c r="AH11" s="741">
        <v>0</v>
      </c>
      <c r="AI11" s="741">
        <v>33</v>
      </c>
      <c r="AJ11" s="741">
        <v>0</v>
      </c>
      <c r="AK11" s="741">
        <v>0</v>
      </c>
      <c r="AL11" s="741">
        <v>0</v>
      </c>
      <c r="AM11" s="741">
        <v>0</v>
      </c>
      <c r="AN11" s="741"/>
      <c r="AO11" s="741"/>
      <c r="AP11" s="775">
        <v>5392</v>
      </c>
      <c r="AQ11" s="741">
        <v>0</v>
      </c>
      <c r="AR11" s="741">
        <v>0</v>
      </c>
      <c r="AS11" s="741">
        <v>0</v>
      </c>
      <c r="AT11" s="741">
        <v>723</v>
      </c>
      <c r="AU11" s="741">
        <v>0</v>
      </c>
      <c r="AV11" s="741">
        <v>0</v>
      </c>
      <c r="AW11" s="741">
        <v>0</v>
      </c>
      <c r="AX11" s="741">
        <v>0</v>
      </c>
      <c r="AY11" s="741">
        <v>0</v>
      </c>
      <c r="AZ11" s="741">
        <v>0</v>
      </c>
      <c r="BA11" s="741">
        <v>0</v>
      </c>
      <c r="BB11" s="741">
        <v>1</v>
      </c>
      <c r="BC11" s="741">
        <v>0</v>
      </c>
      <c r="BD11" s="741">
        <v>6116</v>
      </c>
    </row>
    <row r="12" spans="1:56" s="760" customFormat="1" ht="16.350000000000001" customHeight="1" x14ac:dyDescent="0.2">
      <c r="A12" s="770" t="s">
        <v>106</v>
      </c>
      <c r="B12" s="742" t="s">
        <v>169</v>
      </c>
      <c r="C12" s="743">
        <v>5813</v>
      </c>
      <c r="D12" s="743">
        <v>0</v>
      </c>
      <c r="E12" s="743">
        <v>0</v>
      </c>
      <c r="F12" s="743">
        <v>0</v>
      </c>
      <c r="G12" s="743">
        <v>0</v>
      </c>
      <c r="H12" s="743">
        <v>0</v>
      </c>
      <c r="I12" s="743">
        <v>12</v>
      </c>
      <c r="J12" s="743">
        <v>0</v>
      </c>
      <c r="K12" s="743">
        <v>0</v>
      </c>
      <c r="L12" s="743">
        <v>0</v>
      </c>
      <c r="M12" s="816"/>
      <c r="N12" s="743">
        <v>0</v>
      </c>
      <c r="O12" s="743">
        <v>0</v>
      </c>
      <c r="P12" s="816"/>
      <c r="Q12" s="743">
        <v>0</v>
      </c>
      <c r="R12" s="743">
        <v>0</v>
      </c>
      <c r="S12" s="816">
        <v>0</v>
      </c>
      <c r="T12" s="816">
        <v>0</v>
      </c>
      <c r="U12" s="816">
        <v>0</v>
      </c>
      <c r="V12" s="816">
        <v>0</v>
      </c>
      <c r="W12" s="816">
        <v>0</v>
      </c>
      <c r="X12" s="743">
        <v>0</v>
      </c>
      <c r="Y12" s="743">
        <v>0</v>
      </c>
      <c r="Z12" s="743">
        <v>0</v>
      </c>
      <c r="AA12" s="743">
        <v>0</v>
      </c>
      <c r="AB12" s="743">
        <v>0</v>
      </c>
      <c r="AC12" s="743">
        <v>0</v>
      </c>
      <c r="AD12" s="743">
        <v>0</v>
      </c>
      <c r="AE12" s="743">
        <v>0</v>
      </c>
      <c r="AF12" s="743">
        <v>0</v>
      </c>
      <c r="AG12" s="743">
        <v>0</v>
      </c>
      <c r="AH12" s="743">
        <v>0</v>
      </c>
      <c r="AI12" s="743">
        <v>13</v>
      </c>
      <c r="AJ12" s="743">
        <v>0</v>
      </c>
      <c r="AK12" s="743">
        <v>0</v>
      </c>
      <c r="AL12" s="743">
        <v>0</v>
      </c>
      <c r="AM12" s="743">
        <v>0</v>
      </c>
      <c r="AN12" s="816"/>
      <c r="AO12" s="816"/>
      <c r="AP12" s="771">
        <v>5838</v>
      </c>
      <c r="AQ12" s="743">
        <v>0</v>
      </c>
      <c r="AR12" s="743">
        <v>0</v>
      </c>
      <c r="AS12" s="743">
        <v>0</v>
      </c>
      <c r="AT12" s="743">
        <v>0</v>
      </c>
      <c r="AU12" s="743">
        <v>0</v>
      </c>
      <c r="AV12" s="743">
        <v>0</v>
      </c>
      <c r="AW12" s="743">
        <v>0</v>
      </c>
      <c r="AX12" s="743">
        <v>0</v>
      </c>
      <c r="AY12" s="743">
        <v>0</v>
      </c>
      <c r="AZ12" s="743">
        <v>0</v>
      </c>
      <c r="BA12" s="743">
        <v>0</v>
      </c>
      <c r="BB12" s="743">
        <v>3</v>
      </c>
      <c r="BC12" s="743">
        <v>0</v>
      </c>
      <c r="BD12" s="743">
        <v>5841</v>
      </c>
    </row>
    <row r="13" spans="1:56" s="760" customFormat="1" ht="16.350000000000001" customHeight="1" x14ac:dyDescent="0.2">
      <c r="A13" s="772" t="s">
        <v>107</v>
      </c>
      <c r="B13" s="738" t="s">
        <v>170</v>
      </c>
      <c r="C13" s="739">
        <v>2113</v>
      </c>
      <c r="D13" s="739">
        <v>0</v>
      </c>
      <c r="E13" s="739">
        <v>0</v>
      </c>
      <c r="F13" s="739">
        <v>0</v>
      </c>
      <c r="G13" s="739">
        <v>0</v>
      </c>
      <c r="H13" s="739">
        <v>0</v>
      </c>
      <c r="I13" s="739">
        <v>6</v>
      </c>
      <c r="J13" s="739">
        <v>0</v>
      </c>
      <c r="K13" s="739">
        <v>0</v>
      </c>
      <c r="L13" s="739">
        <v>0</v>
      </c>
      <c r="M13" s="739"/>
      <c r="N13" s="739">
        <v>0</v>
      </c>
      <c r="O13" s="739">
        <v>0</v>
      </c>
      <c r="P13" s="739"/>
      <c r="Q13" s="739">
        <v>0</v>
      </c>
      <c r="R13" s="739">
        <v>0</v>
      </c>
      <c r="S13" s="739">
        <v>14</v>
      </c>
      <c r="T13" s="739">
        <v>0</v>
      </c>
      <c r="U13" s="739">
        <v>0</v>
      </c>
      <c r="V13" s="739">
        <v>0</v>
      </c>
      <c r="W13" s="739">
        <v>0</v>
      </c>
      <c r="X13" s="739">
        <v>0</v>
      </c>
      <c r="Y13" s="739">
        <v>0</v>
      </c>
      <c r="Z13" s="739">
        <v>0</v>
      </c>
      <c r="AA13" s="739">
        <v>0</v>
      </c>
      <c r="AB13" s="739">
        <v>0</v>
      </c>
      <c r="AC13" s="739">
        <v>0</v>
      </c>
      <c r="AD13" s="739">
        <v>0</v>
      </c>
      <c r="AE13" s="739">
        <v>0</v>
      </c>
      <c r="AF13" s="739">
        <v>0</v>
      </c>
      <c r="AG13" s="739">
        <v>0</v>
      </c>
      <c r="AH13" s="739">
        <v>0</v>
      </c>
      <c r="AI13" s="739">
        <v>9</v>
      </c>
      <c r="AJ13" s="739">
        <v>0</v>
      </c>
      <c r="AK13" s="739">
        <v>0</v>
      </c>
      <c r="AL13" s="739">
        <v>0</v>
      </c>
      <c r="AM13" s="739">
        <v>0</v>
      </c>
      <c r="AN13" s="739"/>
      <c r="AO13" s="739"/>
      <c r="AP13" s="773">
        <v>2142</v>
      </c>
      <c r="AQ13" s="739">
        <v>0</v>
      </c>
      <c r="AR13" s="739">
        <v>0</v>
      </c>
      <c r="AS13" s="739">
        <v>0</v>
      </c>
      <c r="AT13" s="739">
        <v>0</v>
      </c>
      <c r="AU13" s="739">
        <v>0</v>
      </c>
      <c r="AV13" s="739">
        <v>0</v>
      </c>
      <c r="AW13" s="739">
        <v>0</v>
      </c>
      <c r="AX13" s="739">
        <v>0</v>
      </c>
      <c r="AY13" s="739">
        <v>0</v>
      </c>
      <c r="AZ13" s="739">
        <v>0</v>
      </c>
      <c r="BA13" s="739">
        <v>0</v>
      </c>
      <c r="BB13" s="739">
        <v>1</v>
      </c>
      <c r="BC13" s="739">
        <v>0</v>
      </c>
      <c r="BD13" s="739">
        <v>2143</v>
      </c>
    </row>
    <row r="14" spans="1:56" s="760" customFormat="1" ht="16.350000000000001" customHeight="1" x14ac:dyDescent="0.2">
      <c r="A14" s="772" t="s">
        <v>108</v>
      </c>
      <c r="B14" s="738" t="s">
        <v>171</v>
      </c>
      <c r="C14" s="739">
        <v>21908</v>
      </c>
      <c r="D14" s="739">
        <v>0</v>
      </c>
      <c r="E14" s="739">
        <v>0</v>
      </c>
      <c r="F14" s="739">
        <v>0</v>
      </c>
      <c r="G14" s="739">
        <v>0</v>
      </c>
      <c r="H14" s="739">
        <v>0</v>
      </c>
      <c r="I14" s="739">
        <v>56</v>
      </c>
      <c r="J14" s="739">
        <v>0</v>
      </c>
      <c r="K14" s="739">
        <v>0</v>
      </c>
      <c r="L14" s="739">
        <v>0</v>
      </c>
      <c r="M14" s="739"/>
      <c r="N14" s="739">
        <v>0</v>
      </c>
      <c r="O14" s="739">
        <v>0</v>
      </c>
      <c r="P14" s="739"/>
      <c r="Q14" s="739">
        <v>0</v>
      </c>
      <c r="R14" s="739">
        <v>0</v>
      </c>
      <c r="S14" s="739">
        <v>0</v>
      </c>
      <c r="T14" s="739">
        <v>0</v>
      </c>
      <c r="U14" s="739">
        <v>0</v>
      </c>
      <c r="V14" s="739">
        <v>0</v>
      </c>
      <c r="W14" s="739">
        <v>0</v>
      </c>
      <c r="X14" s="739">
        <v>0</v>
      </c>
      <c r="Y14" s="739">
        <v>0</v>
      </c>
      <c r="Z14" s="739">
        <v>0</v>
      </c>
      <c r="AA14" s="739">
        <v>0</v>
      </c>
      <c r="AB14" s="739">
        <v>0</v>
      </c>
      <c r="AC14" s="739">
        <v>0</v>
      </c>
      <c r="AD14" s="739">
        <v>0</v>
      </c>
      <c r="AE14" s="739">
        <v>0</v>
      </c>
      <c r="AF14" s="739">
        <v>0</v>
      </c>
      <c r="AG14" s="739">
        <v>0</v>
      </c>
      <c r="AH14" s="739">
        <v>0</v>
      </c>
      <c r="AI14" s="739">
        <v>44</v>
      </c>
      <c r="AJ14" s="739">
        <v>0</v>
      </c>
      <c r="AK14" s="739">
        <v>0</v>
      </c>
      <c r="AL14" s="739">
        <v>0</v>
      </c>
      <c r="AM14" s="739">
        <v>0</v>
      </c>
      <c r="AN14" s="739"/>
      <c r="AO14" s="739"/>
      <c r="AP14" s="773">
        <v>22008</v>
      </c>
      <c r="AQ14" s="739">
        <v>0</v>
      </c>
      <c r="AR14" s="739">
        <v>0</v>
      </c>
      <c r="AS14" s="739">
        <v>0</v>
      </c>
      <c r="AT14" s="739">
        <v>0</v>
      </c>
      <c r="AU14" s="739">
        <v>0</v>
      </c>
      <c r="AV14" s="739">
        <v>0</v>
      </c>
      <c r="AW14" s="739">
        <v>0</v>
      </c>
      <c r="AX14" s="739">
        <v>0</v>
      </c>
      <c r="AY14" s="739">
        <v>0</v>
      </c>
      <c r="AZ14" s="739">
        <v>0</v>
      </c>
      <c r="BA14" s="739">
        <v>0</v>
      </c>
      <c r="BB14" s="739">
        <v>15</v>
      </c>
      <c r="BC14" s="739">
        <v>0</v>
      </c>
      <c r="BD14" s="739">
        <v>22023</v>
      </c>
    </row>
    <row r="15" spans="1:56" s="760" customFormat="1" ht="16.350000000000001" customHeight="1" x14ac:dyDescent="0.2">
      <c r="A15" s="772" t="s">
        <v>109</v>
      </c>
      <c r="B15" s="738" t="s">
        <v>172</v>
      </c>
      <c r="C15" s="739">
        <v>38989</v>
      </c>
      <c r="D15" s="739">
        <v>669</v>
      </c>
      <c r="E15" s="739">
        <v>0</v>
      </c>
      <c r="F15" s="739">
        <v>0</v>
      </c>
      <c r="G15" s="739">
        <v>0</v>
      </c>
      <c r="H15" s="739">
        <v>0</v>
      </c>
      <c r="I15" s="739">
        <v>94</v>
      </c>
      <c r="J15" s="739">
        <v>0</v>
      </c>
      <c r="K15" s="739">
        <v>0</v>
      </c>
      <c r="L15" s="739">
        <v>0</v>
      </c>
      <c r="M15" s="739"/>
      <c r="N15" s="739">
        <v>0</v>
      </c>
      <c r="O15" s="739">
        <v>0</v>
      </c>
      <c r="P15" s="739"/>
      <c r="Q15" s="739">
        <v>0</v>
      </c>
      <c r="R15" s="739">
        <v>0</v>
      </c>
      <c r="S15" s="739">
        <v>1</v>
      </c>
      <c r="T15" s="739">
        <v>0</v>
      </c>
      <c r="U15" s="739">
        <v>0</v>
      </c>
      <c r="V15" s="739">
        <v>0</v>
      </c>
      <c r="W15" s="739">
        <v>0</v>
      </c>
      <c r="X15" s="739">
        <v>0</v>
      </c>
      <c r="Y15" s="739">
        <v>0</v>
      </c>
      <c r="Z15" s="739">
        <v>0</v>
      </c>
      <c r="AA15" s="739">
        <v>0</v>
      </c>
      <c r="AB15" s="739">
        <v>0</v>
      </c>
      <c r="AC15" s="739">
        <v>0</v>
      </c>
      <c r="AD15" s="739">
        <v>0</v>
      </c>
      <c r="AE15" s="739">
        <v>0</v>
      </c>
      <c r="AF15" s="739">
        <v>0</v>
      </c>
      <c r="AG15" s="739">
        <v>0</v>
      </c>
      <c r="AH15" s="739">
        <v>0</v>
      </c>
      <c r="AI15" s="739">
        <v>96</v>
      </c>
      <c r="AJ15" s="739">
        <v>0</v>
      </c>
      <c r="AK15" s="739">
        <v>0</v>
      </c>
      <c r="AL15" s="739">
        <v>0</v>
      </c>
      <c r="AM15" s="739">
        <v>0</v>
      </c>
      <c r="AN15" s="739"/>
      <c r="AO15" s="739"/>
      <c r="AP15" s="773">
        <v>39849</v>
      </c>
      <c r="AQ15" s="739">
        <v>0</v>
      </c>
      <c r="AR15" s="739">
        <v>0</v>
      </c>
      <c r="AS15" s="739">
        <v>0</v>
      </c>
      <c r="AT15" s="739">
        <v>0</v>
      </c>
      <c r="AU15" s="739">
        <v>0</v>
      </c>
      <c r="AV15" s="739">
        <v>0</v>
      </c>
      <c r="AW15" s="739">
        <v>0</v>
      </c>
      <c r="AX15" s="739">
        <v>0</v>
      </c>
      <c r="AY15" s="739">
        <v>0</v>
      </c>
      <c r="AZ15" s="739">
        <v>0</v>
      </c>
      <c r="BA15" s="739">
        <v>0</v>
      </c>
      <c r="BB15" s="739">
        <v>8</v>
      </c>
      <c r="BC15" s="739">
        <v>0</v>
      </c>
      <c r="BD15" s="739">
        <v>39857</v>
      </c>
    </row>
    <row r="16" spans="1:56" s="760" customFormat="1" ht="16.350000000000001" customHeight="1" x14ac:dyDescent="0.2">
      <c r="A16" s="774" t="s">
        <v>110</v>
      </c>
      <c r="B16" s="740" t="s">
        <v>173</v>
      </c>
      <c r="C16" s="741">
        <v>31024</v>
      </c>
      <c r="D16" s="741">
        <v>0</v>
      </c>
      <c r="E16" s="741">
        <v>0</v>
      </c>
      <c r="F16" s="741">
        <v>0</v>
      </c>
      <c r="G16" s="741">
        <v>0</v>
      </c>
      <c r="H16" s="741">
        <v>0</v>
      </c>
      <c r="I16" s="741">
        <v>71</v>
      </c>
      <c r="J16" s="741">
        <v>868</v>
      </c>
      <c r="K16" s="741">
        <v>0</v>
      </c>
      <c r="L16" s="741">
        <v>0</v>
      </c>
      <c r="M16" s="741"/>
      <c r="N16" s="741">
        <v>0</v>
      </c>
      <c r="O16" s="741">
        <v>0</v>
      </c>
      <c r="P16" s="741"/>
      <c r="Q16" s="741">
        <v>0</v>
      </c>
      <c r="R16" s="741">
        <v>0</v>
      </c>
      <c r="S16" s="741">
        <v>0</v>
      </c>
      <c r="T16" s="741">
        <v>0</v>
      </c>
      <c r="U16" s="741">
        <v>0</v>
      </c>
      <c r="V16" s="741">
        <v>0</v>
      </c>
      <c r="W16" s="741">
        <v>0</v>
      </c>
      <c r="X16" s="741">
        <v>0</v>
      </c>
      <c r="Y16" s="741">
        <v>0</v>
      </c>
      <c r="Z16" s="741">
        <v>0</v>
      </c>
      <c r="AA16" s="741">
        <v>368</v>
      </c>
      <c r="AB16" s="741">
        <v>0</v>
      </c>
      <c r="AC16" s="741">
        <v>0</v>
      </c>
      <c r="AD16" s="741">
        <v>0</v>
      </c>
      <c r="AE16" s="741">
        <v>0</v>
      </c>
      <c r="AF16" s="741">
        <v>0</v>
      </c>
      <c r="AG16" s="741">
        <v>0</v>
      </c>
      <c r="AH16" s="741">
        <v>0</v>
      </c>
      <c r="AI16" s="741">
        <v>64</v>
      </c>
      <c r="AJ16" s="741">
        <v>613</v>
      </c>
      <c r="AK16" s="741">
        <v>0</v>
      </c>
      <c r="AL16" s="741">
        <v>0</v>
      </c>
      <c r="AM16" s="741">
        <v>0</v>
      </c>
      <c r="AN16" s="741"/>
      <c r="AO16" s="741"/>
      <c r="AP16" s="775">
        <v>33008</v>
      </c>
      <c r="AQ16" s="741">
        <v>0</v>
      </c>
      <c r="AR16" s="741">
        <v>0</v>
      </c>
      <c r="AS16" s="741">
        <v>0</v>
      </c>
      <c r="AT16" s="741">
        <v>0</v>
      </c>
      <c r="AU16" s="741">
        <v>0</v>
      </c>
      <c r="AV16" s="741">
        <v>0</v>
      </c>
      <c r="AW16" s="741">
        <v>0</v>
      </c>
      <c r="AX16" s="741">
        <v>0</v>
      </c>
      <c r="AY16" s="741">
        <v>0</v>
      </c>
      <c r="AZ16" s="741">
        <v>0</v>
      </c>
      <c r="BA16" s="741">
        <v>0</v>
      </c>
      <c r="BB16" s="741">
        <v>19</v>
      </c>
      <c r="BC16" s="741">
        <v>0</v>
      </c>
      <c r="BD16" s="741">
        <v>33027</v>
      </c>
    </row>
    <row r="17" spans="1:56" s="760" customFormat="1" ht="16.350000000000001" customHeight="1" x14ac:dyDescent="0.2">
      <c r="A17" s="770" t="s">
        <v>111</v>
      </c>
      <c r="B17" s="742" t="s">
        <v>174</v>
      </c>
      <c r="C17" s="743">
        <v>1564</v>
      </c>
      <c r="D17" s="743">
        <v>0</v>
      </c>
      <c r="E17" s="743">
        <v>0</v>
      </c>
      <c r="F17" s="743">
        <v>0</v>
      </c>
      <c r="G17" s="743">
        <v>0</v>
      </c>
      <c r="H17" s="743">
        <v>0</v>
      </c>
      <c r="I17" s="743">
        <v>3</v>
      </c>
      <c r="J17" s="743">
        <v>0</v>
      </c>
      <c r="K17" s="743">
        <v>0</v>
      </c>
      <c r="L17" s="743">
        <v>0</v>
      </c>
      <c r="M17" s="816"/>
      <c r="N17" s="743">
        <v>0</v>
      </c>
      <c r="O17" s="743">
        <v>0</v>
      </c>
      <c r="P17" s="816"/>
      <c r="Q17" s="743">
        <v>0</v>
      </c>
      <c r="R17" s="743">
        <v>0</v>
      </c>
      <c r="S17" s="816">
        <v>0</v>
      </c>
      <c r="T17" s="816">
        <v>0</v>
      </c>
      <c r="U17" s="816">
        <v>0</v>
      </c>
      <c r="V17" s="816">
        <v>0</v>
      </c>
      <c r="W17" s="816">
        <v>0</v>
      </c>
      <c r="X17" s="743">
        <v>0</v>
      </c>
      <c r="Y17" s="743">
        <v>0</v>
      </c>
      <c r="Z17" s="743">
        <v>0</v>
      </c>
      <c r="AA17" s="743">
        <v>0</v>
      </c>
      <c r="AB17" s="743">
        <v>0</v>
      </c>
      <c r="AC17" s="743">
        <v>0</v>
      </c>
      <c r="AD17" s="743">
        <v>0</v>
      </c>
      <c r="AE17" s="743">
        <v>0</v>
      </c>
      <c r="AF17" s="743">
        <v>0</v>
      </c>
      <c r="AG17" s="743">
        <v>0</v>
      </c>
      <c r="AH17" s="743">
        <v>0</v>
      </c>
      <c r="AI17" s="743">
        <v>5</v>
      </c>
      <c r="AJ17" s="743">
        <v>0</v>
      </c>
      <c r="AK17" s="743">
        <v>0</v>
      </c>
      <c r="AL17" s="743">
        <v>0</v>
      </c>
      <c r="AM17" s="743">
        <v>0</v>
      </c>
      <c r="AN17" s="816"/>
      <c r="AO17" s="816"/>
      <c r="AP17" s="771">
        <v>1572</v>
      </c>
      <c r="AQ17" s="743">
        <v>0</v>
      </c>
      <c r="AR17" s="743">
        <v>0</v>
      </c>
      <c r="AS17" s="743">
        <v>0</v>
      </c>
      <c r="AT17" s="743">
        <v>0</v>
      </c>
      <c r="AU17" s="743">
        <v>0</v>
      </c>
      <c r="AV17" s="743">
        <v>0</v>
      </c>
      <c r="AW17" s="743">
        <v>0</v>
      </c>
      <c r="AX17" s="743">
        <v>0</v>
      </c>
      <c r="AY17" s="743">
        <v>0</v>
      </c>
      <c r="AZ17" s="743">
        <v>0</v>
      </c>
      <c r="BA17" s="743">
        <v>0</v>
      </c>
      <c r="BB17" s="743">
        <v>0</v>
      </c>
      <c r="BC17" s="743">
        <v>0</v>
      </c>
      <c r="BD17" s="743">
        <v>1572</v>
      </c>
    </row>
    <row r="18" spans="1:56" s="760" customFormat="1" ht="16.350000000000001" customHeight="1" x14ac:dyDescent="0.2">
      <c r="A18" s="772" t="s">
        <v>175</v>
      </c>
      <c r="B18" s="738" t="s">
        <v>176</v>
      </c>
      <c r="C18" s="739">
        <v>1296</v>
      </c>
      <c r="D18" s="739">
        <v>0</v>
      </c>
      <c r="E18" s="739">
        <v>0</v>
      </c>
      <c r="F18" s="739">
        <v>0</v>
      </c>
      <c r="G18" s="739">
        <v>0</v>
      </c>
      <c r="H18" s="739">
        <v>0</v>
      </c>
      <c r="I18" s="739">
        <v>2</v>
      </c>
      <c r="J18" s="739">
        <v>0</v>
      </c>
      <c r="K18" s="739">
        <v>0</v>
      </c>
      <c r="L18" s="739">
        <v>0</v>
      </c>
      <c r="M18" s="739"/>
      <c r="N18" s="739">
        <v>0</v>
      </c>
      <c r="O18" s="739">
        <v>0</v>
      </c>
      <c r="P18" s="739"/>
      <c r="Q18" s="739">
        <v>0</v>
      </c>
      <c r="R18" s="739">
        <v>0</v>
      </c>
      <c r="S18" s="739">
        <v>0</v>
      </c>
      <c r="T18" s="739">
        <v>0</v>
      </c>
      <c r="U18" s="739">
        <v>0</v>
      </c>
      <c r="V18" s="739">
        <v>0</v>
      </c>
      <c r="W18" s="739">
        <v>0</v>
      </c>
      <c r="X18" s="739">
        <v>0</v>
      </c>
      <c r="Y18" s="739">
        <v>0</v>
      </c>
      <c r="Z18" s="739">
        <v>0</v>
      </c>
      <c r="AA18" s="739">
        <v>0</v>
      </c>
      <c r="AB18" s="739">
        <v>0</v>
      </c>
      <c r="AC18" s="739">
        <v>0</v>
      </c>
      <c r="AD18" s="739">
        <v>0</v>
      </c>
      <c r="AE18" s="739">
        <v>0</v>
      </c>
      <c r="AF18" s="739">
        <v>0</v>
      </c>
      <c r="AG18" s="739">
        <v>0</v>
      </c>
      <c r="AH18" s="739">
        <v>0</v>
      </c>
      <c r="AI18" s="739">
        <v>1</v>
      </c>
      <c r="AJ18" s="739">
        <v>0</v>
      </c>
      <c r="AK18" s="739">
        <v>0</v>
      </c>
      <c r="AL18" s="739">
        <v>0</v>
      </c>
      <c r="AM18" s="739">
        <v>0</v>
      </c>
      <c r="AN18" s="739"/>
      <c r="AO18" s="739"/>
      <c r="AP18" s="773">
        <v>1299</v>
      </c>
      <c r="AQ18" s="739">
        <v>0</v>
      </c>
      <c r="AR18" s="739">
        <v>0</v>
      </c>
      <c r="AS18" s="739">
        <v>0</v>
      </c>
      <c r="AT18" s="739">
        <v>0</v>
      </c>
      <c r="AU18" s="739">
        <v>0</v>
      </c>
      <c r="AV18" s="739">
        <v>0</v>
      </c>
      <c r="AW18" s="739">
        <v>0</v>
      </c>
      <c r="AX18" s="739">
        <v>0</v>
      </c>
      <c r="AY18" s="739">
        <v>0</v>
      </c>
      <c r="AZ18" s="739">
        <v>0</v>
      </c>
      <c r="BA18" s="739">
        <v>0</v>
      </c>
      <c r="BB18" s="739">
        <v>0</v>
      </c>
      <c r="BC18" s="739">
        <v>0</v>
      </c>
      <c r="BD18" s="739">
        <v>1299</v>
      </c>
    </row>
    <row r="19" spans="1:56" s="760" customFormat="1" ht="16.350000000000001" customHeight="1" x14ac:dyDescent="0.2">
      <c r="A19" s="772" t="s">
        <v>177</v>
      </c>
      <c r="B19" s="738" t="s">
        <v>178</v>
      </c>
      <c r="C19" s="739">
        <v>1279</v>
      </c>
      <c r="D19" s="739">
        <v>0</v>
      </c>
      <c r="E19" s="739">
        <v>0</v>
      </c>
      <c r="F19" s="739">
        <v>0</v>
      </c>
      <c r="G19" s="739">
        <v>0</v>
      </c>
      <c r="H19" s="739">
        <v>0</v>
      </c>
      <c r="I19" s="739">
        <v>3</v>
      </c>
      <c r="J19" s="739">
        <v>0</v>
      </c>
      <c r="K19" s="739">
        <v>0</v>
      </c>
      <c r="L19" s="739">
        <v>0</v>
      </c>
      <c r="M19" s="739"/>
      <c r="N19" s="739">
        <v>0</v>
      </c>
      <c r="O19" s="739">
        <v>0</v>
      </c>
      <c r="P19" s="739"/>
      <c r="Q19" s="739">
        <v>0</v>
      </c>
      <c r="R19" s="739">
        <v>0</v>
      </c>
      <c r="S19" s="739">
        <v>0</v>
      </c>
      <c r="T19" s="739">
        <v>0</v>
      </c>
      <c r="U19" s="739">
        <v>0</v>
      </c>
      <c r="V19" s="739">
        <v>0</v>
      </c>
      <c r="W19" s="739">
        <v>0</v>
      </c>
      <c r="X19" s="739">
        <v>0</v>
      </c>
      <c r="Y19" s="739">
        <v>0</v>
      </c>
      <c r="Z19" s="739">
        <v>83</v>
      </c>
      <c r="AA19" s="739">
        <v>0</v>
      </c>
      <c r="AB19" s="739">
        <v>0</v>
      </c>
      <c r="AC19" s="739">
        <v>0</v>
      </c>
      <c r="AD19" s="739">
        <v>0</v>
      </c>
      <c r="AE19" s="739">
        <v>0</v>
      </c>
      <c r="AF19" s="739">
        <v>0</v>
      </c>
      <c r="AG19" s="739">
        <v>0</v>
      </c>
      <c r="AH19" s="739">
        <v>0</v>
      </c>
      <c r="AI19" s="739">
        <v>9</v>
      </c>
      <c r="AJ19" s="739">
        <v>0</v>
      </c>
      <c r="AK19" s="739">
        <v>0</v>
      </c>
      <c r="AL19" s="739">
        <v>0</v>
      </c>
      <c r="AM19" s="739">
        <v>0</v>
      </c>
      <c r="AN19" s="739"/>
      <c r="AO19" s="739"/>
      <c r="AP19" s="773">
        <v>1374</v>
      </c>
      <c r="AQ19" s="739">
        <v>0</v>
      </c>
      <c r="AR19" s="739">
        <v>0</v>
      </c>
      <c r="AS19" s="739">
        <v>0</v>
      </c>
      <c r="AT19" s="739">
        <v>0</v>
      </c>
      <c r="AU19" s="739">
        <v>0</v>
      </c>
      <c r="AV19" s="739">
        <v>0</v>
      </c>
      <c r="AW19" s="739">
        <v>0</v>
      </c>
      <c r="AX19" s="739">
        <v>0</v>
      </c>
      <c r="AY19" s="739">
        <v>0</v>
      </c>
      <c r="AZ19" s="739">
        <v>0</v>
      </c>
      <c r="BA19" s="739">
        <v>0</v>
      </c>
      <c r="BB19" s="739">
        <v>0</v>
      </c>
      <c r="BC19" s="739">
        <v>0</v>
      </c>
      <c r="BD19" s="739">
        <v>1374</v>
      </c>
    </row>
    <row r="20" spans="1:56" s="760" customFormat="1" ht="16.350000000000001" customHeight="1" x14ac:dyDescent="0.2">
      <c r="A20" s="772" t="s">
        <v>179</v>
      </c>
      <c r="B20" s="738" t="s">
        <v>180</v>
      </c>
      <c r="C20" s="739">
        <v>1662</v>
      </c>
      <c r="D20" s="739">
        <v>0</v>
      </c>
      <c r="E20" s="739">
        <v>0</v>
      </c>
      <c r="F20" s="739">
        <v>2</v>
      </c>
      <c r="G20" s="739">
        <v>0</v>
      </c>
      <c r="H20" s="739">
        <v>0</v>
      </c>
      <c r="I20" s="739">
        <v>9</v>
      </c>
      <c r="J20" s="739">
        <v>0</v>
      </c>
      <c r="K20" s="739">
        <v>0</v>
      </c>
      <c r="L20" s="739">
        <v>0</v>
      </c>
      <c r="M20" s="739"/>
      <c r="N20" s="739">
        <v>0</v>
      </c>
      <c r="O20" s="739">
        <v>0</v>
      </c>
      <c r="P20" s="739"/>
      <c r="Q20" s="739">
        <v>0</v>
      </c>
      <c r="R20" s="739">
        <v>0</v>
      </c>
      <c r="S20" s="739">
        <v>46</v>
      </c>
      <c r="T20" s="739">
        <v>0</v>
      </c>
      <c r="U20" s="739">
        <v>0</v>
      </c>
      <c r="V20" s="739">
        <v>0</v>
      </c>
      <c r="W20" s="739">
        <v>0</v>
      </c>
      <c r="X20" s="739">
        <v>0</v>
      </c>
      <c r="Y20" s="739">
        <v>0</v>
      </c>
      <c r="Z20" s="739">
        <v>0</v>
      </c>
      <c r="AA20" s="739">
        <v>0</v>
      </c>
      <c r="AB20" s="739">
        <v>41</v>
      </c>
      <c r="AC20" s="739">
        <v>0</v>
      </c>
      <c r="AD20" s="739">
        <v>0</v>
      </c>
      <c r="AE20" s="739">
        <v>0</v>
      </c>
      <c r="AF20" s="739">
        <v>0</v>
      </c>
      <c r="AG20" s="739">
        <v>0</v>
      </c>
      <c r="AH20" s="739">
        <v>0</v>
      </c>
      <c r="AI20" s="739">
        <v>5</v>
      </c>
      <c r="AJ20" s="739">
        <v>0</v>
      </c>
      <c r="AK20" s="739">
        <v>0</v>
      </c>
      <c r="AL20" s="739">
        <v>0</v>
      </c>
      <c r="AM20" s="739">
        <v>0</v>
      </c>
      <c r="AN20" s="739"/>
      <c r="AO20" s="739"/>
      <c r="AP20" s="773">
        <v>1765</v>
      </c>
      <c r="AQ20" s="739">
        <v>0</v>
      </c>
      <c r="AR20" s="739">
        <v>0</v>
      </c>
      <c r="AS20" s="739">
        <v>0</v>
      </c>
      <c r="AT20" s="739">
        <v>0</v>
      </c>
      <c r="AU20" s="739">
        <v>0</v>
      </c>
      <c r="AV20" s="739">
        <v>0</v>
      </c>
      <c r="AW20" s="739">
        <v>0</v>
      </c>
      <c r="AX20" s="739">
        <v>0</v>
      </c>
      <c r="AY20" s="739">
        <v>0</v>
      </c>
      <c r="AZ20" s="739">
        <v>0</v>
      </c>
      <c r="BA20" s="739">
        <v>0</v>
      </c>
      <c r="BB20" s="739">
        <v>3</v>
      </c>
      <c r="BC20" s="739">
        <v>0</v>
      </c>
      <c r="BD20" s="739">
        <v>1768</v>
      </c>
    </row>
    <row r="21" spans="1:56" s="760" customFormat="1" ht="16.350000000000001" customHeight="1" x14ac:dyDescent="0.2">
      <c r="A21" s="774" t="s">
        <v>181</v>
      </c>
      <c r="B21" s="740" t="s">
        <v>182</v>
      </c>
      <c r="C21" s="741">
        <v>3247</v>
      </c>
      <c r="D21" s="741">
        <v>0</v>
      </c>
      <c r="E21" s="741">
        <v>0</v>
      </c>
      <c r="F21" s="741">
        <v>0</v>
      </c>
      <c r="G21" s="741">
        <v>0</v>
      </c>
      <c r="H21" s="741">
        <v>0</v>
      </c>
      <c r="I21" s="741">
        <v>4</v>
      </c>
      <c r="J21" s="741">
        <v>0</v>
      </c>
      <c r="K21" s="741">
        <v>0</v>
      </c>
      <c r="L21" s="741">
        <v>0</v>
      </c>
      <c r="M21" s="741"/>
      <c r="N21" s="741">
        <v>0</v>
      </c>
      <c r="O21" s="741">
        <v>0</v>
      </c>
      <c r="P21" s="741"/>
      <c r="Q21" s="741">
        <v>0</v>
      </c>
      <c r="R21" s="741">
        <v>0</v>
      </c>
      <c r="S21" s="741">
        <v>0</v>
      </c>
      <c r="T21" s="741">
        <v>0</v>
      </c>
      <c r="U21" s="741">
        <v>0</v>
      </c>
      <c r="V21" s="741">
        <v>0</v>
      </c>
      <c r="W21" s="741">
        <v>0</v>
      </c>
      <c r="X21" s="741">
        <v>0</v>
      </c>
      <c r="Y21" s="741">
        <v>0</v>
      </c>
      <c r="Z21" s="762">
        <v>399</v>
      </c>
      <c r="AA21" s="741">
        <v>0</v>
      </c>
      <c r="AB21" s="741">
        <v>0</v>
      </c>
      <c r="AC21" s="741">
        <v>0</v>
      </c>
      <c r="AD21" s="741">
        <v>0</v>
      </c>
      <c r="AE21" s="741">
        <v>0</v>
      </c>
      <c r="AF21" s="741">
        <v>0</v>
      </c>
      <c r="AG21" s="741">
        <v>0</v>
      </c>
      <c r="AH21" s="741">
        <v>0</v>
      </c>
      <c r="AI21" s="741">
        <v>10</v>
      </c>
      <c r="AJ21" s="741">
        <v>0</v>
      </c>
      <c r="AK21" s="741">
        <v>0</v>
      </c>
      <c r="AL21" s="741">
        <v>0</v>
      </c>
      <c r="AM21" s="741">
        <v>0</v>
      </c>
      <c r="AN21" s="741"/>
      <c r="AO21" s="741"/>
      <c r="AP21" s="775">
        <v>3660</v>
      </c>
      <c r="AQ21" s="741">
        <v>0</v>
      </c>
      <c r="AR21" s="741">
        <v>0</v>
      </c>
      <c r="AS21" s="741">
        <v>0</v>
      </c>
      <c r="AT21" s="741">
        <v>0</v>
      </c>
      <c r="AU21" s="741">
        <v>0</v>
      </c>
      <c r="AV21" s="741">
        <v>0</v>
      </c>
      <c r="AW21" s="741">
        <v>0</v>
      </c>
      <c r="AX21" s="741">
        <v>0</v>
      </c>
      <c r="AY21" s="741">
        <v>0</v>
      </c>
      <c r="AZ21" s="741">
        <v>0</v>
      </c>
      <c r="BA21" s="741">
        <v>0</v>
      </c>
      <c r="BB21" s="741">
        <v>2</v>
      </c>
      <c r="BC21" s="741">
        <v>0</v>
      </c>
      <c r="BD21" s="741">
        <v>3662</v>
      </c>
    </row>
    <row r="22" spans="1:56" s="760" customFormat="1" ht="16.350000000000001" customHeight="1" x14ac:dyDescent="0.2">
      <c r="A22" s="770" t="s">
        <v>183</v>
      </c>
      <c r="B22" s="742" t="s">
        <v>184</v>
      </c>
      <c r="C22" s="743">
        <v>4920</v>
      </c>
      <c r="D22" s="743">
        <v>0</v>
      </c>
      <c r="E22" s="743">
        <v>0</v>
      </c>
      <c r="F22" s="743">
        <v>0</v>
      </c>
      <c r="G22" s="743">
        <v>0</v>
      </c>
      <c r="H22" s="743">
        <v>0</v>
      </c>
      <c r="I22" s="743">
        <v>12</v>
      </c>
      <c r="J22" s="743">
        <v>0</v>
      </c>
      <c r="K22" s="743">
        <v>0</v>
      </c>
      <c r="L22" s="743">
        <v>0</v>
      </c>
      <c r="M22" s="816"/>
      <c r="N22" s="743">
        <v>0</v>
      </c>
      <c r="O22" s="743">
        <v>0</v>
      </c>
      <c r="P22" s="816"/>
      <c r="Q22" s="743">
        <v>0</v>
      </c>
      <c r="R22" s="743">
        <v>0</v>
      </c>
      <c r="S22" s="816">
        <v>0</v>
      </c>
      <c r="T22" s="816">
        <v>0</v>
      </c>
      <c r="U22" s="816">
        <v>0</v>
      </c>
      <c r="V22" s="816">
        <v>0</v>
      </c>
      <c r="W22" s="816">
        <v>0</v>
      </c>
      <c r="X22" s="743">
        <v>0</v>
      </c>
      <c r="Y22" s="743">
        <v>0</v>
      </c>
      <c r="Z22" s="743">
        <v>0</v>
      </c>
      <c r="AA22" s="743">
        <v>0</v>
      </c>
      <c r="AB22" s="743">
        <v>0</v>
      </c>
      <c r="AC22" s="743">
        <v>0</v>
      </c>
      <c r="AD22" s="743">
        <v>0</v>
      </c>
      <c r="AE22" s="743">
        <v>0</v>
      </c>
      <c r="AF22" s="743">
        <v>0</v>
      </c>
      <c r="AG22" s="743">
        <v>0</v>
      </c>
      <c r="AH22" s="743">
        <v>0</v>
      </c>
      <c r="AI22" s="743">
        <v>14</v>
      </c>
      <c r="AJ22" s="743">
        <v>0</v>
      </c>
      <c r="AK22" s="743">
        <v>0</v>
      </c>
      <c r="AL22" s="743">
        <v>0</v>
      </c>
      <c r="AM22" s="743">
        <v>0</v>
      </c>
      <c r="AN22" s="816"/>
      <c r="AO22" s="816"/>
      <c r="AP22" s="771">
        <v>4946</v>
      </c>
      <c r="AQ22" s="743">
        <v>0</v>
      </c>
      <c r="AR22" s="743">
        <v>0</v>
      </c>
      <c r="AS22" s="743">
        <v>0</v>
      </c>
      <c r="AT22" s="743">
        <v>0</v>
      </c>
      <c r="AU22" s="743">
        <v>0</v>
      </c>
      <c r="AV22" s="743">
        <v>0</v>
      </c>
      <c r="AW22" s="743">
        <v>0</v>
      </c>
      <c r="AX22" s="743">
        <v>0</v>
      </c>
      <c r="AY22" s="743">
        <v>0</v>
      </c>
      <c r="AZ22" s="743">
        <v>0</v>
      </c>
      <c r="BA22" s="743">
        <v>0</v>
      </c>
      <c r="BB22" s="743">
        <v>5</v>
      </c>
      <c r="BC22" s="743">
        <v>0</v>
      </c>
      <c r="BD22" s="743">
        <v>4951</v>
      </c>
    </row>
    <row r="23" spans="1:56" s="760" customFormat="1" ht="16.350000000000001" customHeight="1" x14ac:dyDescent="0.2">
      <c r="A23" s="772" t="s">
        <v>112</v>
      </c>
      <c r="B23" s="738" t="s">
        <v>185</v>
      </c>
      <c r="C23" s="739">
        <v>39014</v>
      </c>
      <c r="D23" s="739">
        <v>2691</v>
      </c>
      <c r="E23" s="739">
        <v>0</v>
      </c>
      <c r="F23" s="739">
        <v>0</v>
      </c>
      <c r="G23" s="739">
        <v>474</v>
      </c>
      <c r="H23" s="739">
        <v>0</v>
      </c>
      <c r="I23" s="739">
        <v>161</v>
      </c>
      <c r="J23" s="739">
        <v>0</v>
      </c>
      <c r="K23" s="739">
        <v>0</v>
      </c>
      <c r="L23" s="739">
        <v>0</v>
      </c>
      <c r="M23" s="739"/>
      <c r="N23" s="739">
        <v>0</v>
      </c>
      <c r="O23" s="739">
        <v>196</v>
      </c>
      <c r="P23" s="739"/>
      <c r="Q23" s="739">
        <v>0</v>
      </c>
      <c r="R23" s="739">
        <v>0</v>
      </c>
      <c r="S23" s="739">
        <v>0</v>
      </c>
      <c r="T23" s="739">
        <v>42</v>
      </c>
      <c r="U23" s="739">
        <v>82</v>
      </c>
      <c r="V23" s="739">
        <v>0</v>
      </c>
      <c r="W23" s="739">
        <v>0</v>
      </c>
      <c r="X23" s="739">
        <v>605</v>
      </c>
      <c r="Y23" s="739">
        <v>9</v>
      </c>
      <c r="Z23" s="739">
        <v>2</v>
      </c>
      <c r="AA23" s="739">
        <v>0</v>
      </c>
      <c r="AB23" s="739">
        <v>0</v>
      </c>
      <c r="AC23" s="739">
        <v>0</v>
      </c>
      <c r="AD23" s="739">
        <v>0</v>
      </c>
      <c r="AE23" s="739">
        <v>211</v>
      </c>
      <c r="AF23" s="739">
        <v>0</v>
      </c>
      <c r="AG23" s="739">
        <v>161</v>
      </c>
      <c r="AH23" s="739">
        <v>0</v>
      </c>
      <c r="AI23" s="739">
        <v>113</v>
      </c>
      <c r="AJ23" s="739">
        <v>0</v>
      </c>
      <c r="AK23" s="739">
        <v>0</v>
      </c>
      <c r="AL23" s="739">
        <v>0</v>
      </c>
      <c r="AM23" s="739">
        <v>234</v>
      </c>
      <c r="AN23" s="739"/>
      <c r="AO23" s="739"/>
      <c r="AP23" s="773">
        <v>43995</v>
      </c>
      <c r="AQ23" s="739">
        <v>0</v>
      </c>
      <c r="AR23" s="739">
        <v>0</v>
      </c>
      <c r="AS23" s="739">
        <v>0</v>
      </c>
      <c r="AT23" s="739">
        <v>0</v>
      </c>
      <c r="AU23" s="739">
        <v>0</v>
      </c>
      <c r="AV23" s="739">
        <v>0</v>
      </c>
      <c r="AW23" s="739">
        <v>0</v>
      </c>
      <c r="AX23" s="739">
        <v>0</v>
      </c>
      <c r="AY23" s="739">
        <v>1446</v>
      </c>
      <c r="AZ23" s="739">
        <v>345</v>
      </c>
      <c r="BA23" s="739">
        <v>346</v>
      </c>
      <c r="BB23" s="739">
        <v>26</v>
      </c>
      <c r="BC23" s="739">
        <v>0</v>
      </c>
      <c r="BD23" s="739">
        <v>46158</v>
      </c>
    </row>
    <row r="24" spans="1:56" s="760" customFormat="1" ht="16.350000000000001" customHeight="1" x14ac:dyDescent="0.2">
      <c r="A24" s="772" t="s">
        <v>186</v>
      </c>
      <c r="B24" s="738" t="s">
        <v>187</v>
      </c>
      <c r="C24" s="739">
        <v>986</v>
      </c>
      <c r="D24" s="739">
        <v>0</v>
      </c>
      <c r="E24" s="739">
        <v>0</v>
      </c>
      <c r="F24" s="739">
        <v>0</v>
      </c>
      <c r="G24" s="739">
        <v>0</v>
      </c>
      <c r="H24" s="739">
        <v>0</v>
      </c>
      <c r="I24" s="739">
        <v>5</v>
      </c>
      <c r="J24" s="739">
        <v>0</v>
      </c>
      <c r="K24" s="739">
        <v>0</v>
      </c>
      <c r="L24" s="739">
        <v>0</v>
      </c>
      <c r="M24" s="739"/>
      <c r="N24" s="739">
        <v>0</v>
      </c>
      <c r="O24" s="739">
        <v>0</v>
      </c>
      <c r="P24" s="739"/>
      <c r="Q24" s="739">
        <v>0</v>
      </c>
      <c r="R24" s="739">
        <v>0</v>
      </c>
      <c r="S24" s="739">
        <v>0</v>
      </c>
      <c r="T24" s="739">
        <v>0</v>
      </c>
      <c r="U24" s="739">
        <v>0</v>
      </c>
      <c r="V24" s="739">
        <v>0</v>
      </c>
      <c r="W24" s="739">
        <v>0</v>
      </c>
      <c r="X24" s="739">
        <v>0</v>
      </c>
      <c r="Y24" s="739">
        <v>0</v>
      </c>
      <c r="Z24" s="739">
        <v>0</v>
      </c>
      <c r="AA24" s="739">
        <v>0</v>
      </c>
      <c r="AB24" s="739">
        <v>0</v>
      </c>
      <c r="AC24" s="739">
        <v>0</v>
      </c>
      <c r="AD24" s="739">
        <v>0</v>
      </c>
      <c r="AE24" s="739">
        <v>0</v>
      </c>
      <c r="AF24" s="739">
        <v>0</v>
      </c>
      <c r="AG24" s="739">
        <v>0</v>
      </c>
      <c r="AH24" s="739">
        <v>0</v>
      </c>
      <c r="AI24" s="739">
        <v>5</v>
      </c>
      <c r="AJ24" s="739">
        <v>0</v>
      </c>
      <c r="AK24" s="739">
        <v>0</v>
      </c>
      <c r="AL24" s="739">
        <v>0</v>
      </c>
      <c r="AM24" s="739">
        <v>0</v>
      </c>
      <c r="AN24" s="739"/>
      <c r="AO24" s="739"/>
      <c r="AP24" s="773">
        <v>996</v>
      </c>
      <c r="AQ24" s="739">
        <v>0</v>
      </c>
      <c r="AR24" s="739">
        <v>0</v>
      </c>
      <c r="AS24" s="739">
        <v>0</v>
      </c>
      <c r="AT24" s="739">
        <v>0</v>
      </c>
      <c r="AU24" s="739">
        <v>15</v>
      </c>
      <c r="AV24" s="739">
        <v>0</v>
      </c>
      <c r="AW24" s="739">
        <v>0</v>
      </c>
      <c r="AX24" s="739">
        <v>0</v>
      </c>
      <c r="AY24" s="739">
        <v>0</v>
      </c>
      <c r="AZ24" s="739">
        <v>0</v>
      </c>
      <c r="BA24" s="739">
        <v>0</v>
      </c>
      <c r="BB24" s="739">
        <v>1</v>
      </c>
      <c r="BC24" s="739">
        <v>0</v>
      </c>
      <c r="BD24" s="739">
        <v>1012</v>
      </c>
    </row>
    <row r="25" spans="1:56" s="760" customFormat="1" ht="16.350000000000001" customHeight="1" x14ac:dyDescent="0.2">
      <c r="A25" s="772" t="s">
        <v>113</v>
      </c>
      <c r="B25" s="738" t="s">
        <v>188</v>
      </c>
      <c r="C25" s="739">
        <v>1887</v>
      </c>
      <c r="D25" s="739">
        <v>0</v>
      </c>
      <c r="E25" s="739">
        <v>0</v>
      </c>
      <c r="F25" s="739">
        <v>0</v>
      </c>
      <c r="G25" s="739">
        <v>0</v>
      </c>
      <c r="H25" s="739">
        <v>0</v>
      </c>
      <c r="I25" s="739">
        <v>17</v>
      </c>
      <c r="J25" s="739">
        <v>0</v>
      </c>
      <c r="K25" s="739">
        <v>0</v>
      </c>
      <c r="L25" s="739">
        <v>2</v>
      </c>
      <c r="M25" s="739"/>
      <c r="N25" s="739">
        <v>0</v>
      </c>
      <c r="O25" s="739">
        <v>30</v>
      </c>
      <c r="P25" s="739"/>
      <c r="Q25" s="739">
        <v>0</v>
      </c>
      <c r="R25" s="739">
        <v>0</v>
      </c>
      <c r="S25" s="739">
        <v>0</v>
      </c>
      <c r="T25" s="739">
        <v>0</v>
      </c>
      <c r="U25" s="739">
        <v>0</v>
      </c>
      <c r="V25" s="739">
        <v>0</v>
      </c>
      <c r="W25" s="739">
        <v>0</v>
      </c>
      <c r="X25" s="739">
        <v>0</v>
      </c>
      <c r="Y25" s="739">
        <v>0</v>
      </c>
      <c r="Z25" s="739">
        <v>0</v>
      </c>
      <c r="AA25" s="739">
        <v>0</v>
      </c>
      <c r="AB25" s="739">
        <v>0</v>
      </c>
      <c r="AC25" s="739">
        <v>0</v>
      </c>
      <c r="AD25" s="739">
        <v>0</v>
      </c>
      <c r="AE25" s="739">
        <v>5</v>
      </c>
      <c r="AF25" s="739">
        <v>0</v>
      </c>
      <c r="AG25" s="739">
        <v>1</v>
      </c>
      <c r="AH25" s="739">
        <v>0</v>
      </c>
      <c r="AI25" s="739">
        <v>12</v>
      </c>
      <c r="AJ25" s="739">
        <v>0</v>
      </c>
      <c r="AK25" s="739">
        <v>0</v>
      </c>
      <c r="AL25" s="739">
        <v>0</v>
      </c>
      <c r="AM25" s="739">
        <v>0</v>
      </c>
      <c r="AN25" s="739"/>
      <c r="AO25" s="739"/>
      <c r="AP25" s="773">
        <v>1954</v>
      </c>
      <c r="AQ25" s="739">
        <v>0</v>
      </c>
      <c r="AR25" s="739">
        <v>0</v>
      </c>
      <c r="AS25" s="739">
        <v>0</v>
      </c>
      <c r="AT25" s="739">
        <v>1</v>
      </c>
      <c r="AU25" s="739">
        <v>0</v>
      </c>
      <c r="AV25" s="739">
        <v>0</v>
      </c>
      <c r="AW25" s="739">
        <v>0</v>
      </c>
      <c r="AX25" s="739">
        <v>0</v>
      </c>
      <c r="AY25" s="739">
        <v>0</v>
      </c>
      <c r="AZ25" s="739">
        <v>0</v>
      </c>
      <c r="BA25" s="739">
        <v>0</v>
      </c>
      <c r="BB25" s="739">
        <v>0</v>
      </c>
      <c r="BC25" s="739">
        <v>0</v>
      </c>
      <c r="BD25" s="739">
        <v>1955</v>
      </c>
    </row>
    <row r="26" spans="1:56" s="760" customFormat="1" ht="16.350000000000001" customHeight="1" x14ac:dyDescent="0.2">
      <c r="A26" s="774" t="s">
        <v>189</v>
      </c>
      <c r="B26" s="740" t="s">
        <v>190</v>
      </c>
      <c r="C26" s="741">
        <v>5751</v>
      </c>
      <c r="D26" s="741">
        <v>0</v>
      </c>
      <c r="E26" s="741">
        <v>0</v>
      </c>
      <c r="F26" s="741">
        <v>0</v>
      </c>
      <c r="G26" s="741">
        <v>0</v>
      </c>
      <c r="H26" s="741">
        <v>0</v>
      </c>
      <c r="I26" s="741">
        <v>14</v>
      </c>
      <c r="J26" s="741">
        <v>0</v>
      </c>
      <c r="K26" s="741">
        <v>0</v>
      </c>
      <c r="L26" s="741">
        <v>0</v>
      </c>
      <c r="M26" s="741"/>
      <c r="N26" s="741">
        <v>0</v>
      </c>
      <c r="O26" s="741">
        <v>0</v>
      </c>
      <c r="P26" s="741"/>
      <c r="Q26" s="741">
        <v>0</v>
      </c>
      <c r="R26" s="741">
        <v>0</v>
      </c>
      <c r="S26" s="741">
        <v>0</v>
      </c>
      <c r="T26" s="741">
        <v>0</v>
      </c>
      <c r="U26" s="741">
        <v>0</v>
      </c>
      <c r="V26" s="741">
        <v>0</v>
      </c>
      <c r="W26" s="741">
        <v>0</v>
      </c>
      <c r="X26" s="741">
        <v>0</v>
      </c>
      <c r="Y26" s="741">
        <v>0</v>
      </c>
      <c r="Z26" s="741">
        <v>0</v>
      </c>
      <c r="AA26" s="741">
        <v>0</v>
      </c>
      <c r="AB26" s="741">
        <v>0</v>
      </c>
      <c r="AC26" s="741">
        <v>0</v>
      </c>
      <c r="AD26" s="741">
        <v>0</v>
      </c>
      <c r="AE26" s="741">
        <v>0</v>
      </c>
      <c r="AF26" s="741">
        <v>0</v>
      </c>
      <c r="AG26" s="741">
        <v>0</v>
      </c>
      <c r="AH26" s="741">
        <v>0</v>
      </c>
      <c r="AI26" s="741">
        <v>22</v>
      </c>
      <c r="AJ26" s="741">
        <v>0</v>
      </c>
      <c r="AK26" s="741">
        <v>1</v>
      </c>
      <c r="AL26" s="741">
        <v>0</v>
      </c>
      <c r="AM26" s="741">
        <v>0</v>
      </c>
      <c r="AN26" s="741"/>
      <c r="AO26" s="741"/>
      <c r="AP26" s="775">
        <v>5788</v>
      </c>
      <c r="AQ26" s="741">
        <v>0</v>
      </c>
      <c r="AR26" s="741">
        <v>0</v>
      </c>
      <c r="AS26" s="741">
        <v>0</v>
      </c>
      <c r="AT26" s="741">
        <v>2</v>
      </c>
      <c r="AU26" s="741">
        <v>0</v>
      </c>
      <c r="AV26" s="741">
        <v>0</v>
      </c>
      <c r="AW26" s="741">
        <v>0</v>
      </c>
      <c r="AX26" s="741">
        <v>0</v>
      </c>
      <c r="AY26" s="741">
        <v>0</v>
      </c>
      <c r="AZ26" s="741">
        <v>0</v>
      </c>
      <c r="BA26" s="741">
        <v>0</v>
      </c>
      <c r="BB26" s="741">
        <v>2</v>
      </c>
      <c r="BC26" s="741">
        <v>0</v>
      </c>
      <c r="BD26" s="741">
        <v>5792</v>
      </c>
    </row>
    <row r="27" spans="1:56" s="760" customFormat="1" ht="16.350000000000001" customHeight="1" x14ac:dyDescent="0.2">
      <c r="A27" s="770" t="s">
        <v>114</v>
      </c>
      <c r="B27" s="742" t="s">
        <v>191</v>
      </c>
      <c r="C27" s="743">
        <v>3010</v>
      </c>
      <c r="D27" s="743">
        <v>0</v>
      </c>
      <c r="E27" s="743">
        <v>0</v>
      </c>
      <c r="F27" s="743">
        <v>0</v>
      </c>
      <c r="G27" s="743">
        <v>0</v>
      </c>
      <c r="H27" s="743">
        <v>0</v>
      </c>
      <c r="I27" s="743">
        <v>5</v>
      </c>
      <c r="J27" s="743">
        <v>0</v>
      </c>
      <c r="K27" s="743">
        <v>0</v>
      </c>
      <c r="L27" s="743">
        <v>0</v>
      </c>
      <c r="M27" s="816"/>
      <c r="N27" s="743">
        <v>0</v>
      </c>
      <c r="O27" s="743">
        <v>0</v>
      </c>
      <c r="P27" s="816"/>
      <c r="Q27" s="743">
        <v>0</v>
      </c>
      <c r="R27" s="743">
        <v>0</v>
      </c>
      <c r="S27" s="816">
        <v>0</v>
      </c>
      <c r="T27" s="816">
        <v>0</v>
      </c>
      <c r="U27" s="816">
        <v>0</v>
      </c>
      <c r="V27" s="816">
        <v>0</v>
      </c>
      <c r="W27" s="816">
        <v>0</v>
      </c>
      <c r="X27" s="743">
        <v>0</v>
      </c>
      <c r="Y27" s="743">
        <v>0</v>
      </c>
      <c r="Z27" s="743">
        <v>3</v>
      </c>
      <c r="AA27" s="743">
        <v>0</v>
      </c>
      <c r="AB27" s="743">
        <v>0</v>
      </c>
      <c r="AC27" s="743">
        <v>0</v>
      </c>
      <c r="AD27" s="743">
        <v>0</v>
      </c>
      <c r="AE27" s="743">
        <v>0</v>
      </c>
      <c r="AF27" s="743">
        <v>0</v>
      </c>
      <c r="AG27" s="743">
        <v>0</v>
      </c>
      <c r="AH27" s="743">
        <v>0</v>
      </c>
      <c r="AI27" s="743">
        <v>6</v>
      </c>
      <c r="AJ27" s="743">
        <v>0</v>
      </c>
      <c r="AK27" s="743">
        <v>0</v>
      </c>
      <c r="AL27" s="743">
        <v>0</v>
      </c>
      <c r="AM27" s="743">
        <v>0</v>
      </c>
      <c r="AN27" s="816"/>
      <c r="AO27" s="816"/>
      <c r="AP27" s="771">
        <v>3024</v>
      </c>
      <c r="AQ27" s="743">
        <v>0</v>
      </c>
      <c r="AR27" s="743">
        <v>0</v>
      </c>
      <c r="AS27" s="743">
        <v>0</v>
      </c>
      <c r="AT27" s="743">
        <v>0</v>
      </c>
      <c r="AU27" s="743">
        <v>100</v>
      </c>
      <c r="AV27" s="743">
        <v>0</v>
      </c>
      <c r="AW27" s="743">
        <v>0</v>
      </c>
      <c r="AX27" s="743">
        <v>0</v>
      </c>
      <c r="AY27" s="743">
        <v>0</v>
      </c>
      <c r="AZ27" s="743">
        <v>0</v>
      </c>
      <c r="BA27" s="743">
        <v>0</v>
      </c>
      <c r="BB27" s="743">
        <v>1</v>
      </c>
      <c r="BC27" s="743">
        <v>0</v>
      </c>
      <c r="BD27" s="743">
        <v>3125</v>
      </c>
    </row>
    <row r="28" spans="1:56" s="760" customFormat="1" ht="16.350000000000001" customHeight="1" x14ac:dyDescent="0.2">
      <c r="A28" s="772" t="s">
        <v>115</v>
      </c>
      <c r="B28" s="738" t="s">
        <v>192</v>
      </c>
      <c r="C28" s="739">
        <v>2970</v>
      </c>
      <c r="D28" s="739">
        <v>0</v>
      </c>
      <c r="E28" s="739">
        <v>0</v>
      </c>
      <c r="F28" s="739">
        <v>0</v>
      </c>
      <c r="G28" s="739">
        <v>0</v>
      </c>
      <c r="H28" s="739">
        <v>0</v>
      </c>
      <c r="I28" s="739">
        <v>15</v>
      </c>
      <c r="J28" s="739">
        <v>0</v>
      </c>
      <c r="K28" s="739">
        <v>0</v>
      </c>
      <c r="L28" s="739">
        <v>0</v>
      </c>
      <c r="M28" s="739"/>
      <c r="N28" s="739">
        <v>0</v>
      </c>
      <c r="O28" s="739">
        <v>0</v>
      </c>
      <c r="P28" s="739"/>
      <c r="Q28" s="739">
        <v>0</v>
      </c>
      <c r="R28" s="739">
        <v>0</v>
      </c>
      <c r="S28" s="739">
        <v>0</v>
      </c>
      <c r="T28" s="739">
        <v>0</v>
      </c>
      <c r="U28" s="739">
        <v>0</v>
      </c>
      <c r="V28" s="739">
        <v>0</v>
      </c>
      <c r="W28" s="739">
        <v>0</v>
      </c>
      <c r="X28" s="739">
        <v>0</v>
      </c>
      <c r="Y28" s="739">
        <v>0</v>
      </c>
      <c r="Z28" s="739">
        <v>0</v>
      </c>
      <c r="AA28" s="739">
        <v>0</v>
      </c>
      <c r="AB28" s="739">
        <v>0</v>
      </c>
      <c r="AC28" s="739">
        <v>0</v>
      </c>
      <c r="AD28" s="739">
        <v>0</v>
      </c>
      <c r="AE28" s="739">
        <v>0</v>
      </c>
      <c r="AF28" s="739">
        <v>0</v>
      </c>
      <c r="AG28" s="739">
        <v>0</v>
      </c>
      <c r="AH28" s="739">
        <v>0</v>
      </c>
      <c r="AI28" s="739">
        <v>10</v>
      </c>
      <c r="AJ28" s="739">
        <v>0</v>
      </c>
      <c r="AK28" s="739">
        <v>0</v>
      </c>
      <c r="AL28" s="739">
        <v>0</v>
      </c>
      <c r="AM28" s="739">
        <v>0</v>
      </c>
      <c r="AN28" s="739"/>
      <c r="AO28" s="739"/>
      <c r="AP28" s="773">
        <v>2995</v>
      </c>
      <c r="AQ28" s="739">
        <v>0</v>
      </c>
      <c r="AR28" s="739">
        <v>0</v>
      </c>
      <c r="AS28" s="739">
        <v>0</v>
      </c>
      <c r="AT28" s="739">
        <v>0</v>
      </c>
      <c r="AU28" s="739">
        <v>0</v>
      </c>
      <c r="AV28" s="739">
        <v>0</v>
      </c>
      <c r="AW28" s="739">
        <v>0</v>
      </c>
      <c r="AX28" s="739">
        <v>0</v>
      </c>
      <c r="AY28" s="739">
        <v>0</v>
      </c>
      <c r="AZ28" s="739">
        <v>0</v>
      </c>
      <c r="BA28" s="739">
        <v>0</v>
      </c>
      <c r="BB28" s="739">
        <v>1</v>
      </c>
      <c r="BC28" s="739">
        <v>0</v>
      </c>
      <c r="BD28" s="739">
        <v>2996</v>
      </c>
    </row>
    <row r="29" spans="1:56" s="760" customFormat="1" ht="16.350000000000001" customHeight="1" x14ac:dyDescent="0.2">
      <c r="A29" s="772" t="s">
        <v>116</v>
      </c>
      <c r="B29" s="738" t="s">
        <v>193</v>
      </c>
      <c r="C29" s="739">
        <v>12871</v>
      </c>
      <c r="D29" s="739">
        <v>0</v>
      </c>
      <c r="E29" s="739">
        <v>0</v>
      </c>
      <c r="F29" s="739">
        <v>0</v>
      </c>
      <c r="G29" s="739">
        <v>0</v>
      </c>
      <c r="H29" s="739">
        <v>2</v>
      </c>
      <c r="I29" s="739">
        <v>33</v>
      </c>
      <c r="J29" s="739">
        <v>0</v>
      </c>
      <c r="K29" s="739">
        <v>0</v>
      </c>
      <c r="L29" s="739">
        <v>0</v>
      </c>
      <c r="M29" s="739"/>
      <c r="N29" s="739">
        <v>0</v>
      </c>
      <c r="O29" s="739">
        <v>0</v>
      </c>
      <c r="P29" s="739"/>
      <c r="Q29" s="739">
        <v>0</v>
      </c>
      <c r="R29" s="739">
        <v>8</v>
      </c>
      <c r="S29" s="739">
        <v>0</v>
      </c>
      <c r="T29" s="739">
        <v>0</v>
      </c>
      <c r="U29" s="739">
        <v>0</v>
      </c>
      <c r="V29" s="739">
        <v>0</v>
      </c>
      <c r="W29" s="739">
        <v>0</v>
      </c>
      <c r="X29" s="739">
        <v>0</v>
      </c>
      <c r="Y29" s="739">
        <v>0</v>
      </c>
      <c r="Z29" s="739">
        <v>0</v>
      </c>
      <c r="AA29" s="739">
        <v>0</v>
      </c>
      <c r="AB29" s="739">
        <v>0</v>
      </c>
      <c r="AC29" s="739">
        <v>0</v>
      </c>
      <c r="AD29" s="739">
        <v>57</v>
      </c>
      <c r="AE29" s="739">
        <v>0</v>
      </c>
      <c r="AF29" s="739">
        <v>2</v>
      </c>
      <c r="AG29" s="739">
        <v>0</v>
      </c>
      <c r="AH29" s="739">
        <v>0</v>
      </c>
      <c r="AI29" s="739">
        <v>17</v>
      </c>
      <c r="AJ29" s="739">
        <v>0</v>
      </c>
      <c r="AK29" s="739">
        <v>0</v>
      </c>
      <c r="AL29" s="739">
        <v>0</v>
      </c>
      <c r="AM29" s="739">
        <v>0</v>
      </c>
      <c r="AN29" s="739"/>
      <c r="AO29" s="739"/>
      <c r="AP29" s="773">
        <v>12990</v>
      </c>
      <c r="AQ29" s="739">
        <v>0</v>
      </c>
      <c r="AR29" s="739">
        <v>80</v>
      </c>
      <c r="AS29" s="739">
        <v>0</v>
      </c>
      <c r="AT29" s="739">
        <v>0</v>
      </c>
      <c r="AU29" s="739">
        <v>0</v>
      </c>
      <c r="AV29" s="739">
        <v>0</v>
      </c>
      <c r="AW29" s="739">
        <v>0</v>
      </c>
      <c r="AX29" s="739">
        <v>0</v>
      </c>
      <c r="AY29" s="739">
        <v>0</v>
      </c>
      <c r="AZ29" s="739">
        <v>0</v>
      </c>
      <c r="BA29" s="739">
        <v>0</v>
      </c>
      <c r="BB29" s="739">
        <v>6</v>
      </c>
      <c r="BC29" s="739">
        <v>0</v>
      </c>
      <c r="BD29" s="739">
        <v>13076</v>
      </c>
    </row>
    <row r="30" spans="1:56" s="760" customFormat="1" ht="16.350000000000001" customHeight="1" x14ac:dyDescent="0.2">
      <c r="A30" s="772" t="s">
        <v>117</v>
      </c>
      <c r="B30" s="738" t="s">
        <v>194</v>
      </c>
      <c r="C30" s="739">
        <v>4546</v>
      </c>
      <c r="D30" s="739">
        <v>0</v>
      </c>
      <c r="E30" s="739">
        <v>0</v>
      </c>
      <c r="F30" s="739">
        <v>0</v>
      </c>
      <c r="G30" s="739">
        <v>1</v>
      </c>
      <c r="H30" s="739">
        <v>0</v>
      </c>
      <c r="I30" s="739">
        <v>16</v>
      </c>
      <c r="J30" s="739">
        <v>0</v>
      </c>
      <c r="K30" s="739">
        <v>0</v>
      </c>
      <c r="L30" s="739">
        <v>0</v>
      </c>
      <c r="M30" s="739"/>
      <c r="N30" s="739">
        <v>0</v>
      </c>
      <c r="O30" s="739">
        <v>0</v>
      </c>
      <c r="P30" s="739"/>
      <c r="Q30" s="739">
        <v>0</v>
      </c>
      <c r="R30" s="739">
        <v>0</v>
      </c>
      <c r="S30" s="739">
        <v>0</v>
      </c>
      <c r="T30" s="739">
        <v>0</v>
      </c>
      <c r="U30" s="739">
        <v>0</v>
      </c>
      <c r="V30" s="739">
        <v>0</v>
      </c>
      <c r="W30" s="739">
        <v>0</v>
      </c>
      <c r="X30" s="739">
        <v>3</v>
      </c>
      <c r="Y30" s="739">
        <v>218</v>
      </c>
      <c r="Z30" s="739">
        <v>0</v>
      </c>
      <c r="AA30" s="739">
        <v>0</v>
      </c>
      <c r="AB30" s="739">
        <v>0</v>
      </c>
      <c r="AC30" s="739">
        <v>0</v>
      </c>
      <c r="AD30" s="739">
        <v>0</v>
      </c>
      <c r="AE30" s="739">
        <v>10</v>
      </c>
      <c r="AF30" s="739">
        <v>0</v>
      </c>
      <c r="AG30" s="739">
        <v>0</v>
      </c>
      <c r="AH30" s="739">
        <v>0</v>
      </c>
      <c r="AI30" s="739">
        <v>9</v>
      </c>
      <c r="AJ30" s="739">
        <v>0</v>
      </c>
      <c r="AK30" s="739">
        <v>0</v>
      </c>
      <c r="AL30" s="739">
        <v>0</v>
      </c>
      <c r="AM30" s="739">
        <v>0</v>
      </c>
      <c r="AN30" s="739"/>
      <c r="AO30" s="739"/>
      <c r="AP30" s="773">
        <v>4803</v>
      </c>
      <c r="AQ30" s="739">
        <v>0</v>
      </c>
      <c r="AR30" s="739">
        <v>0</v>
      </c>
      <c r="AS30" s="739">
        <v>0</v>
      </c>
      <c r="AT30" s="739">
        <v>0</v>
      </c>
      <c r="AU30" s="739">
        <v>0</v>
      </c>
      <c r="AV30" s="739">
        <v>0</v>
      </c>
      <c r="AW30" s="739">
        <v>0</v>
      </c>
      <c r="AX30" s="739">
        <v>0</v>
      </c>
      <c r="AY30" s="739">
        <v>0</v>
      </c>
      <c r="AZ30" s="739">
        <v>0</v>
      </c>
      <c r="BA30" s="739">
        <v>0</v>
      </c>
      <c r="BB30" s="739">
        <v>1</v>
      </c>
      <c r="BC30" s="739">
        <v>0</v>
      </c>
      <c r="BD30" s="739">
        <v>4804</v>
      </c>
    </row>
    <row r="31" spans="1:56" s="760" customFormat="1" ht="16.350000000000001" customHeight="1" x14ac:dyDescent="0.2">
      <c r="A31" s="774" t="s">
        <v>118</v>
      </c>
      <c r="B31" s="740" t="s">
        <v>195</v>
      </c>
      <c r="C31" s="741">
        <v>2151</v>
      </c>
      <c r="D31" s="741">
        <v>0</v>
      </c>
      <c r="E31" s="741">
        <v>0</v>
      </c>
      <c r="F31" s="741">
        <v>0</v>
      </c>
      <c r="G31" s="741">
        <v>0</v>
      </c>
      <c r="H31" s="741">
        <v>0</v>
      </c>
      <c r="I31" s="741">
        <v>3</v>
      </c>
      <c r="J31" s="741">
        <v>0</v>
      </c>
      <c r="K31" s="741">
        <v>0</v>
      </c>
      <c r="L31" s="741">
        <v>0</v>
      </c>
      <c r="M31" s="741"/>
      <c r="N31" s="741">
        <v>0</v>
      </c>
      <c r="O31" s="741">
        <v>0</v>
      </c>
      <c r="P31" s="741"/>
      <c r="Q31" s="741">
        <v>0</v>
      </c>
      <c r="R31" s="741">
        <v>0</v>
      </c>
      <c r="S31" s="741">
        <v>10</v>
      </c>
      <c r="T31" s="741">
        <v>0</v>
      </c>
      <c r="U31" s="741">
        <v>0</v>
      </c>
      <c r="V31" s="741">
        <v>0</v>
      </c>
      <c r="W31" s="741">
        <v>0</v>
      </c>
      <c r="X31" s="741">
        <v>0</v>
      </c>
      <c r="Y31" s="741">
        <v>0</v>
      </c>
      <c r="Z31" s="741">
        <v>0</v>
      </c>
      <c r="AA31" s="741">
        <v>0</v>
      </c>
      <c r="AB31" s="741">
        <v>0</v>
      </c>
      <c r="AC31" s="741">
        <v>0</v>
      </c>
      <c r="AD31" s="741">
        <v>0</v>
      </c>
      <c r="AE31" s="741">
        <v>0</v>
      </c>
      <c r="AF31" s="741">
        <v>0</v>
      </c>
      <c r="AG31" s="741">
        <v>0</v>
      </c>
      <c r="AH31" s="741">
        <v>0</v>
      </c>
      <c r="AI31" s="741">
        <v>11</v>
      </c>
      <c r="AJ31" s="741">
        <v>0</v>
      </c>
      <c r="AK31" s="741">
        <v>0</v>
      </c>
      <c r="AL31" s="741">
        <v>0</v>
      </c>
      <c r="AM31" s="741">
        <v>0</v>
      </c>
      <c r="AN31" s="741"/>
      <c r="AO31" s="741"/>
      <c r="AP31" s="775">
        <v>2175</v>
      </c>
      <c r="AQ31" s="741">
        <v>0</v>
      </c>
      <c r="AR31" s="741">
        <v>0</v>
      </c>
      <c r="AS31" s="741">
        <v>0</v>
      </c>
      <c r="AT31" s="741">
        <v>0</v>
      </c>
      <c r="AU31" s="741">
        <v>0</v>
      </c>
      <c r="AV31" s="741">
        <v>0</v>
      </c>
      <c r="AW31" s="741">
        <v>0</v>
      </c>
      <c r="AX31" s="741">
        <v>0</v>
      </c>
      <c r="AY31" s="741">
        <v>0</v>
      </c>
      <c r="AZ31" s="741">
        <v>0</v>
      </c>
      <c r="BA31" s="741">
        <v>0</v>
      </c>
      <c r="BB31" s="741">
        <v>0</v>
      </c>
      <c r="BC31" s="741">
        <v>0</v>
      </c>
      <c r="BD31" s="741">
        <v>2175</v>
      </c>
    </row>
    <row r="32" spans="1:56" s="760" customFormat="1" ht="16.350000000000001" customHeight="1" x14ac:dyDescent="0.2">
      <c r="A32" s="770" t="s">
        <v>119</v>
      </c>
      <c r="B32" s="742" t="s">
        <v>196</v>
      </c>
      <c r="C32" s="743">
        <v>47343</v>
      </c>
      <c r="D32" s="743">
        <v>0</v>
      </c>
      <c r="E32" s="743">
        <v>0</v>
      </c>
      <c r="F32" s="743">
        <v>0</v>
      </c>
      <c r="G32" s="743">
        <v>0</v>
      </c>
      <c r="H32" s="743">
        <v>69</v>
      </c>
      <c r="I32" s="743">
        <v>187</v>
      </c>
      <c r="J32" s="743">
        <v>0</v>
      </c>
      <c r="K32" s="743">
        <v>167</v>
      </c>
      <c r="L32" s="743">
        <v>432</v>
      </c>
      <c r="M32" s="816"/>
      <c r="N32" s="743">
        <v>236</v>
      </c>
      <c r="O32" s="743">
        <v>0</v>
      </c>
      <c r="P32" s="816"/>
      <c r="Q32" s="743">
        <v>0</v>
      </c>
      <c r="R32" s="743">
        <v>0</v>
      </c>
      <c r="S32" s="816">
        <v>0</v>
      </c>
      <c r="T32" s="816">
        <v>0</v>
      </c>
      <c r="U32" s="816">
        <v>0</v>
      </c>
      <c r="V32" s="816">
        <v>275</v>
      </c>
      <c r="W32" s="816">
        <v>0</v>
      </c>
      <c r="X32" s="743">
        <v>0</v>
      </c>
      <c r="Y32" s="743">
        <v>0</v>
      </c>
      <c r="Z32" s="743">
        <v>0</v>
      </c>
      <c r="AA32" s="743">
        <v>0</v>
      </c>
      <c r="AB32" s="743">
        <v>0</v>
      </c>
      <c r="AC32" s="743">
        <v>4</v>
      </c>
      <c r="AD32" s="743">
        <v>0</v>
      </c>
      <c r="AE32" s="743">
        <v>0</v>
      </c>
      <c r="AF32" s="743">
        <v>0</v>
      </c>
      <c r="AG32" s="743">
        <v>0</v>
      </c>
      <c r="AH32" s="743">
        <v>0</v>
      </c>
      <c r="AI32" s="743">
        <v>158</v>
      </c>
      <c r="AJ32" s="743">
        <v>0</v>
      </c>
      <c r="AK32" s="743">
        <v>0</v>
      </c>
      <c r="AL32" s="743">
        <v>0</v>
      </c>
      <c r="AM32" s="743">
        <v>0</v>
      </c>
      <c r="AN32" s="816"/>
      <c r="AO32" s="816"/>
      <c r="AP32" s="771">
        <v>48871</v>
      </c>
      <c r="AQ32" s="743">
        <v>0</v>
      </c>
      <c r="AR32" s="743">
        <v>1</v>
      </c>
      <c r="AS32" s="743">
        <v>345</v>
      </c>
      <c r="AT32" s="743">
        <v>0</v>
      </c>
      <c r="AU32" s="743">
        <v>0</v>
      </c>
      <c r="AV32" s="743">
        <v>214</v>
      </c>
      <c r="AW32" s="743">
        <v>94</v>
      </c>
      <c r="AX32" s="743">
        <v>0</v>
      </c>
      <c r="AY32" s="743">
        <v>0</v>
      </c>
      <c r="AZ32" s="743">
        <v>0</v>
      </c>
      <c r="BA32" s="743">
        <v>0</v>
      </c>
      <c r="BB32" s="743">
        <v>11</v>
      </c>
      <c r="BC32" s="743">
        <v>58</v>
      </c>
      <c r="BD32" s="743">
        <v>49594</v>
      </c>
    </row>
    <row r="33" spans="1:56" s="760" customFormat="1" ht="16.350000000000001" customHeight="1" x14ac:dyDescent="0.2">
      <c r="A33" s="772" t="s">
        <v>197</v>
      </c>
      <c r="B33" s="738" t="s">
        <v>198</v>
      </c>
      <c r="C33" s="739">
        <v>5593</v>
      </c>
      <c r="D33" s="739">
        <v>0</v>
      </c>
      <c r="E33" s="739">
        <v>0</v>
      </c>
      <c r="F33" s="739">
        <v>0</v>
      </c>
      <c r="G33" s="739">
        <v>0</v>
      </c>
      <c r="H33" s="739">
        <v>0</v>
      </c>
      <c r="I33" s="739">
        <v>11</v>
      </c>
      <c r="J33" s="739">
        <v>3</v>
      </c>
      <c r="K33" s="739">
        <v>0</v>
      </c>
      <c r="L33" s="739">
        <v>0</v>
      </c>
      <c r="M33" s="739"/>
      <c r="N33" s="739">
        <v>0</v>
      </c>
      <c r="O33" s="739">
        <v>0</v>
      </c>
      <c r="P33" s="739"/>
      <c r="Q33" s="739">
        <v>0</v>
      </c>
      <c r="R33" s="739">
        <v>0</v>
      </c>
      <c r="S33" s="739">
        <v>0</v>
      </c>
      <c r="T33" s="739">
        <v>0</v>
      </c>
      <c r="U33" s="739">
        <v>0</v>
      </c>
      <c r="V33" s="739">
        <v>0</v>
      </c>
      <c r="W33" s="739">
        <v>0</v>
      </c>
      <c r="X33" s="739">
        <v>0</v>
      </c>
      <c r="Y33" s="739">
        <v>0</v>
      </c>
      <c r="Z33" s="739">
        <v>0</v>
      </c>
      <c r="AA33" s="739">
        <v>1</v>
      </c>
      <c r="AB33" s="739">
        <v>0</v>
      </c>
      <c r="AC33" s="739">
        <v>0</v>
      </c>
      <c r="AD33" s="739">
        <v>0</v>
      </c>
      <c r="AE33" s="739">
        <v>0</v>
      </c>
      <c r="AF33" s="739">
        <v>0</v>
      </c>
      <c r="AG33" s="739">
        <v>0</v>
      </c>
      <c r="AH33" s="739">
        <v>0</v>
      </c>
      <c r="AI33" s="739">
        <v>20</v>
      </c>
      <c r="AJ33" s="739">
        <v>0</v>
      </c>
      <c r="AK33" s="739">
        <v>0</v>
      </c>
      <c r="AL33" s="739">
        <v>0</v>
      </c>
      <c r="AM33" s="739">
        <v>0</v>
      </c>
      <c r="AN33" s="739"/>
      <c r="AO33" s="739"/>
      <c r="AP33" s="773">
        <v>5628</v>
      </c>
      <c r="AQ33" s="739">
        <v>0</v>
      </c>
      <c r="AR33" s="739">
        <v>0</v>
      </c>
      <c r="AS33" s="739">
        <v>0</v>
      </c>
      <c r="AT33" s="739">
        <v>0</v>
      </c>
      <c r="AU33" s="739">
        <v>0</v>
      </c>
      <c r="AV33" s="739">
        <v>0</v>
      </c>
      <c r="AW33" s="739">
        <v>0</v>
      </c>
      <c r="AX33" s="739">
        <v>0</v>
      </c>
      <c r="AY33" s="739">
        <v>0</v>
      </c>
      <c r="AZ33" s="739">
        <v>0</v>
      </c>
      <c r="BA33" s="739">
        <v>0</v>
      </c>
      <c r="BB33" s="739">
        <v>1</v>
      </c>
      <c r="BC33" s="739">
        <v>0</v>
      </c>
      <c r="BD33" s="739">
        <v>5629</v>
      </c>
    </row>
    <row r="34" spans="1:56" s="760" customFormat="1" ht="16.350000000000001" customHeight="1" x14ac:dyDescent="0.2">
      <c r="A34" s="772" t="s">
        <v>120</v>
      </c>
      <c r="B34" s="738" t="s">
        <v>199</v>
      </c>
      <c r="C34" s="739">
        <v>29612</v>
      </c>
      <c r="D34" s="739">
        <v>0</v>
      </c>
      <c r="E34" s="739">
        <v>0</v>
      </c>
      <c r="F34" s="739">
        <v>0</v>
      </c>
      <c r="G34" s="739">
        <v>0</v>
      </c>
      <c r="H34" s="739">
        <v>1</v>
      </c>
      <c r="I34" s="739">
        <v>117</v>
      </c>
      <c r="J34" s="739">
        <v>0</v>
      </c>
      <c r="K34" s="739">
        <v>0</v>
      </c>
      <c r="L34" s="739">
        <v>0</v>
      </c>
      <c r="M34" s="739"/>
      <c r="N34" s="739">
        <v>0</v>
      </c>
      <c r="O34" s="739">
        <v>0</v>
      </c>
      <c r="P34" s="739"/>
      <c r="Q34" s="739">
        <v>0</v>
      </c>
      <c r="R34" s="739">
        <v>397</v>
      </c>
      <c r="S34" s="739">
        <v>0</v>
      </c>
      <c r="T34" s="739">
        <v>0</v>
      </c>
      <c r="U34" s="739">
        <v>0</v>
      </c>
      <c r="V34" s="739">
        <v>0</v>
      </c>
      <c r="W34" s="739">
        <v>0</v>
      </c>
      <c r="X34" s="739">
        <v>1</v>
      </c>
      <c r="Y34" s="739">
        <v>0</v>
      </c>
      <c r="Z34" s="739">
        <v>0</v>
      </c>
      <c r="AA34" s="739">
        <v>0</v>
      </c>
      <c r="AB34" s="739">
        <v>0</v>
      </c>
      <c r="AC34" s="739">
        <v>0</v>
      </c>
      <c r="AD34" s="739">
        <v>736</v>
      </c>
      <c r="AE34" s="739">
        <v>0</v>
      </c>
      <c r="AF34" s="739">
        <v>589</v>
      </c>
      <c r="AG34" s="739">
        <v>0</v>
      </c>
      <c r="AH34" s="739">
        <v>0</v>
      </c>
      <c r="AI34" s="739">
        <v>76</v>
      </c>
      <c r="AJ34" s="739">
        <v>0</v>
      </c>
      <c r="AK34" s="739">
        <v>0</v>
      </c>
      <c r="AL34" s="739">
        <v>0</v>
      </c>
      <c r="AM34" s="739">
        <v>0</v>
      </c>
      <c r="AN34" s="739"/>
      <c r="AO34" s="739"/>
      <c r="AP34" s="773">
        <v>31529</v>
      </c>
      <c r="AQ34" s="739">
        <v>0</v>
      </c>
      <c r="AR34" s="739">
        <v>1</v>
      </c>
      <c r="AS34" s="739">
        <v>0</v>
      </c>
      <c r="AT34" s="739">
        <v>0</v>
      </c>
      <c r="AU34" s="739">
        <v>0</v>
      </c>
      <c r="AV34" s="739">
        <v>0</v>
      </c>
      <c r="AW34" s="739">
        <v>0</v>
      </c>
      <c r="AX34" s="739">
        <v>0</v>
      </c>
      <c r="AY34" s="739">
        <v>0</v>
      </c>
      <c r="AZ34" s="739">
        <v>0</v>
      </c>
      <c r="BA34" s="739">
        <v>0</v>
      </c>
      <c r="BB34" s="739">
        <v>8</v>
      </c>
      <c r="BC34" s="739">
        <v>0</v>
      </c>
      <c r="BD34" s="739">
        <v>31538</v>
      </c>
    </row>
    <row r="35" spans="1:56" s="760" customFormat="1" ht="16.350000000000001" customHeight="1" x14ac:dyDescent="0.2">
      <c r="A35" s="772" t="s">
        <v>121</v>
      </c>
      <c r="B35" s="738" t="s">
        <v>200</v>
      </c>
      <c r="C35" s="739">
        <v>13946</v>
      </c>
      <c r="D35" s="739">
        <v>0</v>
      </c>
      <c r="E35" s="739">
        <v>0</v>
      </c>
      <c r="F35" s="739">
        <v>0</v>
      </c>
      <c r="G35" s="739">
        <v>0</v>
      </c>
      <c r="H35" s="739">
        <v>0</v>
      </c>
      <c r="I35" s="739">
        <v>29</v>
      </c>
      <c r="J35" s="739">
        <v>0</v>
      </c>
      <c r="K35" s="739">
        <v>0</v>
      </c>
      <c r="L35" s="739">
        <v>0</v>
      </c>
      <c r="M35" s="739"/>
      <c r="N35" s="739">
        <v>0</v>
      </c>
      <c r="O35" s="739">
        <v>0</v>
      </c>
      <c r="P35" s="739"/>
      <c r="Q35" s="739">
        <v>0</v>
      </c>
      <c r="R35" s="739">
        <v>0</v>
      </c>
      <c r="S35" s="739">
        <v>0</v>
      </c>
      <c r="T35" s="739">
        <v>0</v>
      </c>
      <c r="U35" s="739">
        <v>0</v>
      </c>
      <c r="V35" s="739">
        <v>1</v>
      </c>
      <c r="W35" s="739">
        <v>1</v>
      </c>
      <c r="X35" s="739">
        <v>0</v>
      </c>
      <c r="Y35" s="739">
        <v>0</v>
      </c>
      <c r="Z35" s="739">
        <v>0</v>
      </c>
      <c r="AA35" s="739">
        <v>0</v>
      </c>
      <c r="AB35" s="739">
        <v>0</v>
      </c>
      <c r="AC35" s="739">
        <v>0</v>
      </c>
      <c r="AD35" s="739">
        <v>0</v>
      </c>
      <c r="AE35" s="739">
        <v>0</v>
      </c>
      <c r="AF35" s="739">
        <v>0</v>
      </c>
      <c r="AG35" s="739">
        <v>0</v>
      </c>
      <c r="AH35" s="739">
        <v>0</v>
      </c>
      <c r="AI35" s="739">
        <v>29</v>
      </c>
      <c r="AJ35" s="739">
        <v>0</v>
      </c>
      <c r="AK35" s="739">
        <v>0</v>
      </c>
      <c r="AL35" s="739">
        <v>0</v>
      </c>
      <c r="AM35" s="739">
        <v>0</v>
      </c>
      <c r="AN35" s="739"/>
      <c r="AO35" s="739"/>
      <c r="AP35" s="773">
        <v>14006</v>
      </c>
      <c r="AQ35" s="739">
        <v>0</v>
      </c>
      <c r="AR35" s="739">
        <v>0</v>
      </c>
      <c r="AS35" s="739">
        <v>0</v>
      </c>
      <c r="AT35" s="739">
        <v>0</v>
      </c>
      <c r="AU35" s="739">
        <v>0</v>
      </c>
      <c r="AV35" s="739">
        <v>0</v>
      </c>
      <c r="AW35" s="739">
        <v>0</v>
      </c>
      <c r="AX35" s="739">
        <v>60</v>
      </c>
      <c r="AY35" s="739">
        <v>0</v>
      </c>
      <c r="AZ35" s="739">
        <v>0</v>
      </c>
      <c r="BA35" s="739">
        <v>0</v>
      </c>
      <c r="BB35" s="739">
        <v>4</v>
      </c>
      <c r="BC35" s="739">
        <v>0</v>
      </c>
      <c r="BD35" s="739">
        <v>14070</v>
      </c>
    </row>
    <row r="36" spans="1:56" s="760" customFormat="1" ht="16.350000000000001" customHeight="1" x14ac:dyDescent="0.2">
      <c r="A36" s="774" t="s">
        <v>201</v>
      </c>
      <c r="B36" s="740" t="s">
        <v>202</v>
      </c>
      <c r="C36" s="741">
        <v>2468</v>
      </c>
      <c r="D36" s="741">
        <v>0</v>
      </c>
      <c r="E36" s="741">
        <v>0</v>
      </c>
      <c r="F36" s="741">
        <v>0</v>
      </c>
      <c r="G36" s="741">
        <v>0</v>
      </c>
      <c r="H36" s="741">
        <v>0</v>
      </c>
      <c r="I36" s="741">
        <v>9</v>
      </c>
      <c r="J36" s="741">
        <v>0</v>
      </c>
      <c r="K36" s="741">
        <v>0</v>
      </c>
      <c r="L36" s="741">
        <v>0</v>
      </c>
      <c r="M36" s="741"/>
      <c r="N36" s="741">
        <v>0</v>
      </c>
      <c r="O36" s="741">
        <v>0</v>
      </c>
      <c r="P36" s="741"/>
      <c r="Q36" s="741">
        <v>0</v>
      </c>
      <c r="R36" s="741">
        <v>0</v>
      </c>
      <c r="S36" s="741">
        <v>0</v>
      </c>
      <c r="T36" s="741">
        <v>0</v>
      </c>
      <c r="U36" s="741">
        <v>0</v>
      </c>
      <c r="V36" s="741">
        <v>0</v>
      </c>
      <c r="W36" s="741">
        <v>0</v>
      </c>
      <c r="X36" s="741">
        <v>0</v>
      </c>
      <c r="Y36" s="741">
        <v>0</v>
      </c>
      <c r="Z36" s="741">
        <v>0</v>
      </c>
      <c r="AA36" s="741">
        <v>0</v>
      </c>
      <c r="AB36" s="741">
        <v>0</v>
      </c>
      <c r="AC36" s="741">
        <v>0</v>
      </c>
      <c r="AD36" s="741">
        <v>0</v>
      </c>
      <c r="AE36" s="741">
        <v>0</v>
      </c>
      <c r="AF36" s="741">
        <v>0</v>
      </c>
      <c r="AG36" s="741">
        <v>0</v>
      </c>
      <c r="AH36" s="741">
        <v>0</v>
      </c>
      <c r="AI36" s="741">
        <v>1</v>
      </c>
      <c r="AJ36" s="741">
        <v>0</v>
      </c>
      <c r="AK36" s="741">
        <v>0</v>
      </c>
      <c r="AL36" s="741">
        <v>0</v>
      </c>
      <c r="AM36" s="741">
        <v>0</v>
      </c>
      <c r="AN36" s="741"/>
      <c r="AO36" s="741"/>
      <c r="AP36" s="775">
        <v>2478</v>
      </c>
      <c r="AQ36" s="741">
        <v>0</v>
      </c>
      <c r="AR36" s="741">
        <v>0</v>
      </c>
      <c r="AS36" s="741">
        <v>0</v>
      </c>
      <c r="AT36" s="741">
        <v>0</v>
      </c>
      <c r="AU36" s="741">
        <v>0</v>
      </c>
      <c r="AV36" s="741">
        <v>0</v>
      </c>
      <c r="AW36" s="741">
        <v>0</v>
      </c>
      <c r="AX36" s="741">
        <v>0</v>
      </c>
      <c r="AY36" s="741">
        <v>0</v>
      </c>
      <c r="AZ36" s="741">
        <v>0</v>
      </c>
      <c r="BA36" s="741">
        <v>0</v>
      </c>
      <c r="BB36" s="741">
        <v>0</v>
      </c>
      <c r="BC36" s="741">
        <v>0</v>
      </c>
      <c r="BD36" s="741">
        <v>2478</v>
      </c>
    </row>
    <row r="37" spans="1:56" s="760" customFormat="1" ht="16.350000000000001" customHeight="1" x14ac:dyDescent="0.2">
      <c r="A37" s="770" t="s">
        <v>122</v>
      </c>
      <c r="B37" s="742" t="s">
        <v>203</v>
      </c>
      <c r="C37" s="743">
        <v>5989</v>
      </c>
      <c r="D37" s="743">
        <v>0</v>
      </c>
      <c r="E37" s="743">
        <v>0</v>
      </c>
      <c r="F37" s="743">
        <v>37</v>
      </c>
      <c r="G37" s="743">
        <v>0</v>
      </c>
      <c r="H37" s="743">
        <v>0</v>
      </c>
      <c r="I37" s="743">
        <v>8</v>
      </c>
      <c r="J37" s="743">
        <v>0</v>
      </c>
      <c r="K37" s="743">
        <v>0</v>
      </c>
      <c r="L37" s="743">
        <v>0</v>
      </c>
      <c r="M37" s="816"/>
      <c r="N37" s="743">
        <v>0</v>
      </c>
      <c r="O37" s="743">
        <v>0</v>
      </c>
      <c r="P37" s="816"/>
      <c r="Q37" s="743">
        <v>0</v>
      </c>
      <c r="R37" s="743">
        <v>0</v>
      </c>
      <c r="S37" s="816">
        <v>261</v>
      </c>
      <c r="T37" s="816">
        <v>0</v>
      </c>
      <c r="U37" s="816">
        <v>0</v>
      </c>
      <c r="V37" s="816">
        <v>0</v>
      </c>
      <c r="W37" s="816">
        <v>0</v>
      </c>
      <c r="X37" s="743">
        <v>0</v>
      </c>
      <c r="Y37" s="743">
        <v>0</v>
      </c>
      <c r="Z37" s="743">
        <v>0</v>
      </c>
      <c r="AA37" s="743">
        <v>0</v>
      </c>
      <c r="AB37" s="743">
        <v>3</v>
      </c>
      <c r="AC37" s="743">
        <v>0</v>
      </c>
      <c r="AD37" s="743">
        <v>0</v>
      </c>
      <c r="AE37" s="743">
        <v>0</v>
      </c>
      <c r="AF37" s="743">
        <v>0</v>
      </c>
      <c r="AG37" s="743">
        <v>0</v>
      </c>
      <c r="AH37" s="743">
        <v>0</v>
      </c>
      <c r="AI37" s="743">
        <v>10</v>
      </c>
      <c r="AJ37" s="743">
        <v>0</v>
      </c>
      <c r="AK37" s="743">
        <v>0</v>
      </c>
      <c r="AL37" s="743">
        <v>0</v>
      </c>
      <c r="AM37" s="743">
        <v>0</v>
      </c>
      <c r="AN37" s="816"/>
      <c r="AO37" s="816"/>
      <c r="AP37" s="771">
        <v>6308</v>
      </c>
      <c r="AQ37" s="743">
        <v>2</v>
      </c>
      <c r="AR37" s="743">
        <v>0</v>
      </c>
      <c r="AS37" s="743">
        <v>0</v>
      </c>
      <c r="AT37" s="743">
        <v>0</v>
      </c>
      <c r="AU37" s="743">
        <v>0</v>
      </c>
      <c r="AV37" s="743">
        <v>0</v>
      </c>
      <c r="AW37" s="743">
        <v>0</v>
      </c>
      <c r="AX37" s="743">
        <v>0</v>
      </c>
      <c r="AY37" s="743">
        <v>0</v>
      </c>
      <c r="AZ37" s="743">
        <v>0</v>
      </c>
      <c r="BA37" s="743">
        <v>0</v>
      </c>
      <c r="BB37" s="743">
        <v>0</v>
      </c>
      <c r="BC37" s="743">
        <v>0</v>
      </c>
      <c r="BD37" s="743">
        <v>6310</v>
      </c>
    </row>
    <row r="38" spans="1:56" s="760" customFormat="1" ht="16.350000000000001" customHeight="1" x14ac:dyDescent="0.2">
      <c r="A38" s="772" t="s">
        <v>123</v>
      </c>
      <c r="B38" s="738" t="s">
        <v>204</v>
      </c>
      <c r="C38" s="739">
        <v>24741</v>
      </c>
      <c r="D38" s="739">
        <v>0</v>
      </c>
      <c r="E38" s="739">
        <v>0</v>
      </c>
      <c r="F38" s="739">
        <v>0</v>
      </c>
      <c r="G38" s="739">
        <v>2</v>
      </c>
      <c r="H38" s="739">
        <v>0</v>
      </c>
      <c r="I38" s="739">
        <v>143</v>
      </c>
      <c r="J38" s="739">
        <v>0</v>
      </c>
      <c r="K38" s="739">
        <v>0</v>
      </c>
      <c r="L38" s="739">
        <v>0</v>
      </c>
      <c r="M38" s="739"/>
      <c r="N38" s="739">
        <v>0</v>
      </c>
      <c r="O38" s="739">
        <v>3</v>
      </c>
      <c r="P38" s="739"/>
      <c r="Q38" s="739">
        <v>0</v>
      </c>
      <c r="R38" s="739">
        <v>0</v>
      </c>
      <c r="S38" s="739">
        <v>0</v>
      </c>
      <c r="T38" s="739">
        <v>1</v>
      </c>
      <c r="U38" s="739">
        <v>0</v>
      </c>
      <c r="V38" s="739">
        <v>0</v>
      </c>
      <c r="W38" s="739">
        <v>0</v>
      </c>
      <c r="X38" s="739">
        <v>1</v>
      </c>
      <c r="Y38" s="739">
        <v>0</v>
      </c>
      <c r="Z38" s="739">
        <v>0</v>
      </c>
      <c r="AA38" s="739">
        <v>0</v>
      </c>
      <c r="AB38" s="739">
        <v>0</v>
      </c>
      <c r="AC38" s="739">
        <v>0</v>
      </c>
      <c r="AD38" s="739">
        <v>0</v>
      </c>
      <c r="AE38" s="739">
        <v>16</v>
      </c>
      <c r="AF38" s="739">
        <v>0</v>
      </c>
      <c r="AG38" s="739">
        <v>0</v>
      </c>
      <c r="AH38" s="739">
        <v>0</v>
      </c>
      <c r="AI38" s="739">
        <v>76</v>
      </c>
      <c r="AJ38" s="739">
        <v>0</v>
      </c>
      <c r="AK38" s="739">
        <v>0</v>
      </c>
      <c r="AL38" s="739">
        <v>7</v>
      </c>
      <c r="AM38" s="739">
        <v>1</v>
      </c>
      <c r="AN38" s="739"/>
      <c r="AO38" s="739"/>
      <c r="AP38" s="773">
        <v>24991</v>
      </c>
      <c r="AQ38" s="739">
        <v>0</v>
      </c>
      <c r="AR38" s="739">
        <v>0</v>
      </c>
      <c r="AS38" s="739">
        <v>0</v>
      </c>
      <c r="AT38" s="739">
        <v>0</v>
      </c>
      <c r="AU38" s="739">
        <v>0</v>
      </c>
      <c r="AV38" s="739">
        <v>0</v>
      </c>
      <c r="AW38" s="739">
        <v>0</v>
      </c>
      <c r="AX38" s="739">
        <v>0</v>
      </c>
      <c r="AY38" s="739">
        <v>0</v>
      </c>
      <c r="AZ38" s="739">
        <v>0</v>
      </c>
      <c r="BA38" s="739">
        <v>0</v>
      </c>
      <c r="BB38" s="739">
        <v>23</v>
      </c>
      <c r="BC38" s="739">
        <v>0</v>
      </c>
      <c r="BD38" s="739">
        <v>25014</v>
      </c>
    </row>
    <row r="39" spans="1:56" s="760" customFormat="1" ht="16.350000000000001" customHeight="1" x14ac:dyDescent="0.2">
      <c r="A39" s="772" t="s">
        <v>205</v>
      </c>
      <c r="B39" s="738" t="s">
        <v>206</v>
      </c>
      <c r="C39" s="739">
        <v>1225</v>
      </c>
      <c r="D39" s="739">
        <v>0</v>
      </c>
      <c r="E39" s="739">
        <v>0</v>
      </c>
      <c r="F39" s="739">
        <v>0</v>
      </c>
      <c r="G39" s="739">
        <v>0</v>
      </c>
      <c r="H39" s="739">
        <v>0</v>
      </c>
      <c r="I39" s="739">
        <v>2</v>
      </c>
      <c r="J39" s="739">
        <v>0</v>
      </c>
      <c r="K39" s="739">
        <v>0</v>
      </c>
      <c r="L39" s="739">
        <v>0</v>
      </c>
      <c r="M39" s="739"/>
      <c r="N39" s="739">
        <v>0</v>
      </c>
      <c r="O39" s="739">
        <v>0</v>
      </c>
      <c r="P39" s="739"/>
      <c r="Q39" s="739">
        <v>393</v>
      </c>
      <c r="R39" s="739">
        <v>0</v>
      </c>
      <c r="S39" s="739">
        <v>0</v>
      </c>
      <c r="T39" s="739">
        <v>0</v>
      </c>
      <c r="U39" s="739">
        <v>0</v>
      </c>
      <c r="V39" s="739">
        <v>0</v>
      </c>
      <c r="W39" s="739">
        <v>0</v>
      </c>
      <c r="X39" s="739">
        <v>0</v>
      </c>
      <c r="Y39" s="739">
        <v>0</v>
      </c>
      <c r="Z39" s="739">
        <v>0</v>
      </c>
      <c r="AA39" s="739">
        <v>0</v>
      </c>
      <c r="AB39" s="739">
        <v>0</v>
      </c>
      <c r="AC39" s="739">
        <v>0</v>
      </c>
      <c r="AD39" s="739">
        <v>0</v>
      </c>
      <c r="AE39" s="739">
        <v>0</v>
      </c>
      <c r="AF39" s="739">
        <v>0</v>
      </c>
      <c r="AG39" s="739">
        <v>0</v>
      </c>
      <c r="AH39" s="739">
        <v>0</v>
      </c>
      <c r="AI39" s="739">
        <v>3</v>
      </c>
      <c r="AJ39" s="739">
        <v>0</v>
      </c>
      <c r="AK39" s="739">
        <v>0</v>
      </c>
      <c r="AL39" s="739">
        <v>0</v>
      </c>
      <c r="AM39" s="739">
        <v>0</v>
      </c>
      <c r="AN39" s="739"/>
      <c r="AO39" s="739"/>
      <c r="AP39" s="773">
        <v>1623</v>
      </c>
      <c r="AQ39" s="739">
        <v>0</v>
      </c>
      <c r="AR39" s="739">
        <v>0</v>
      </c>
      <c r="AS39" s="739">
        <v>0</v>
      </c>
      <c r="AT39" s="739">
        <v>0</v>
      </c>
      <c r="AU39" s="739">
        <v>244</v>
      </c>
      <c r="AV39" s="739">
        <v>0</v>
      </c>
      <c r="AW39" s="739">
        <v>0</v>
      </c>
      <c r="AX39" s="739">
        <v>0</v>
      </c>
      <c r="AY39" s="739">
        <v>0</v>
      </c>
      <c r="AZ39" s="739">
        <v>0</v>
      </c>
      <c r="BA39" s="739">
        <v>0</v>
      </c>
      <c r="BB39" s="739">
        <v>0</v>
      </c>
      <c r="BC39" s="739">
        <v>0</v>
      </c>
      <c r="BD39" s="739">
        <v>1867</v>
      </c>
    </row>
    <row r="40" spans="1:56" s="760" customFormat="1" ht="16.350000000000001" customHeight="1" x14ac:dyDescent="0.2">
      <c r="A40" s="772" t="s">
        <v>124</v>
      </c>
      <c r="B40" s="738" t="s">
        <v>207</v>
      </c>
      <c r="C40" s="739">
        <v>3922</v>
      </c>
      <c r="D40" s="739">
        <v>0</v>
      </c>
      <c r="E40" s="739">
        <v>0</v>
      </c>
      <c r="F40" s="739">
        <v>0</v>
      </c>
      <c r="G40" s="739">
        <v>0</v>
      </c>
      <c r="H40" s="739">
        <v>0</v>
      </c>
      <c r="I40" s="739">
        <v>28</v>
      </c>
      <c r="J40" s="739">
        <v>0</v>
      </c>
      <c r="K40" s="739">
        <v>0</v>
      </c>
      <c r="L40" s="739">
        <v>0</v>
      </c>
      <c r="M40" s="739"/>
      <c r="N40" s="739">
        <v>0</v>
      </c>
      <c r="O40" s="739">
        <v>0</v>
      </c>
      <c r="P40" s="739"/>
      <c r="Q40" s="739">
        <v>0</v>
      </c>
      <c r="R40" s="739">
        <v>0</v>
      </c>
      <c r="S40" s="739">
        <v>0</v>
      </c>
      <c r="T40" s="739">
        <v>0</v>
      </c>
      <c r="U40" s="739">
        <v>0</v>
      </c>
      <c r="V40" s="739">
        <v>0</v>
      </c>
      <c r="W40" s="739">
        <v>0</v>
      </c>
      <c r="X40" s="739">
        <v>0</v>
      </c>
      <c r="Y40" s="739">
        <v>0</v>
      </c>
      <c r="Z40" s="739">
        <v>0</v>
      </c>
      <c r="AA40" s="739">
        <v>0</v>
      </c>
      <c r="AB40" s="739">
        <v>0</v>
      </c>
      <c r="AC40" s="739">
        <v>0</v>
      </c>
      <c r="AD40" s="739">
        <v>0</v>
      </c>
      <c r="AE40" s="739">
        <v>0</v>
      </c>
      <c r="AF40" s="739">
        <v>0</v>
      </c>
      <c r="AG40" s="739">
        <v>0</v>
      </c>
      <c r="AH40" s="739">
        <v>1</v>
      </c>
      <c r="AI40" s="739">
        <v>46</v>
      </c>
      <c r="AJ40" s="739">
        <v>0</v>
      </c>
      <c r="AK40" s="739">
        <v>0</v>
      </c>
      <c r="AL40" s="739">
        <v>0</v>
      </c>
      <c r="AM40" s="739">
        <v>0</v>
      </c>
      <c r="AN40" s="739"/>
      <c r="AO40" s="739"/>
      <c r="AP40" s="773">
        <v>3997</v>
      </c>
      <c r="AQ40" s="739">
        <v>13</v>
      </c>
      <c r="AR40" s="739">
        <v>0</v>
      </c>
      <c r="AS40" s="739">
        <v>0</v>
      </c>
      <c r="AT40" s="739">
        <v>0</v>
      </c>
      <c r="AU40" s="739">
        <v>0</v>
      </c>
      <c r="AV40" s="739">
        <v>0</v>
      </c>
      <c r="AW40" s="739">
        <v>0</v>
      </c>
      <c r="AX40" s="739">
        <v>0</v>
      </c>
      <c r="AY40" s="739">
        <v>0</v>
      </c>
      <c r="AZ40" s="739">
        <v>0</v>
      </c>
      <c r="BA40" s="739">
        <v>0</v>
      </c>
      <c r="BB40" s="739">
        <v>0</v>
      </c>
      <c r="BC40" s="739">
        <v>0</v>
      </c>
      <c r="BD40" s="739">
        <v>4010</v>
      </c>
    </row>
    <row r="41" spans="1:56" s="760" customFormat="1" ht="16.350000000000001" customHeight="1" x14ac:dyDescent="0.2">
      <c r="A41" s="774" t="s">
        <v>125</v>
      </c>
      <c r="B41" s="740" t="s">
        <v>208</v>
      </c>
      <c r="C41" s="741">
        <v>6020</v>
      </c>
      <c r="D41" s="741">
        <v>0</v>
      </c>
      <c r="E41" s="741">
        <v>0</v>
      </c>
      <c r="F41" s="741">
        <v>0</v>
      </c>
      <c r="G41" s="741">
        <v>0</v>
      </c>
      <c r="H41" s="741">
        <v>0</v>
      </c>
      <c r="I41" s="741">
        <v>17</v>
      </c>
      <c r="J41" s="741">
        <v>0</v>
      </c>
      <c r="K41" s="741">
        <v>0</v>
      </c>
      <c r="L41" s="741">
        <v>0</v>
      </c>
      <c r="M41" s="741"/>
      <c r="N41" s="741">
        <v>0</v>
      </c>
      <c r="O41" s="741">
        <v>0</v>
      </c>
      <c r="P41" s="741"/>
      <c r="Q41" s="741">
        <v>0</v>
      </c>
      <c r="R41" s="741">
        <v>0</v>
      </c>
      <c r="S41" s="741">
        <v>0</v>
      </c>
      <c r="T41" s="741">
        <v>0</v>
      </c>
      <c r="U41" s="741">
        <v>0</v>
      </c>
      <c r="V41" s="741">
        <v>0</v>
      </c>
      <c r="W41" s="741">
        <v>0</v>
      </c>
      <c r="X41" s="741">
        <v>0</v>
      </c>
      <c r="Y41" s="741">
        <v>0</v>
      </c>
      <c r="Z41" s="741">
        <v>0</v>
      </c>
      <c r="AA41" s="741">
        <v>0</v>
      </c>
      <c r="AB41" s="741">
        <v>0</v>
      </c>
      <c r="AC41" s="741">
        <v>0</v>
      </c>
      <c r="AD41" s="741">
        <v>0</v>
      </c>
      <c r="AE41" s="741">
        <v>0</v>
      </c>
      <c r="AF41" s="741">
        <v>0</v>
      </c>
      <c r="AG41" s="741">
        <v>0</v>
      </c>
      <c r="AH41" s="741">
        <v>0</v>
      </c>
      <c r="AI41" s="741">
        <v>16</v>
      </c>
      <c r="AJ41" s="741">
        <v>0</v>
      </c>
      <c r="AK41" s="741">
        <v>0</v>
      </c>
      <c r="AL41" s="741">
        <v>0</v>
      </c>
      <c r="AM41" s="741">
        <v>0</v>
      </c>
      <c r="AN41" s="741"/>
      <c r="AO41" s="741"/>
      <c r="AP41" s="775">
        <v>6053</v>
      </c>
      <c r="AQ41" s="741">
        <v>0</v>
      </c>
      <c r="AR41" s="741">
        <v>0</v>
      </c>
      <c r="AS41" s="741">
        <v>0</v>
      </c>
      <c r="AT41" s="741">
        <v>0</v>
      </c>
      <c r="AU41" s="741">
        <v>0</v>
      </c>
      <c r="AV41" s="741">
        <v>0</v>
      </c>
      <c r="AW41" s="741">
        <v>0</v>
      </c>
      <c r="AX41" s="741">
        <v>0</v>
      </c>
      <c r="AY41" s="741">
        <v>0</v>
      </c>
      <c r="AZ41" s="741">
        <v>0</v>
      </c>
      <c r="BA41" s="741">
        <v>0</v>
      </c>
      <c r="BB41" s="741">
        <v>22</v>
      </c>
      <c r="BC41" s="741">
        <v>0</v>
      </c>
      <c r="BD41" s="741">
        <v>6075</v>
      </c>
    </row>
    <row r="42" spans="1:56" s="760" customFormat="1" ht="16.350000000000001" customHeight="1" x14ac:dyDescent="0.2">
      <c r="A42" s="770" t="s">
        <v>126</v>
      </c>
      <c r="B42" s="742" t="s">
        <v>209</v>
      </c>
      <c r="C42" s="743">
        <v>14804</v>
      </c>
      <c r="D42" s="743">
        <v>25920</v>
      </c>
      <c r="E42" s="743">
        <v>3167</v>
      </c>
      <c r="F42" s="743">
        <v>0</v>
      </c>
      <c r="G42" s="743">
        <v>0</v>
      </c>
      <c r="H42" s="743">
        <v>494</v>
      </c>
      <c r="I42" s="743">
        <v>72</v>
      </c>
      <c r="J42" s="743">
        <v>0</v>
      </c>
      <c r="K42" s="743">
        <v>491</v>
      </c>
      <c r="L42" s="743">
        <v>287</v>
      </c>
      <c r="M42" s="816"/>
      <c r="N42" s="743">
        <v>48</v>
      </c>
      <c r="O42" s="743">
        <v>0</v>
      </c>
      <c r="P42" s="816"/>
      <c r="Q42" s="743">
        <v>0</v>
      </c>
      <c r="R42" s="743">
        <v>0</v>
      </c>
      <c r="S42" s="816">
        <v>0</v>
      </c>
      <c r="T42" s="816">
        <v>0</v>
      </c>
      <c r="U42" s="816">
        <v>0</v>
      </c>
      <c r="V42" s="816">
        <v>59</v>
      </c>
      <c r="W42" s="816">
        <v>0</v>
      </c>
      <c r="X42" s="743">
        <v>0</v>
      </c>
      <c r="Y42" s="743">
        <v>0</v>
      </c>
      <c r="Z42" s="743">
        <v>0</v>
      </c>
      <c r="AA42" s="743">
        <v>0</v>
      </c>
      <c r="AB42" s="743">
        <v>0</v>
      </c>
      <c r="AC42" s="743">
        <v>0</v>
      </c>
      <c r="AD42" s="743">
        <v>0</v>
      </c>
      <c r="AE42" s="743">
        <v>0</v>
      </c>
      <c r="AF42" s="743">
        <v>0</v>
      </c>
      <c r="AG42" s="743">
        <v>0</v>
      </c>
      <c r="AH42" s="743">
        <v>0</v>
      </c>
      <c r="AI42" s="743">
        <v>70</v>
      </c>
      <c r="AJ42" s="743">
        <v>0</v>
      </c>
      <c r="AK42" s="743">
        <v>0</v>
      </c>
      <c r="AL42" s="743">
        <v>0</v>
      </c>
      <c r="AM42" s="743">
        <v>0</v>
      </c>
      <c r="AN42" s="816"/>
      <c r="AO42" s="816"/>
      <c r="AP42" s="771">
        <v>45412</v>
      </c>
      <c r="AQ42" s="743">
        <v>0</v>
      </c>
      <c r="AR42" s="743">
        <v>0</v>
      </c>
      <c r="AS42" s="743">
        <v>629</v>
      </c>
      <c r="AT42" s="743">
        <v>0</v>
      </c>
      <c r="AU42" s="743">
        <v>0</v>
      </c>
      <c r="AV42" s="743">
        <v>181</v>
      </c>
      <c r="AW42" s="743">
        <v>279</v>
      </c>
      <c r="AX42" s="743">
        <v>0</v>
      </c>
      <c r="AY42" s="743">
        <v>0</v>
      </c>
      <c r="AZ42" s="743">
        <v>0</v>
      </c>
      <c r="BA42" s="743">
        <v>0</v>
      </c>
      <c r="BB42" s="743">
        <v>1</v>
      </c>
      <c r="BC42" s="743">
        <v>101</v>
      </c>
      <c r="BD42" s="743">
        <v>46603</v>
      </c>
    </row>
    <row r="43" spans="1:56" s="760" customFormat="1" ht="16.350000000000001" customHeight="1" x14ac:dyDescent="0.2">
      <c r="A43" s="772" t="s">
        <v>127</v>
      </c>
      <c r="B43" s="738" t="s">
        <v>210</v>
      </c>
      <c r="C43" s="739">
        <v>19013</v>
      </c>
      <c r="D43" s="739">
        <v>0</v>
      </c>
      <c r="E43" s="739">
        <v>0</v>
      </c>
      <c r="F43" s="739">
        <v>6</v>
      </c>
      <c r="G43" s="739">
        <v>0</v>
      </c>
      <c r="H43" s="739">
        <v>0</v>
      </c>
      <c r="I43" s="739">
        <v>34</v>
      </c>
      <c r="J43" s="739">
        <v>0</v>
      </c>
      <c r="K43" s="739">
        <v>0</v>
      </c>
      <c r="L43" s="739">
        <v>0</v>
      </c>
      <c r="M43" s="739"/>
      <c r="N43" s="739">
        <v>0</v>
      </c>
      <c r="O43" s="739">
        <v>0</v>
      </c>
      <c r="P43" s="739"/>
      <c r="Q43" s="739">
        <v>0</v>
      </c>
      <c r="R43" s="739">
        <v>0</v>
      </c>
      <c r="S43" s="739">
        <v>8</v>
      </c>
      <c r="T43" s="739">
        <v>0</v>
      </c>
      <c r="U43" s="739">
        <v>0</v>
      </c>
      <c r="V43" s="739">
        <v>0</v>
      </c>
      <c r="W43" s="739">
        <v>0</v>
      </c>
      <c r="X43" s="739">
        <v>0</v>
      </c>
      <c r="Y43" s="739">
        <v>0</v>
      </c>
      <c r="Z43" s="739">
        <v>0</v>
      </c>
      <c r="AA43" s="739">
        <v>0</v>
      </c>
      <c r="AB43" s="739">
        <v>0</v>
      </c>
      <c r="AC43" s="739">
        <v>0</v>
      </c>
      <c r="AD43" s="739">
        <v>0</v>
      </c>
      <c r="AE43" s="739">
        <v>0</v>
      </c>
      <c r="AF43" s="739">
        <v>0</v>
      </c>
      <c r="AG43" s="739">
        <v>0</v>
      </c>
      <c r="AH43" s="739">
        <v>46</v>
      </c>
      <c r="AI43" s="739">
        <v>41</v>
      </c>
      <c r="AJ43" s="739">
        <v>0</v>
      </c>
      <c r="AK43" s="739">
        <v>0</v>
      </c>
      <c r="AL43" s="739">
        <v>0</v>
      </c>
      <c r="AM43" s="739">
        <v>0</v>
      </c>
      <c r="AN43" s="739"/>
      <c r="AO43" s="739"/>
      <c r="AP43" s="773">
        <v>19148</v>
      </c>
      <c r="AQ43" s="739">
        <v>102</v>
      </c>
      <c r="AR43" s="739">
        <v>0</v>
      </c>
      <c r="AS43" s="739">
        <v>0</v>
      </c>
      <c r="AT43" s="739">
        <v>0</v>
      </c>
      <c r="AU43" s="739">
        <v>5</v>
      </c>
      <c r="AV43" s="739">
        <v>0</v>
      </c>
      <c r="AW43" s="739">
        <v>0</v>
      </c>
      <c r="AX43" s="739">
        <v>0</v>
      </c>
      <c r="AY43" s="739">
        <v>0</v>
      </c>
      <c r="AZ43" s="739">
        <v>0</v>
      </c>
      <c r="BA43" s="739">
        <v>0</v>
      </c>
      <c r="BB43" s="739">
        <v>7</v>
      </c>
      <c r="BC43" s="739">
        <v>0</v>
      </c>
      <c r="BD43" s="739">
        <v>19262</v>
      </c>
    </row>
    <row r="44" spans="1:56" s="760" customFormat="1" ht="16.350000000000001" customHeight="1" x14ac:dyDescent="0.2">
      <c r="A44" s="772" t="s">
        <v>128</v>
      </c>
      <c r="B44" s="738" t="s">
        <v>211</v>
      </c>
      <c r="C44" s="739">
        <v>3850</v>
      </c>
      <c r="D44" s="739">
        <v>0</v>
      </c>
      <c r="E44" s="739">
        <v>0</v>
      </c>
      <c r="F44" s="739">
        <v>0</v>
      </c>
      <c r="G44" s="739">
        <v>0</v>
      </c>
      <c r="H44" s="739">
        <v>0</v>
      </c>
      <c r="I44" s="739">
        <v>21</v>
      </c>
      <c r="J44" s="739">
        <v>0</v>
      </c>
      <c r="K44" s="739">
        <v>6</v>
      </c>
      <c r="L44" s="739">
        <v>16</v>
      </c>
      <c r="M44" s="739"/>
      <c r="N44" s="739">
        <v>6</v>
      </c>
      <c r="O44" s="739">
        <v>0</v>
      </c>
      <c r="P44" s="739"/>
      <c r="Q44" s="739">
        <v>0</v>
      </c>
      <c r="R44" s="739">
        <v>0</v>
      </c>
      <c r="S44" s="739">
        <v>0</v>
      </c>
      <c r="T44" s="739">
        <v>0</v>
      </c>
      <c r="U44" s="739">
        <v>0</v>
      </c>
      <c r="V44" s="739">
        <v>0</v>
      </c>
      <c r="W44" s="739">
        <v>0</v>
      </c>
      <c r="X44" s="739">
        <v>0</v>
      </c>
      <c r="Y44" s="739">
        <v>0</v>
      </c>
      <c r="Z44" s="739">
        <v>0</v>
      </c>
      <c r="AA44" s="739">
        <v>0</v>
      </c>
      <c r="AB44" s="739">
        <v>0</v>
      </c>
      <c r="AC44" s="739">
        <v>0</v>
      </c>
      <c r="AD44" s="739">
        <v>0</v>
      </c>
      <c r="AE44" s="739">
        <v>0</v>
      </c>
      <c r="AF44" s="739">
        <v>0</v>
      </c>
      <c r="AG44" s="739">
        <v>0</v>
      </c>
      <c r="AH44" s="739">
        <v>0</v>
      </c>
      <c r="AI44" s="739">
        <v>4</v>
      </c>
      <c r="AJ44" s="739">
        <v>0</v>
      </c>
      <c r="AK44" s="739">
        <v>0</v>
      </c>
      <c r="AL44" s="739">
        <v>0</v>
      </c>
      <c r="AM44" s="739">
        <v>0</v>
      </c>
      <c r="AN44" s="739"/>
      <c r="AO44" s="739"/>
      <c r="AP44" s="773">
        <v>3903</v>
      </c>
      <c r="AQ44" s="739">
        <v>0</v>
      </c>
      <c r="AR44" s="739">
        <v>0</v>
      </c>
      <c r="AS44" s="739">
        <v>8</v>
      </c>
      <c r="AT44" s="739">
        <v>0</v>
      </c>
      <c r="AU44" s="739">
        <v>0</v>
      </c>
      <c r="AV44" s="739">
        <v>566</v>
      </c>
      <c r="AW44" s="739">
        <v>0</v>
      </c>
      <c r="AX44" s="739">
        <v>0</v>
      </c>
      <c r="AY44" s="739">
        <v>0</v>
      </c>
      <c r="AZ44" s="739">
        <v>0</v>
      </c>
      <c r="BA44" s="739">
        <v>0</v>
      </c>
      <c r="BB44" s="739">
        <v>1</v>
      </c>
      <c r="BC44" s="739">
        <v>0</v>
      </c>
      <c r="BD44" s="739">
        <v>4478</v>
      </c>
    </row>
    <row r="45" spans="1:56" s="760" customFormat="1" ht="16.350000000000001" customHeight="1" x14ac:dyDescent="0.2">
      <c r="A45" s="772" t="s">
        <v>129</v>
      </c>
      <c r="B45" s="738" t="s">
        <v>212</v>
      </c>
      <c r="C45" s="739">
        <v>2730</v>
      </c>
      <c r="D45" s="739">
        <v>0</v>
      </c>
      <c r="E45" s="739">
        <v>0</v>
      </c>
      <c r="F45" s="739">
        <v>0</v>
      </c>
      <c r="G45" s="739">
        <v>0</v>
      </c>
      <c r="H45" s="739">
        <v>0</v>
      </c>
      <c r="I45" s="739">
        <v>25</v>
      </c>
      <c r="J45" s="739">
        <v>0</v>
      </c>
      <c r="K45" s="739">
        <v>0</v>
      </c>
      <c r="L45" s="739">
        <v>0</v>
      </c>
      <c r="M45" s="739"/>
      <c r="N45" s="739">
        <v>0</v>
      </c>
      <c r="O45" s="739">
        <v>2</v>
      </c>
      <c r="P45" s="739"/>
      <c r="Q45" s="739">
        <v>0</v>
      </c>
      <c r="R45" s="739">
        <v>0</v>
      </c>
      <c r="S45" s="739">
        <v>0</v>
      </c>
      <c r="T45" s="739">
        <v>0</v>
      </c>
      <c r="U45" s="739">
        <v>0</v>
      </c>
      <c r="V45" s="739">
        <v>0</v>
      </c>
      <c r="W45" s="739">
        <v>0</v>
      </c>
      <c r="X45" s="739">
        <v>0</v>
      </c>
      <c r="Y45" s="739">
        <v>0</v>
      </c>
      <c r="Z45" s="739">
        <v>0</v>
      </c>
      <c r="AA45" s="739">
        <v>0</v>
      </c>
      <c r="AB45" s="739">
        <v>0</v>
      </c>
      <c r="AC45" s="739">
        <v>0</v>
      </c>
      <c r="AD45" s="739">
        <v>0</v>
      </c>
      <c r="AE45" s="739">
        <v>7</v>
      </c>
      <c r="AF45" s="739">
        <v>0</v>
      </c>
      <c r="AG45" s="739">
        <v>0</v>
      </c>
      <c r="AH45" s="739">
        <v>0</v>
      </c>
      <c r="AI45" s="739">
        <v>9</v>
      </c>
      <c r="AJ45" s="739">
        <v>0</v>
      </c>
      <c r="AK45" s="739">
        <v>0</v>
      </c>
      <c r="AL45" s="739">
        <v>0</v>
      </c>
      <c r="AM45" s="739">
        <v>0</v>
      </c>
      <c r="AN45" s="739"/>
      <c r="AO45" s="739"/>
      <c r="AP45" s="773">
        <v>2773</v>
      </c>
      <c r="AQ45" s="739">
        <v>0</v>
      </c>
      <c r="AR45" s="739">
        <v>0</v>
      </c>
      <c r="AS45" s="739">
        <v>0</v>
      </c>
      <c r="AT45" s="739">
        <v>0</v>
      </c>
      <c r="AU45" s="739">
        <v>0</v>
      </c>
      <c r="AV45" s="739">
        <v>0</v>
      </c>
      <c r="AW45" s="739">
        <v>0</v>
      </c>
      <c r="AX45" s="739">
        <v>0</v>
      </c>
      <c r="AY45" s="739">
        <v>0</v>
      </c>
      <c r="AZ45" s="739">
        <v>0</v>
      </c>
      <c r="BA45" s="739">
        <v>0</v>
      </c>
      <c r="BB45" s="739">
        <v>2</v>
      </c>
      <c r="BC45" s="739">
        <v>0</v>
      </c>
      <c r="BD45" s="739">
        <v>2775</v>
      </c>
    </row>
    <row r="46" spans="1:56" s="760" customFormat="1" ht="16.350000000000001" customHeight="1" x14ac:dyDescent="0.2">
      <c r="A46" s="774" t="s">
        <v>130</v>
      </c>
      <c r="B46" s="740" t="s">
        <v>213</v>
      </c>
      <c r="C46" s="741">
        <v>22258</v>
      </c>
      <c r="D46" s="741">
        <v>0</v>
      </c>
      <c r="E46" s="741">
        <v>0</v>
      </c>
      <c r="F46" s="741">
        <v>0</v>
      </c>
      <c r="G46" s="741">
        <v>0</v>
      </c>
      <c r="H46" s="741">
        <v>0</v>
      </c>
      <c r="I46" s="741">
        <v>47</v>
      </c>
      <c r="J46" s="741">
        <v>0</v>
      </c>
      <c r="K46" s="741">
        <v>0</v>
      </c>
      <c r="L46" s="741">
        <v>0</v>
      </c>
      <c r="M46" s="741"/>
      <c r="N46" s="741">
        <v>0</v>
      </c>
      <c r="O46" s="741">
        <v>0</v>
      </c>
      <c r="P46" s="741"/>
      <c r="Q46" s="741">
        <v>0</v>
      </c>
      <c r="R46" s="741">
        <v>0</v>
      </c>
      <c r="S46" s="741">
        <v>0</v>
      </c>
      <c r="T46" s="741">
        <v>0</v>
      </c>
      <c r="U46" s="741">
        <v>0</v>
      </c>
      <c r="V46" s="741">
        <v>0</v>
      </c>
      <c r="W46" s="741">
        <v>0</v>
      </c>
      <c r="X46" s="741">
        <v>0</v>
      </c>
      <c r="Y46" s="741">
        <v>0</v>
      </c>
      <c r="Z46" s="741">
        <v>0</v>
      </c>
      <c r="AA46" s="741">
        <v>0</v>
      </c>
      <c r="AB46" s="741">
        <v>0</v>
      </c>
      <c r="AC46" s="741">
        <v>0</v>
      </c>
      <c r="AD46" s="741">
        <v>0</v>
      </c>
      <c r="AE46" s="741">
        <v>0</v>
      </c>
      <c r="AF46" s="741">
        <v>0</v>
      </c>
      <c r="AG46" s="741">
        <v>0</v>
      </c>
      <c r="AH46" s="741">
        <v>0</v>
      </c>
      <c r="AI46" s="741">
        <v>41</v>
      </c>
      <c r="AJ46" s="741">
        <v>0</v>
      </c>
      <c r="AK46" s="741">
        <v>0</v>
      </c>
      <c r="AL46" s="741">
        <v>0</v>
      </c>
      <c r="AM46" s="741">
        <v>0</v>
      </c>
      <c r="AN46" s="741"/>
      <c r="AO46" s="741"/>
      <c r="AP46" s="775">
        <v>22346</v>
      </c>
      <c r="AQ46" s="741">
        <v>0</v>
      </c>
      <c r="AR46" s="741">
        <v>0</v>
      </c>
      <c r="AS46" s="741">
        <v>0</v>
      </c>
      <c r="AT46" s="741">
        <v>4</v>
      </c>
      <c r="AU46" s="741">
        <v>0</v>
      </c>
      <c r="AV46" s="741">
        <v>0</v>
      </c>
      <c r="AW46" s="741">
        <v>0</v>
      </c>
      <c r="AX46" s="741">
        <v>0</v>
      </c>
      <c r="AY46" s="741">
        <v>0</v>
      </c>
      <c r="AZ46" s="741">
        <v>0</v>
      </c>
      <c r="BA46" s="741">
        <v>0</v>
      </c>
      <c r="BB46" s="741">
        <v>6</v>
      </c>
      <c r="BC46" s="741">
        <v>0</v>
      </c>
      <c r="BD46" s="741">
        <v>22356</v>
      </c>
    </row>
    <row r="47" spans="1:56" s="760" customFormat="1" ht="16.350000000000001" customHeight="1" x14ac:dyDescent="0.2">
      <c r="A47" s="770" t="s">
        <v>214</v>
      </c>
      <c r="B47" s="742" t="s">
        <v>215</v>
      </c>
      <c r="C47" s="743">
        <v>1445</v>
      </c>
      <c r="D47" s="743">
        <v>0</v>
      </c>
      <c r="E47" s="743">
        <v>0</v>
      </c>
      <c r="F47" s="743">
        <v>0</v>
      </c>
      <c r="G47" s="743">
        <v>0</v>
      </c>
      <c r="H47" s="743">
        <v>0</v>
      </c>
      <c r="I47" s="743">
        <v>3</v>
      </c>
      <c r="J47" s="743">
        <v>0</v>
      </c>
      <c r="K47" s="743">
        <v>0</v>
      </c>
      <c r="L47" s="743">
        <v>0</v>
      </c>
      <c r="M47" s="816"/>
      <c r="N47" s="743">
        <v>0</v>
      </c>
      <c r="O47" s="743">
        <v>0</v>
      </c>
      <c r="P47" s="816"/>
      <c r="Q47" s="743">
        <v>0</v>
      </c>
      <c r="R47" s="743">
        <v>0</v>
      </c>
      <c r="S47" s="816">
        <v>0</v>
      </c>
      <c r="T47" s="816">
        <v>0</v>
      </c>
      <c r="U47" s="816">
        <v>0</v>
      </c>
      <c r="V47" s="816">
        <v>0</v>
      </c>
      <c r="W47" s="816">
        <v>0</v>
      </c>
      <c r="X47" s="743">
        <v>0</v>
      </c>
      <c r="Y47" s="743">
        <v>0</v>
      </c>
      <c r="Z47" s="743">
        <v>0</v>
      </c>
      <c r="AA47" s="743">
        <v>0</v>
      </c>
      <c r="AB47" s="743">
        <v>0</v>
      </c>
      <c r="AC47" s="743">
        <v>0</v>
      </c>
      <c r="AD47" s="743">
        <v>0</v>
      </c>
      <c r="AE47" s="743">
        <v>0</v>
      </c>
      <c r="AF47" s="743">
        <v>0</v>
      </c>
      <c r="AG47" s="743">
        <v>0</v>
      </c>
      <c r="AH47" s="743">
        <v>0</v>
      </c>
      <c r="AI47" s="743">
        <v>7</v>
      </c>
      <c r="AJ47" s="743">
        <v>0</v>
      </c>
      <c r="AK47" s="743">
        <v>0</v>
      </c>
      <c r="AL47" s="743">
        <v>0</v>
      </c>
      <c r="AM47" s="743">
        <v>0</v>
      </c>
      <c r="AN47" s="816"/>
      <c r="AO47" s="816"/>
      <c r="AP47" s="771">
        <v>1455</v>
      </c>
      <c r="AQ47" s="743">
        <v>0</v>
      </c>
      <c r="AR47" s="743">
        <v>0</v>
      </c>
      <c r="AS47" s="743">
        <v>0</v>
      </c>
      <c r="AT47" s="743">
        <v>0</v>
      </c>
      <c r="AU47" s="743">
        <v>0</v>
      </c>
      <c r="AV47" s="743">
        <v>0</v>
      </c>
      <c r="AW47" s="743">
        <v>0</v>
      </c>
      <c r="AX47" s="743">
        <v>0</v>
      </c>
      <c r="AY47" s="743">
        <v>0</v>
      </c>
      <c r="AZ47" s="743">
        <v>0</v>
      </c>
      <c r="BA47" s="743">
        <v>0</v>
      </c>
      <c r="BB47" s="743">
        <v>0</v>
      </c>
      <c r="BC47" s="743">
        <v>0</v>
      </c>
      <c r="BD47" s="743">
        <v>1455</v>
      </c>
    </row>
    <row r="48" spans="1:56" s="760" customFormat="1" ht="16.350000000000001" customHeight="1" x14ac:dyDescent="0.2">
      <c r="A48" s="772" t="s">
        <v>131</v>
      </c>
      <c r="B48" s="738" t="s">
        <v>216</v>
      </c>
      <c r="C48" s="739">
        <v>2933</v>
      </c>
      <c r="D48" s="739">
        <v>0</v>
      </c>
      <c r="E48" s="739">
        <v>0</v>
      </c>
      <c r="F48" s="739">
        <v>0</v>
      </c>
      <c r="G48" s="739">
        <v>0</v>
      </c>
      <c r="H48" s="739">
        <v>0</v>
      </c>
      <c r="I48" s="739">
        <v>15</v>
      </c>
      <c r="J48" s="739">
        <v>0</v>
      </c>
      <c r="K48" s="739">
        <v>0</v>
      </c>
      <c r="L48" s="739">
        <v>0</v>
      </c>
      <c r="M48" s="739"/>
      <c r="N48" s="739">
        <v>0</v>
      </c>
      <c r="O48" s="739">
        <v>0</v>
      </c>
      <c r="P48" s="739"/>
      <c r="Q48" s="739">
        <v>0</v>
      </c>
      <c r="R48" s="739">
        <v>0</v>
      </c>
      <c r="S48" s="739">
        <v>0</v>
      </c>
      <c r="T48" s="739">
        <v>0</v>
      </c>
      <c r="U48" s="739">
        <v>0</v>
      </c>
      <c r="V48" s="739">
        <v>0</v>
      </c>
      <c r="W48" s="739">
        <v>0</v>
      </c>
      <c r="X48" s="739">
        <v>0</v>
      </c>
      <c r="Y48" s="739">
        <v>0</v>
      </c>
      <c r="Z48" s="739">
        <v>0</v>
      </c>
      <c r="AA48" s="739">
        <v>0</v>
      </c>
      <c r="AB48" s="739">
        <v>0</v>
      </c>
      <c r="AC48" s="739">
        <v>0</v>
      </c>
      <c r="AD48" s="739">
        <v>0</v>
      </c>
      <c r="AE48" s="739">
        <v>0</v>
      </c>
      <c r="AF48" s="739">
        <v>0</v>
      </c>
      <c r="AG48" s="739">
        <v>0</v>
      </c>
      <c r="AH48" s="739">
        <v>0</v>
      </c>
      <c r="AI48" s="739">
        <v>7</v>
      </c>
      <c r="AJ48" s="739">
        <v>0</v>
      </c>
      <c r="AK48" s="739">
        <v>0</v>
      </c>
      <c r="AL48" s="739">
        <v>0</v>
      </c>
      <c r="AM48" s="739">
        <v>0</v>
      </c>
      <c r="AN48" s="739"/>
      <c r="AO48" s="739"/>
      <c r="AP48" s="773">
        <v>2955</v>
      </c>
      <c r="AQ48" s="739">
        <v>5</v>
      </c>
      <c r="AR48" s="739">
        <v>0</v>
      </c>
      <c r="AS48" s="739">
        <v>0</v>
      </c>
      <c r="AT48" s="739">
        <v>0</v>
      </c>
      <c r="AU48" s="739">
        <v>437</v>
      </c>
      <c r="AV48" s="739">
        <v>0</v>
      </c>
      <c r="AW48" s="739">
        <v>0</v>
      </c>
      <c r="AX48" s="739">
        <v>0</v>
      </c>
      <c r="AY48" s="739">
        <v>0</v>
      </c>
      <c r="AZ48" s="739">
        <v>0</v>
      </c>
      <c r="BA48" s="739">
        <v>0</v>
      </c>
      <c r="BB48" s="739">
        <v>1</v>
      </c>
      <c r="BC48" s="739">
        <v>0</v>
      </c>
      <c r="BD48" s="739">
        <v>3398</v>
      </c>
    </row>
    <row r="49" spans="1:56" s="760" customFormat="1" ht="16.350000000000001" customHeight="1" x14ac:dyDescent="0.2">
      <c r="A49" s="772" t="s">
        <v>217</v>
      </c>
      <c r="B49" s="738" t="s">
        <v>218</v>
      </c>
      <c r="C49" s="739">
        <v>4081</v>
      </c>
      <c r="D49" s="739">
        <v>0</v>
      </c>
      <c r="E49" s="739">
        <v>0</v>
      </c>
      <c r="F49" s="739">
        <v>0</v>
      </c>
      <c r="G49" s="739">
        <v>0</v>
      </c>
      <c r="H49" s="739">
        <v>0</v>
      </c>
      <c r="I49" s="739">
        <v>10</v>
      </c>
      <c r="J49" s="739">
        <v>0</v>
      </c>
      <c r="K49" s="739">
        <v>0</v>
      </c>
      <c r="L49" s="739">
        <v>0</v>
      </c>
      <c r="M49" s="739"/>
      <c r="N49" s="739">
        <v>0</v>
      </c>
      <c r="O49" s="739">
        <v>0</v>
      </c>
      <c r="P49" s="739"/>
      <c r="Q49" s="739">
        <v>0</v>
      </c>
      <c r="R49" s="739">
        <v>0</v>
      </c>
      <c r="S49" s="739">
        <v>0</v>
      </c>
      <c r="T49" s="739">
        <v>0</v>
      </c>
      <c r="U49" s="739">
        <v>0</v>
      </c>
      <c r="V49" s="739">
        <v>0</v>
      </c>
      <c r="W49" s="739">
        <v>0</v>
      </c>
      <c r="X49" s="739">
        <v>0</v>
      </c>
      <c r="Y49" s="739">
        <v>0</v>
      </c>
      <c r="Z49" s="739">
        <v>0</v>
      </c>
      <c r="AA49" s="739">
        <v>0</v>
      </c>
      <c r="AB49" s="739">
        <v>0</v>
      </c>
      <c r="AC49" s="739">
        <v>0</v>
      </c>
      <c r="AD49" s="739">
        <v>0</v>
      </c>
      <c r="AE49" s="739">
        <v>0</v>
      </c>
      <c r="AF49" s="739">
        <v>0</v>
      </c>
      <c r="AG49" s="739">
        <v>0</v>
      </c>
      <c r="AH49" s="739">
        <v>0</v>
      </c>
      <c r="AI49" s="739">
        <v>7</v>
      </c>
      <c r="AJ49" s="739">
        <v>0</v>
      </c>
      <c r="AK49" s="739">
        <v>0</v>
      </c>
      <c r="AL49" s="739">
        <v>0</v>
      </c>
      <c r="AM49" s="739">
        <v>0</v>
      </c>
      <c r="AN49" s="739"/>
      <c r="AO49" s="739"/>
      <c r="AP49" s="773">
        <v>4098</v>
      </c>
      <c r="AQ49" s="739">
        <v>0</v>
      </c>
      <c r="AR49" s="739">
        <v>0</v>
      </c>
      <c r="AS49" s="739">
        <v>0</v>
      </c>
      <c r="AT49" s="739">
        <v>0</v>
      </c>
      <c r="AU49" s="739">
        <v>0</v>
      </c>
      <c r="AV49" s="739">
        <v>0</v>
      </c>
      <c r="AW49" s="739">
        <v>0</v>
      </c>
      <c r="AX49" s="739">
        <v>0</v>
      </c>
      <c r="AY49" s="739">
        <v>0</v>
      </c>
      <c r="AZ49" s="739">
        <v>0</v>
      </c>
      <c r="BA49" s="739">
        <v>0</v>
      </c>
      <c r="BB49" s="739">
        <v>1</v>
      </c>
      <c r="BC49" s="739">
        <v>0</v>
      </c>
      <c r="BD49" s="739">
        <v>4099</v>
      </c>
    </row>
    <row r="50" spans="1:56" s="760" customFormat="1" ht="16.350000000000001" customHeight="1" x14ac:dyDescent="0.2">
      <c r="A50" s="772" t="s">
        <v>132</v>
      </c>
      <c r="B50" s="738" t="s">
        <v>219</v>
      </c>
      <c r="C50" s="739">
        <v>7081</v>
      </c>
      <c r="D50" s="739">
        <v>0</v>
      </c>
      <c r="E50" s="739">
        <v>0</v>
      </c>
      <c r="F50" s="739">
        <v>0</v>
      </c>
      <c r="G50" s="739">
        <v>0</v>
      </c>
      <c r="H50" s="739">
        <v>1</v>
      </c>
      <c r="I50" s="739">
        <v>11</v>
      </c>
      <c r="J50" s="739">
        <v>0</v>
      </c>
      <c r="K50" s="739">
        <v>1</v>
      </c>
      <c r="L50" s="739">
        <v>3</v>
      </c>
      <c r="M50" s="739"/>
      <c r="N50" s="739">
        <v>0</v>
      </c>
      <c r="O50" s="739">
        <v>0</v>
      </c>
      <c r="P50" s="739"/>
      <c r="Q50" s="739">
        <v>0</v>
      </c>
      <c r="R50" s="739">
        <v>0</v>
      </c>
      <c r="S50" s="739">
        <v>0</v>
      </c>
      <c r="T50" s="739">
        <v>0</v>
      </c>
      <c r="U50" s="739">
        <v>0</v>
      </c>
      <c r="V50" s="739">
        <v>0</v>
      </c>
      <c r="W50" s="739">
        <v>0</v>
      </c>
      <c r="X50" s="739">
        <v>0</v>
      </c>
      <c r="Y50" s="739">
        <v>0</v>
      </c>
      <c r="Z50" s="739">
        <v>0</v>
      </c>
      <c r="AA50" s="739">
        <v>0</v>
      </c>
      <c r="AB50" s="739">
        <v>0</v>
      </c>
      <c r="AC50" s="739">
        <v>0</v>
      </c>
      <c r="AD50" s="739">
        <v>0</v>
      </c>
      <c r="AE50" s="739">
        <v>0</v>
      </c>
      <c r="AF50" s="739">
        <v>0</v>
      </c>
      <c r="AG50" s="739">
        <v>0</v>
      </c>
      <c r="AH50" s="739">
        <v>0</v>
      </c>
      <c r="AI50" s="739">
        <v>20</v>
      </c>
      <c r="AJ50" s="739">
        <v>0</v>
      </c>
      <c r="AK50" s="739">
        <v>0</v>
      </c>
      <c r="AL50" s="739">
        <v>0</v>
      </c>
      <c r="AM50" s="739">
        <v>0</v>
      </c>
      <c r="AN50" s="739"/>
      <c r="AO50" s="739"/>
      <c r="AP50" s="773">
        <v>7117</v>
      </c>
      <c r="AQ50" s="739">
        <v>0</v>
      </c>
      <c r="AR50" s="739">
        <v>0</v>
      </c>
      <c r="AS50" s="739">
        <v>22</v>
      </c>
      <c r="AT50" s="739">
        <v>0</v>
      </c>
      <c r="AU50" s="739">
        <v>0</v>
      </c>
      <c r="AV50" s="739">
        <v>5</v>
      </c>
      <c r="AW50" s="739">
        <v>0</v>
      </c>
      <c r="AX50" s="739">
        <v>0</v>
      </c>
      <c r="AY50" s="739">
        <v>0</v>
      </c>
      <c r="AZ50" s="739">
        <v>0</v>
      </c>
      <c r="BA50" s="739">
        <v>0</v>
      </c>
      <c r="BB50" s="739">
        <v>1</v>
      </c>
      <c r="BC50" s="739">
        <v>7</v>
      </c>
      <c r="BD50" s="739">
        <v>7152</v>
      </c>
    </row>
    <row r="51" spans="1:56" s="760" customFormat="1" ht="16.350000000000001" customHeight="1" x14ac:dyDescent="0.2">
      <c r="A51" s="774" t="s">
        <v>133</v>
      </c>
      <c r="B51" s="740" t="s">
        <v>220</v>
      </c>
      <c r="C51" s="741">
        <v>9290</v>
      </c>
      <c r="D51" s="741">
        <v>0</v>
      </c>
      <c r="E51" s="741">
        <v>0</v>
      </c>
      <c r="F51" s="741">
        <v>0</v>
      </c>
      <c r="G51" s="741">
        <v>0</v>
      </c>
      <c r="H51" s="741">
        <v>0</v>
      </c>
      <c r="I51" s="741">
        <v>22</v>
      </c>
      <c r="J51" s="741">
        <v>0</v>
      </c>
      <c r="K51" s="741">
        <v>3</v>
      </c>
      <c r="L51" s="741">
        <v>0</v>
      </c>
      <c r="M51" s="741"/>
      <c r="N51" s="741">
        <v>2</v>
      </c>
      <c r="O51" s="741">
        <v>0</v>
      </c>
      <c r="P51" s="741"/>
      <c r="Q51" s="741">
        <v>0</v>
      </c>
      <c r="R51" s="741">
        <v>0</v>
      </c>
      <c r="S51" s="741">
        <v>0</v>
      </c>
      <c r="T51" s="741">
        <v>0</v>
      </c>
      <c r="U51" s="741">
        <v>0</v>
      </c>
      <c r="V51" s="741">
        <v>2</v>
      </c>
      <c r="W51" s="741">
        <v>0</v>
      </c>
      <c r="X51" s="741">
        <v>0</v>
      </c>
      <c r="Y51" s="741">
        <v>0</v>
      </c>
      <c r="Z51" s="741">
        <v>0</v>
      </c>
      <c r="AA51" s="741">
        <v>0</v>
      </c>
      <c r="AB51" s="741">
        <v>0</v>
      </c>
      <c r="AC51" s="741">
        <v>0</v>
      </c>
      <c r="AD51" s="741">
        <v>0</v>
      </c>
      <c r="AE51" s="741">
        <v>0</v>
      </c>
      <c r="AF51" s="741">
        <v>0</v>
      </c>
      <c r="AG51" s="741">
        <v>0</v>
      </c>
      <c r="AH51" s="741">
        <v>0</v>
      </c>
      <c r="AI51" s="741">
        <v>16</v>
      </c>
      <c r="AJ51" s="741">
        <v>0</v>
      </c>
      <c r="AK51" s="741">
        <v>0</v>
      </c>
      <c r="AL51" s="741">
        <v>0</v>
      </c>
      <c r="AM51" s="741">
        <v>0</v>
      </c>
      <c r="AN51" s="741"/>
      <c r="AO51" s="741"/>
      <c r="AP51" s="775">
        <v>9335</v>
      </c>
      <c r="AQ51" s="741">
        <v>0</v>
      </c>
      <c r="AR51" s="741">
        <v>0</v>
      </c>
      <c r="AS51" s="741">
        <v>7</v>
      </c>
      <c r="AT51" s="741">
        <v>0</v>
      </c>
      <c r="AU51" s="741">
        <v>0</v>
      </c>
      <c r="AV51" s="741">
        <v>0</v>
      </c>
      <c r="AW51" s="741">
        <v>0</v>
      </c>
      <c r="AX51" s="741">
        <v>4</v>
      </c>
      <c r="AY51" s="741">
        <v>0</v>
      </c>
      <c r="AZ51" s="741">
        <v>0</v>
      </c>
      <c r="BA51" s="741">
        <v>0</v>
      </c>
      <c r="BB51" s="741">
        <v>2</v>
      </c>
      <c r="BC51" s="741">
        <v>6</v>
      </c>
      <c r="BD51" s="741">
        <v>9354</v>
      </c>
    </row>
    <row r="52" spans="1:56" s="760" customFormat="1" ht="16.350000000000001" customHeight="1" x14ac:dyDescent="0.2">
      <c r="A52" s="770" t="s">
        <v>134</v>
      </c>
      <c r="B52" s="742" t="s">
        <v>221</v>
      </c>
      <c r="C52" s="743">
        <v>1164</v>
      </c>
      <c r="D52" s="743">
        <v>0</v>
      </c>
      <c r="E52" s="743">
        <v>0</v>
      </c>
      <c r="F52" s="743">
        <v>0</v>
      </c>
      <c r="G52" s="743">
        <v>0</v>
      </c>
      <c r="H52" s="743">
        <v>0</v>
      </c>
      <c r="I52" s="743">
        <v>16</v>
      </c>
      <c r="J52" s="743">
        <v>0</v>
      </c>
      <c r="K52" s="743">
        <v>0</v>
      </c>
      <c r="L52" s="743">
        <v>0</v>
      </c>
      <c r="M52" s="816"/>
      <c r="N52" s="743">
        <v>0</v>
      </c>
      <c r="O52" s="743">
        <v>2</v>
      </c>
      <c r="P52" s="816"/>
      <c r="Q52" s="743">
        <v>0</v>
      </c>
      <c r="R52" s="743">
        <v>0</v>
      </c>
      <c r="S52" s="816">
        <v>0</v>
      </c>
      <c r="T52" s="816">
        <v>0</v>
      </c>
      <c r="U52" s="816">
        <v>0</v>
      </c>
      <c r="V52" s="816">
        <v>0</v>
      </c>
      <c r="W52" s="816">
        <v>0</v>
      </c>
      <c r="X52" s="743">
        <v>0</v>
      </c>
      <c r="Y52" s="743">
        <v>0</v>
      </c>
      <c r="Z52" s="743">
        <v>0</v>
      </c>
      <c r="AA52" s="743">
        <v>0</v>
      </c>
      <c r="AB52" s="743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15</v>
      </c>
      <c r="AJ52" s="743">
        <v>0</v>
      </c>
      <c r="AK52" s="743">
        <v>0</v>
      </c>
      <c r="AL52" s="743">
        <v>4</v>
      </c>
      <c r="AM52" s="743">
        <v>0</v>
      </c>
      <c r="AN52" s="816"/>
      <c r="AO52" s="816"/>
      <c r="AP52" s="771">
        <v>1201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3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1201</v>
      </c>
    </row>
    <row r="53" spans="1:56" s="760" customFormat="1" ht="16.350000000000001" customHeight="1" x14ac:dyDescent="0.2">
      <c r="A53" s="772" t="s">
        <v>135</v>
      </c>
      <c r="B53" s="738" t="s">
        <v>222</v>
      </c>
      <c r="C53" s="739">
        <v>3729</v>
      </c>
      <c r="D53" s="739">
        <v>0</v>
      </c>
      <c r="E53" s="739">
        <v>0</v>
      </c>
      <c r="F53" s="739">
        <v>0</v>
      </c>
      <c r="G53" s="739">
        <v>0</v>
      </c>
      <c r="H53" s="739">
        <v>0</v>
      </c>
      <c r="I53" s="739">
        <v>0</v>
      </c>
      <c r="J53" s="739">
        <v>0</v>
      </c>
      <c r="K53" s="739">
        <v>0</v>
      </c>
      <c r="L53" s="739">
        <v>0</v>
      </c>
      <c r="M53" s="739"/>
      <c r="N53" s="739">
        <v>0</v>
      </c>
      <c r="O53" s="739">
        <v>0</v>
      </c>
      <c r="P53" s="739"/>
      <c r="Q53" s="739">
        <v>0</v>
      </c>
      <c r="R53" s="739">
        <v>0</v>
      </c>
      <c r="S53" s="739">
        <v>0</v>
      </c>
      <c r="T53" s="739">
        <v>0</v>
      </c>
      <c r="U53" s="739">
        <v>0</v>
      </c>
      <c r="V53" s="739">
        <v>1</v>
      </c>
      <c r="W53" s="739">
        <v>68</v>
      </c>
      <c r="X53" s="739">
        <v>0</v>
      </c>
      <c r="Y53" s="739">
        <v>0</v>
      </c>
      <c r="Z53" s="739">
        <v>0</v>
      </c>
      <c r="AA53" s="739">
        <v>0</v>
      </c>
      <c r="AB53" s="739">
        <v>0</v>
      </c>
      <c r="AC53" s="739">
        <v>0</v>
      </c>
      <c r="AD53" s="739">
        <v>0</v>
      </c>
      <c r="AE53" s="739">
        <v>0</v>
      </c>
      <c r="AF53" s="739">
        <v>0</v>
      </c>
      <c r="AG53" s="739">
        <v>0</v>
      </c>
      <c r="AH53" s="739">
        <v>0</v>
      </c>
      <c r="AI53" s="739">
        <v>2</v>
      </c>
      <c r="AJ53" s="739">
        <v>0</v>
      </c>
      <c r="AK53" s="739">
        <v>0</v>
      </c>
      <c r="AL53" s="739">
        <v>0</v>
      </c>
      <c r="AM53" s="739">
        <v>0</v>
      </c>
      <c r="AN53" s="739"/>
      <c r="AO53" s="739"/>
      <c r="AP53" s="773">
        <v>3800</v>
      </c>
      <c r="AQ53" s="739">
        <v>0</v>
      </c>
      <c r="AR53" s="739">
        <v>0</v>
      </c>
      <c r="AS53" s="739">
        <v>0</v>
      </c>
      <c r="AT53" s="739">
        <v>0</v>
      </c>
      <c r="AU53" s="739">
        <v>0</v>
      </c>
      <c r="AV53" s="739">
        <v>0</v>
      </c>
      <c r="AW53" s="739">
        <v>0</v>
      </c>
      <c r="AX53" s="739">
        <v>3</v>
      </c>
      <c r="AY53" s="739">
        <v>0</v>
      </c>
      <c r="AZ53" s="739">
        <v>0</v>
      </c>
      <c r="BA53" s="739">
        <v>0</v>
      </c>
      <c r="BB53" s="739">
        <v>0</v>
      </c>
      <c r="BC53" s="739">
        <v>2</v>
      </c>
      <c r="BD53" s="739">
        <v>3805</v>
      </c>
    </row>
    <row r="54" spans="1:56" s="760" customFormat="1" ht="16.350000000000001" customHeight="1" x14ac:dyDescent="0.2">
      <c r="A54" s="772" t="s">
        <v>136</v>
      </c>
      <c r="B54" s="738" t="s">
        <v>223</v>
      </c>
      <c r="C54" s="739">
        <v>5825</v>
      </c>
      <c r="D54" s="739">
        <v>0</v>
      </c>
      <c r="E54" s="739">
        <v>0</v>
      </c>
      <c r="F54" s="739">
        <v>0</v>
      </c>
      <c r="G54" s="739">
        <v>0</v>
      </c>
      <c r="H54" s="739">
        <v>0</v>
      </c>
      <c r="I54" s="739">
        <v>31</v>
      </c>
      <c r="J54" s="739">
        <v>0</v>
      </c>
      <c r="K54" s="739">
        <v>2</v>
      </c>
      <c r="L54" s="739">
        <v>0</v>
      </c>
      <c r="M54" s="739"/>
      <c r="N54" s="739">
        <v>2</v>
      </c>
      <c r="O54" s="739">
        <v>0</v>
      </c>
      <c r="P54" s="739"/>
      <c r="Q54" s="739">
        <v>0</v>
      </c>
      <c r="R54" s="739">
        <v>0</v>
      </c>
      <c r="S54" s="739">
        <v>0</v>
      </c>
      <c r="T54" s="739">
        <v>0</v>
      </c>
      <c r="U54" s="739">
        <v>0</v>
      </c>
      <c r="V54" s="739">
        <v>1</v>
      </c>
      <c r="W54" s="739">
        <v>14</v>
      </c>
      <c r="X54" s="739">
        <v>0</v>
      </c>
      <c r="Y54" s="739">
        <v>0</v>
      </c>
      <c r="Z54" s="739">
        <v>0</v>
      </c>
      <c r="AA54" s="739">
        <v>0</v>
      </c>
      <c r="AB54" s="739">
        <v>0</v>
      </c>
      <c r="AC54" s="739">
        <v>0</v>
      </c>
      <c r="AD54" s="739">
        <v>0</v>
      </c>
      <c r="AE54" s="739">
        <v>0</v>
      </c>
      <c r="AF54" s="739">
        <v>0</v>
      </c>
      <c r="AG54" s="739">
        <v>0</v>
      </c>
      <c r="AH54" s="739">
        <v>0</v>
      </c>
      <c r="AI54" s="739">
        <v>33</v>
      </c>
      <c r="AJ54" s="739">
        <v>0</v>
      </c>
      <c r="AK54" s="739">
        <v>0</v>
      </c>
      <c r="AL54" s="739">
        <v>0</v>
      </c>
      <c r="AM54" s="739">
        <v>0</v>
      </c>
      <c r="AN54" s="739"/>
      <c r="AO54" s="739"/>
      <c r="AP54" s="773">
        <v>5908</v>
      </c>
      <c r="AQ54" s="739">
        <v>0</v>
      </c>
      <c r="AR54" s="739">
        <v>0</v>
      </c>
      <c r="AS54" s="739">
        <v>5</v>
      </c>
      <c r="AT54" s="739">
        <v>0</v>
      </c>
      <c r="AU54" s="739">
        <v>0</v>
      </c>
      <c r="AV54" s="739">
        <v>2</v>
      </c>
      <c r="AW54" s="739">
        <v>3</v>
      </c>
      <c r="AX54" s="739">
        <v>4</v>
      </c>
      <c r="AY54" s="739">
        <v>0</v>
      </c>
      <c r="AZ54" s="739">
        <v>0</v>
      </c>
      <c r="BA54" s="739">
        <v>0</v>
      </c>
      <c r="BB54" s="739">
        <v>5</v>
      </c>
      <c r="BC54" s="739">
        <v>3</v>
      </c>
      <c r="BD54" s="739">
        <v>5930</v>
      </c>
    </row>
    <row r="55" spans="1:56" s="760" customFormat="1" ht="16.350000000000001" customHeight="1" x14ac:dyDescent="0.2">
      <c r="A55" s="772" t="s">
        <v>137</v>
      </c>
      <c r="B55" s="738" t="s">
        <v>224</v>
      </c>
      <c r="C55" s="739">
        <v>13367</v>
      </c>
      <c r="D55" s="739">
        <v>0</v>
      </c>
      <c r="E55" s="739">
        <v>0</v>
      </c>
      <c r="F55" s="739">
        <v>0</v>
      </c>
      <c r="G55" s="739">
        <v>0</v>
      </c>
      <c r="H55" s="739">
        <v>0</v>
      </c>
      <c r="I55" s="739">
        <v>40</v>
      </c>
      <c r="J55" s="739">
        <v>0</v>
      </c>
      <c r="K55" s="739">
        <v>0</v>
      </c>
      <c r="L55" s="739">
        <v>0</v>
      </c>
      <c r="M55" s="739"/>
      <c r="N55" s="739">
        <v>0</v>
      </c>
      <c r="O55" s="739">
        <v>0</v>
      </c>
      <c r="P55" s="739"/>
      <c r="Q55" s="739">
        <v>0</v>
      </c>
      <c r="R55" s="739">
        <v>28</v>
      </c>
      <c r="S55" s="739">
        <v>0</v>
      </c>
      <c r="T55" s="739">
        <v>0</v>
      </c>
      <c r="U55" s="739">
        <v>0</v>
      </c>
      <c r="V55" s="739">
        <v>0</v>
      </c>
      <c r="W55" s="739">
        <v>0</v>
      </c>
      <c r="X55" s="739">
        <v>0</v>
      </c>
      <c r="Y55" s="739">
        <v>0</v>
      </c>
      <c r="Z55" s="739">
        <v>0</v>
      </c>
      <c r="AA55" s="739">
        <v>0</v>
      </c>
      <c r="AB55" s="739">
        <v>0</v>
      </c>
      <c r="AC55" s="739">
        <v>0</v>
      </c>
      <c r="AD55" s="739">
        <v>2</v>
      </c>
      <c r="AE55" s="739">
        <v>0</v>
      </c>
      <c r="AF55" s="739">
        <v>109</v>
      </c>
      <c r="AG55" s="739">
        <v>0</v>
      </c>
      <c r="AH55" s="739">
        <v>0</v>
      </c>
      <c r="AI55" s="739">
        <v>73</v>
      </c>
      <c r="AJ55" s="739">
        <v>0</v>
      </c>
      <c r="AK55" s="739">
        <v>281</v>
      </c>
      <c r="AL55" s="739">
        <v>0</v>
      </c>
      <c r="AM55" s="739">
        <v>0</v>
      </c>
      <c r="AN55" s="739"/>
      <c r="AO55" s="739"/>
      <c r="AP55" s="773">
        <v>13900</v>
      </c>
      <c r="AQ55" s="739">
        <v>0</v>
      </c>
      <c r="AR55" s="739">
        <v>0</v>
      </c>
      <c r="AS55" s="739">
        <v>0</v>
      </c>
      <c r="AT55" s="739">
        <v>4</v>
      </c>
      <c r="AU55" s="739">
        <v>0</v>
      </c>
      <c r="AV55" s="739">
        <v>0</v>
      </c>
      <c r="AW55" s="739">
        <v>0</v>
      </c>
      <c r="AX55" s="739">
        <v>0</v>
      </c>
      <c r="AY55" s="739">
        <v>0</v>
      </c>
      <c r="AZ55" s="739">
        <v>0</v>
      </c>
      <c r="BA55" s="739">
        <v>0</v>
      </c>
      <c r="BB55" s="739">
        <v>4</v>
      </c>
      <c r="BC55" s="739">
        <v>0</v>
      </c>
      <c r="BD55" s="739">
        <v>13908</v>
      </c>
    </row>
    <row r="56" spans="1:56" s="760" customFormat="1" ht="16.350000000000001" customHeight="1" x14ac:dyDescent="0.2">
      <c r="A56" s="774" t="s">
        <v>138</v>
      </c>
      <c r="B56" s="740" t="s">
        <v>225</v>
      </c>
      <c r="C56" s="741">
        <v>7788</v>
      </c>
      <c r="D56" s="741">
        <v>0</v>
      </c>
      <c r="E56" s="741">
        <v>0</v>
      </c>
      <c r="F56" s="741">
        <v>0</v>
      </c>
      <c r="G56" s="741">
        <v>0</v>
      </c>
      <c r="H56" s="741">
        <v>0</v>
      </c>
      <c r="I56" s="741">
        <v>17</v>
      </c>
      <c r="J56" s="741">
        <v>0</v>
      </c>
      <c r="K56" s="741">
        <v>0</v>
      </c>
      <c r="L56" s="741">
        <v>0</v>
      </c>
      <c r="M56" s="741"/>
      <c r="N56" s="741">
        <v>0</v>
      </c>
      <c r="O56" s="741">
        <v>0</v>
      </c>
      <c r="P56" s="741"/>
      <c r="Q56" s="741">
        <v>0</v>
      </c>
      <c r="R56" s="741">
        <v>24</v>
      </c>
      <c r="S56" s="741">
        <v>0</v>
      </c>
      <c r="T56" s="741">
        <v>0</v>
      </c>
      <c r="U56" s="741">
        <v>0</v>
      </c>
      <c r="V56" s="741">
        <v>0</v>
      </c>
      <c r="W56" s="741">
        <v>0</v>
      </c>
      <c r="X56" s="741">
        <v>0</v>
      </c>
      <c r="Y56" s="741">
        <v>0</v>
      </c>
      <c r="Z56" s="741">
        <v>0</v>
      </c>
      <c r="AA56" s="741">
        <v>0</v>
      </c>
      <c r="AB56" s="741">
        <v>0</v>
      </c>
      <c r="AC56" s="741">
        <v>0</v>
      </c>
      <c r="AD56" s="741">
        <v>43</v>
      </c>
      <c r="AE56" s="741">
        <v>1</v>
      </c>
      <c r="AF56" s="741">
        <v>51</v>
      </c>
      <c r="AG56" s="741">
        <v>0</v>
      </c>
      <c r="AH56" s="741">
        <v>0</v>
      </c>
      <c r="AI56" s="741">
        <v>27</v>
      </c>
      <c r="AJ56" s="741">
        <v>0</v>
      </c>
      <c r="AK56" s="741">
        <v>0</v>
      </c>
      <c r="AL56" s="741">
        <v>0</v>
      </c>
      <c r="AM56" s="741">
        <v>0</v>
      </c>
      <c r="AN56" s="741"/>
      <c r="AO56" s="741"/>
      <c r="AP56" s="775">
        <v>7951</v>
      </c>
      <c r="AQ56" s="741">
        <v>0</v>
      </c>
      <c r="AR56" s="741">
        <v>0</v>
      </c>
      <c r="AS56" s="741">
        <v>0</v>
      </c>
      <c r="AT56" s="741">
        <v>0</v>
      </c>
      <c r="AU56" s="741">
        <v>0</v>
      </c>
      <c r="AV56" s="741">
        <v>0</v>
      </c>
      <c r="AW56" s="741">
        <v>0</v>
      </c>
      <c r="AX56" s="741">
        <v>0</v>
      </c>
      <c r="AY56" s="741">
        <v>0</v>
      </c>
      <c r="AZ56" s="741">
        <v>0</v>
      </c>
      <c r="BA56" s="741">
        <v>0</v>
      </c>
      <c r="BB56" s="741">
        <v>8</v>
      </c>
      <c r="BC56" s="741">
        <v>0</v>
      </c>
      <c r="BD56" s="741">
        <v>7959</v>
      </c>
    </row>
    <row r="57" spans="1:56" s="760" customFormat="1" ht="16.350000000000001" customHeight="1" x14ac:dyDescent="0.2">
      <c r="A57" s="770" t="s">
        <v>139</v>
      </c>
      <c r="B57" s="742" t="s">
        <v>226</v>
      </c>
      <c r="C57" s="743">
        <v>8388</v>
      </c>
      <c r="D57" s="743">
        <v>0</v>
      </c>
      <c r="E57" s="743">
        <v>0</v>
      </c>
      <c r="F57" s="743">
        <v>0</v>
      </c>
      <c r="G57" s="743">
        <v>0</v>
      </c>
      <c r="H57" s="743">
        <v>0</v>
      </c>
      <c r="I57" s="743">
        <v>23</v>
      </c>
      <c r="J57" s="743">
        <v>0</v>
      </c>
      <c r="K57" s="743">
        <v>0</v>
      </c>
      <c r="L57" s="743">
        <v>0</v>
      </c>
      <c r="M57" s="816"/>
      <c r="N57" s="743">
        <v>0</v>
      </c>
      <c r="O57" s="743">
        <v>0</v>
      </c>
      <c r="P57" s="816"/>
      <c r="Q57" s="743">
        <v>0</v>
      </c>
      <c r="R57" s="743">
        <v>0</v>
      </c>
      <c r="S57" s="816">
        <v>0</v>
      </c>
      <c r="T57" s="816">
        <v>0</v>
      </c>
      <c r="U57" s="816">
        <v>0</v>
      </c>
      <c r="V57" s="816">
        <v>0</v>
      </c>
      <c r="W57" s="816">
        <v>0</v>
      </c>
      <c r="X57" s="743">
        <v>0</v>
      </c>
      <c r="Y57" s="743">
        <v>0</v>
      </c>
      <c r="Z57" s="743">
        <v>0</v>
      </c>
      <c r="AA57" s="743">
        <v>0</v>
      </c>
      <c r="AB57" s="743">
        <v>0</v>
      </c>
      <c r="AC57" s="743">
        <v>0</v>
      </c>
      <c r="AD57" s="743">
        <v>1</v>
      </c>
      <c r="AE57" s="743">
        <v>0</v>
      </c>
      <c r="AF57" s="743">
        <v>0</v>
      </c>
      <c r="AG57" s="743">
        <v>0</v>
      </c>
      <c r="AH57" s="743">
        <v>0</v>
      </c>
      <c r="AI57" s="743">
        <v>13</v>
      </c>
      <c r="AJ57" s="743">
        <v>0</v>
      </c>
      <c r="AK57" s="743">
        <v>0</v>
      </c>
      <c r="AL57" s="743">
        <v>0</v>
      </c>
      <c r="AM57" s="743">
        <v>0</v>
      </c>
      <c r="AN57" s="816"/>
      <c r="AO57" s="816"/>
      <c r="AP57" s="771">
        <v>8425</v>
      </c>
      <c r="AQ57" s="743">
        <v>0</v>
      </c>
      <c r="AR57" s="743">
        <v>265</v>
      </c>
      <c r="AS57" s="743">
        <v>0</v>
      </c>
      <c r="AT57" s="743">
        <v>0</v>
      </c>
      <c r="AU57" s="743">
        <v>0</v>
      </c>
      <c r="AV57" s="743">
        <v>0</v>
      </c>
      <c r="AW57" s="743">
        <v>0</v>
      </c>
      <c r="AX57" s="743">
        <v>2</v>
      </c>
      <c r="AY57" s="743">
        <v>0</v>
      </c>
      <c r="AZ57" s="743">
        <v>0</v>
      </c>
      <c r="BA57" s="743">
        <v>0</v>
      </c>
      <c r="BB57" s="743">
        <v>7</v>
      </c>
      <c r="BC57" s="743">
        <v>0</v>
      </c>
      <c r="BD57" s="743">
        <v>8699</v>
      </c>
    </row>
    <row r="58" spans="1:56" s="760" customFormat="1" ht="16.350000000000001" customHeight="1" x14ac:dyDescent="0.2">
      <c r="A58" s="772" t="s">
        <v>140</v>
      </c>
      <c r="B58" s="738" t="s">
        <v>227</v>
      </c>
      <c r="C58" s="739">
        <v>37671</v>
      </c>
      <c r="D58" s="739">
        <v>0</v>
      </c>
      <c r="E58" s="739">
        <v>0</v>
      </c>
      <c r="F58" s="739">
        <v>0</v>
      </c>
      <c r="G58" s="739">
        <v>0</v>
      </c>
      <c r="H58" s="739">
        <v>2</v>
      </c>
      <c r="I58" s="739">
        <v>174</v>
      </c>
      <c r="J58" s="739">
        <v>0</v>
      </c>
      <c r="K58" s="739">
        <v>2</v>
      </c>
      <c r="L58" s="739">
        <v>1</v>
      </c>
      <c r="M58" s="739"/>
      <c r="N58" s="739">
        <v>1</v>
      </c>
      <c r="O58" s="739">
        <v>0</v>
      </c>
      <c r="P58" s="739"/>
      <c r="Q58" s="739">
        <v>0</v>
      </c>
      <c r="R58" s="739">
        <v>0</v>
      </c>
      <c r="S58" s="739">
        <v>0</v>
      </c>
      <c r="T58" s="739">
        <v>0</v>
      </c>
      <c r="U58" s="739">
        <v>0</v>
      </c>
      <c r="V58" s="739">
        <v>1</v>
      </c>
      <c r="W58" s="739">
        <v>0</v>
      </c>
      <c r="X58" s="739">
        <v>4</v>
      </c>
      <c r="Y58" s="739">
        <v>0</v>
      </c>
      <c r="Z58" s="739">
        <v>0</v>
      </c>
      <c r="AA58" s="739">
        <v>0</v>
      </c>
      <c r="AB58" s="739">
        <v>0</v>
      </c>
      <c r="AC58" s="739">
        <v>2</v>
      </c>
      <c r="AD58" s="739">
        <v>0</v>
      </c>
      <c r="AE58" s="739">
        <v>0</v>
      </c>
      <c r="AF58" s="739">
        <v>0</v>
      </c>
      <c r="AG58" s="739">
        <v>0</v>
      </c>
      <c r="AH58" s="739">
        <v>0</v>
      </c>
      <c r="AI58" s="739">
        <v>107</v>
      </c>
      <c r="AJ58" s="739">
        <v>0</v>
      </c>
      <c r="AK58" s="739">
        <v>0</v>
      </c>
      <c r="AL58" s="739">
        <v>2</v>
      </c>
      <c r="AM58" s="739">
        <v>0</v>
      </c>
      <c r="AN58" s="739"/>
      <c r="AO58" s="739"/>
      <c r="AP58" s="773">
        <v>37967</v>
      </c>
      <c r="AQ58" s="739">
        <v>0</v>
      </c>
      <c r="AR58" s="739">
        <v>0</v>
      </c>
      <c r="AS58" s="739">
        <v>10</v>
      </c>
      <c r="AT58" s="739">
        <v>0</v>
      </c>
      <c r="AU58" s="739">
        <v>0</v>
      </c>
      <c r="AV58" s="739">
        <v>6</v>
      </c>
      <c r="AW58" s="739">
        <v>0</v>
      </c>
      <c r="AX58" s="739">
        <v>0</v>
      </c>
      <c r="AY58" s="739">
        <v>0</v>
      </c>
      <c r="AZ58" s="739">
        <v>0</v>
      </c>
      <c r="BA58" s="739">
        <v>0</v>
      </c>
      <c r="BB58" s="739">
        <v>25</v>
      </c>
      <c r="BC58" s="739">
        <v>51</v>
      </c>
      <c r="BD58" s="739">
        <v>38059</v>
      </c>
    </row>
    <row r="59" spans="1:56" s="760" customFormat="1" ht="16.350000000000001" customHeight="1" x14ac:dyDescent="0.2">
      <c r="A59" s="772" t="s">
        <v>141</v>
      </c>
      <c r="B59" s="738" t="s">
        <v>228</v>
      </c>
      <c r="C59" s="739">
        <v>18603</v>
      </c>
      <c r="D59" s="739">
        <v>0</v>
      </c>
      <c r="E59" s="739">
        <v>0</v>
      </c>
      <c r="F59" s="739">
        <v>0</v>
      </c>
      <c r="G59" s="739">
        <v>0</v>
      </c>
      <c r="H59" s="739">
        <v>0</v>
      </c>
      <c r="I59" s="739">
        <v>171</v>
      </c>
      <c r="J59" s="739">
        <v>0</v>
      </c>
      <c r="K59" s="739">
        <v>0</v>
      </c>
      <c r="L59" s="739">
        <v>0</v>
      </c>
      <c r="M59" s="739"/>
      <c r="N59" s="739">
        <v>1</v>
      </c>
      <c r="O59" s="739">
        <v>0</v>
      </c>
      <c r="P59" s="739"/>
      <c r="Q59" s="739">
        <v>0</v>
      </c>
      <c r="R59" s="739">
        <v>0</v>
      </c>
      <c r="S59" s="739">
        <v>0</v>
      </c>
      <c r="T59" s="739">
        <v>0</v>
      </c>
      <c r="U59" s="739">
        <v>0</v>
      </c>
      <c r="V59" s="739">
        <v>0</v>
      </c>
      <c r="W59" s="739">
        <v>0</v>
      </c>
      <c r="X59" s="739">
        <v>0</v>
      </c>
      <c r="Y59" s="739">
        <v>0</v>
      </c>
      <c r="Z59" s="739">
        <v>0</v>
      </c>
      <c r="AA59" s="739">
        <v>0</v>
      </c>
      <c r="AB59" s="739">
        <v>0</v>
      </c>
      <c r="AC59" s="739">
        <v>0</v>
      </c>
      <c r="AD59" s="739">
        <v>0</v>
      </c>
      <c r="AE59" s="739">
        <v>1</v>
      </c>
      <c r="AF59" s="739">
        <v>0</v>
      </c>
      <c r="AG59" s="739">
        <v>0</v>
      </c>
      <c r="AH59" s="739">
        <v>0</v>
      </c>
      <c r="AI59" s="739">
        <v>79</v>
      </c>
      <c r="AJ59" s="739">
        <v>0</v>
      </c>
      <c r="AK59" s="739">
        <v>0</v>
      </c>
      <c r="AL59" s="739">
        <v>237</v>
      </c>
      <c r="AM59" s="739">
        <v>0</v>
      </c>
      <c r="AN59" s="739"/>
      <c r="AO59" s="739"/>
      <c r="AP59" s="773">
        <v>19092</v>
      </c>
      <c r="AQ59" s="739">
        <v>0</v>
      </c>
      <c r="AR59" s="739">
        <v>0</v>
      </c>
      <c r="AS59" s="739">
        <v>1</v>
      </c>
      <c r="AT59" s="739">
        <v>0</v>
      </c>
      <c r="AU59" s="739">
        <v>0</v>
      </c>
      <c r="AV59" s="739">
        <v>0</v>
      </c>
      <c r="AW59" s="739">
        <v>0</v>
      </c>
      <c r="AX59" s="739">
        <v>0</v>
      </c>
      <c r="AY59" s="739">
        <v>0</v>
      </c>
      <c r="AZ59" s="739">
        <v>0</v>
      </c>
      <c r="BA59" s="739">
        <v>0</v>
      </c>
      <c r="BB59" s="739">
        <v>5</v>
      </c>
      <c r="BC59" s="739">
        <v>7</v>
      </c>
      <c r="BD59" s="739">
        <v>19105</v>
      </c>
    </row>
    <row r="60" spans="1:56" s="760" customFormat="1" ht="16.350000000000001" customHeight="1" x14ac:dyDescent="0.2">
      <c r="A60" s="772" t="s">
        <v>229</v>
      </c>
      <c r="B60" s="738" t="s">
        <v>230</v>
      </c>
      <c r="C60" s="739">
        <v>597</v>
      </c>
      <c r="D60" s="739">
        <v>0</v>
      </c>
      <c r="E60" s="739">
        <v>0</v>
      </c>
      <c r="F60" s="739">
        <v>0</v>
      </c>
      <c r="G60" s="739">
        <v>0</v>
      </c>
      <c r="H60" s="739">
        <v>0</v>
      </c>
      <c r="I60" s="739">
        <v>4</v>
      </c>
      <c r="J60" s="739">
        <v>0</v>
      </c>
      <c r="K60" s="739">
        <v>0</v>
      </c>
      <c r="L60" s="739">
        <v>0</v>
      </c>
      <c r="M60" s="739"/>
      <c r="N60" s="739">
        <v>0</v>
      </c>
      <c r="O60" s="739">
        <v>0</v>
      </c>
      <c r="P60" s="739"/>
      <c r="Q60" s="739">
        <v>2</v>
      </c>
      <c r="R60" s="739">
        <v>0</v>
      </c>
      <c r="S60" s="739">
        <v>0</v>
      </c>
      <c r="T60" s="739">
        <v>0</v>
      </c>
      <c r="U60" s="739">
        <v>0</v>
      </c>
      <c r="V60" s="739">
        <v>0</v>
      </c>
      <c r="W60" s="739">
        <v>0</v>
      </c>
      <c r="X60" s="739">
        <v>0</v>
      </c>
      <c r="Y60" s="739">
        <v>0</v>
      </c>
      <c r="Z60" s="739">
        <v>13</v>
      </c>
      <c r="AA60" s="739">
        <v>0</v>
      </c>
      <c r="AB60" s="739">
        <v>0</v>
      </c>
      <c r="AC60" s="739">
        <v>0</v>
      </c>
      <c r="AD60" s="739">
        <v>0</v>
      </c>
      <c r="AE60" s="739">
        <v>0</v>
      </c>
      <c r="AF60" s="739">
        <v>0</v>
      </c>
      <c r="AG60" s="739">
        <v>0</v>
      </c>
      <c r="AH60" s="739">
        <v>0</v>
      </c>
      <c r="AI60" s="739">
        <v>0</v>
      </c>
      <c r="AJ60" s="739">
        <v>0</v>
      </c>
      <c r="AK60" s="739">
        <v>0</v>
      </c>
      <c r="AL60" s="739">
        <v>0</v>
      </c>
      <c r="AM60" s="739">
        <v>0</v>
      </c>
      <c r="AN60" s="739"/>
      <c r="AO60" s="739"/>
      <c r="AP60" s="773">
        <v>616</v>
      </c>
      <c r="AQ60" s="739">
        <v>0</v>
      </c>
      <c r="AR60" s="739">
        <v>0</v>
      </c>
      <c r="AS60" s="739">
        <v>0</v>
      </c>
      <c r="AT60" s="739">
        <v>0</v>
      </c>
      <c r="AU60" s="739">
        <v>4</v>
      </c>
      <c r="AV60" s="739">
        <v>0</v>
      </c>
      <c r="AW60" s="739">
        <v>0</v>
      </c>
      <c r="AX60" s="739">
        <v>0</v>
      </c>
      <c r="AY60" s="739">
        <v>0</v>
      </c>
      <c r="AZ60" s="739">
        <v>0</v>
      </c>
      <c r="BA60" s="739">
        <v>0</v>
      </c>
      <c r="BB60" s="739">
        <v>0</v>
      </c>
      <c r="BC60" s="739">
        <v>0</v>
      </c>
      <c r="BD60" s="739">
        <v>620</v>
      </c>
    </row>
    <row r="61" spans="1:56" s="760" customFormat="1" ht="16.350000000000001" customHeight="1" x14ac:dyDescent="0.2">
      <c r="A61" s="774" t="s">
        <v>142</v>
      </c>
      <c r="B61" s="740" t="s">
        <v>231</v>
      </c>
      <c r="C61" s="741">
        <v>17057</v>
      </c>
      <c r="D61" s="741">
        <v>0</v>
      </c>
      <c r="E61" s="741">
        <v>0</v>
      </c>
      <c r="F61" s="741">
        <v>0</v>
      </c>
      <c r="G61" s="741">
        <v>0</v>
      </c>
      <c r="H61" s="741">
        <v>0</v>
      </c>
      <c r="I61" s="741">
        <v>52</v>
      </c>
      <c r="J61" s="741">
        <v>0</v>
      </c>
      <c r="K61" s="741">
        <v>0</v>
      </c>
      <c r="L61" s="741">
        <v>0</v>
      </c>
      <c r="M61" s="741"/>
      <c r="N61" s="741">
        <v>0</v>
      </c>
      <c r="O61" s="741">
        <v>0</v>
      </c>
      <c r="P61" s="741"/>
      <c r="Q61" s="741">
        <v>0</v>
      </c>
      <c r="R61" s="741">
        <v>0</v>
      </c>
      <c r="S61" s="741">
        <v>0</v>
      </c>
      <c r="T61" s="741">
        <v>0</v>
      </c>
      <c r="U61" s="741">
        <v>0</v>
      </c>
      <c r="V61" s="741">
        <v>0</v>
      </c>
      <c r="W61" s="741">
        <v>0</v>
      </c>
      <c r="X61" s="741">
        <v>0</v>
      </c>
      <c r="Y61" s="741">
        <v>0</v>
      </c>
      <c r="Z61" s="741">
        <v>0</v>
      </c>
      <c r="AA61" s="741">
        <v>0</v>
      </c>
      <c r="AB61" s="741">
        <v>0</v>
      </c>
      <c r="AC61" s="741">
        <v>0</v>
      </c>
      <c r="AD61" s="741">
        <v>0</v>
      </c>
      <c r="AE61" s="741">
        <v>0</v>
      </c>
      <c r="AF61" s="741">
        <v>3</v>
      </c>
      <c r="AG61" s="741">
        <v>0</v>
      </c>
      <c r="AH61" s="741">
        <v>0</v>
      </c>
      <c r="AI61" s="741">
        <v>47</v>
      </c>
      <c r="AJ61" s="741">
        <v>0</v>
      </c>
      <c r="AK61" s="741">
        <v>0</v>
      </c>
      <c r="AL61" s="741">
        <v>0</v>
      </c>
      <c r="AM61" s="741">
        <v>0</v>
      </c>
      <c r="AN61" s="741"/>
      <c r="AO61" s="741"/>
      <c r="AP61" s="775">
        <v>17159</v>
      </c>
      <c r="AQ61" s="741">
        <v>0</v>
      </c>
      <c r="AR61" s="741">
        <v>0</v>
      </c>
      <c r="AS61" s="741">
        <v>0</v>
      </c>
      <c r="AT61" s="741">
        <v>0</v>
      </c>
      <c r="AU61" s="741">
        <v>0</v>
      </c>
      <c r="AV61" s="741">
        <v>0</v>
      </c>
      <c r="AW61" s="741">
        <v>0</v>
      </c>
      <c r="AX61" s="741">
        <v>41</v>
      </c>
      <c r="AY61" s="741">
        <v>0</v>
      </c>
      <c r="AZ61" s="741">
        <v>0</v>
      </c>
      <c r="BA61" s="741">
        <v>0</v>
      </c>
      <c r="BB61" s="741">
        <v>11</v>
      </c>
      <c r="BC61" s="741">
        <v>0</v>
      </c>
      <c r="BD61" s="741">
        <v>17211</v>
      </c>
    </row>
    <row r="62" spans="1:56" s="760" customFormat="1" ht="16.350000000000001" customHeight="1" x14ac:dyDescent="0.2">
      <c r="A62" s="770" t="s">
        <v>143</v>
      </c>
      <c r="B62" s="742" t="s">
        <v>232</v>
      </c>
      <c r="C62" s="743">
        <v>2014</v>
      </c>
      <c r="D62" s="743">
        <v>0</v>
      </c>
      <c r="E62" s="743">
        <v>0</v>
      </c>
      <c r="F62" s="743">
        <v>888</v>
      </c>
      <c r="G62" s="743">
        <v>0</v>
      </c>
      <c r="H62" s="743">
        <v>0</v>
      </c>
      <c r="I62" s="743">
        <v>12</v>
      </c>
      <c r="J62" s="743">
        <v>0</v>
      </c>
      <c r="K62" s="743">
        <v>0</v>
      </c>
      <c r="L62" s="743">
        <v>0</v>
      </c>
      <c r="M62" s="816"/>
      <c r="N62" s="743">
        <v>0</v>
      </c>
      <c r="O62" s="743">
        <v>0</v>
      </c>
      <c r="P62" s="816"/>
      <c r="Q62" s="743">
        <v>0</v>
      </c>
      <c r="R62" s="743">
        <v>0</v>
      </c>
      <c r="S62" s="816">
        <v>41</v>
      </c>
      <c r="T62" s="816">
        <v>0</v>
      </c>
      <c r="U62" s="816">
        <v>0</v>
      </c>
      <c r="V62" s="816">
        <v>0</v>
      </c>
      <c r="W62" s="816">
        <v>2</v>
      </c>
      <c r="X62" s="743">
        <v>0</v>
      </c>
      <c r="Y62" s="743">
        <v>0</v>
      </c>
      <c r="Z62" s="743">
        <v>0</v>
      </c>
      <c r="AA62" s="743">
        <v>0</v>
      </c>
      <c r="AB62" s="743">
        <v>124</v>
      </c>
      <c r="AC62" s="743">
        <v>0</v>
      </c>
      <c r="AD62" s="743">
        <v>0</v>
      </c>
      <c r="AE62" s="743">
        <v>0</v>
      </c>
      <c r="AF62" s="743">
        <v>0</v>
      </c>
      <c r="AG62" s="743">
        <v>0</v>
      </c>
      <c r="AH62" s="743">
        <v>0</v>
      </c>
      <c r="AI62" s="743">
        <v>6</v>
      </c>
      <c r="AJ62" s="743">
        <v>0</v>
      </c>
      <c r="AK62" s="743">
        <v>0</v>
      </c>
      <c r="AL62" s="743">
        <v>0</v>
      </c>
      <c r="AM62" s="743">
        <v>0</v>
      </c>
      <c r="AN62" s="816"/>
      <c r="AO62" s="816"/>
      <c r="AP62" s="771">
        <v>3087</v>
      </c>
      <c r="AQ62" s="743">
        <v>1</v>
      </c>
      <c r="AR62" s="743">
        <v>0</v>
      </c>
      <c r="AS62" s="743">
        <v>0</v>
      </c>
      <c r="AT62" s="743">
        <v>0</v>
      </c>
      <c r="AU62" s="743">
        <v>0</v>
      </c>
      <c r="AV62" s="743">
        <v>0</v>
      </c>
      <c r="AW62" s="743">
        <v>0</v>
      </c>
      <c r="AX62" s="743">
        <v>0</v>
      </c>
      <c r="AY62" s="743">
        <v>0</v>
      </c>
      <c r="AZ62" s="743">
        <v>0</v>
      </c>
      <c r="BA62" s="743">
        <v>0</v>
      </c>
      <c r="BB62" s="743">
        <v>0</v>
      </c>
      <c r="BC62" s="743">
        <v>0</v>
      </c>
      <c r="BD62" s="743">
        <v>3088</v>
      </c>
    </row>
    <row r="63" spans="1:56" s="760" customFormat="1" ht="16.350000000000001" customHeight="1" x14ac:dyDescent="0.2">
      <c r="A63" s="772" t="s">
        <v>144</v>
      </c>
      <c r="B63" s="738" t="s">
        <v>233</v>
      </c>
      <c r="C63" s="739">
        <v>9229</v>
      </c>
      <c r="D63" s="739">
        <v>0</v>
      </c>
      <c r="E63" s="739">
        <v>0</v>
      </c>
      <c r="F63" s="739">
        <v>0</v>
      </c>
      <c r="G63" s="739">
        <v>0</v>
      </c>
      <c r="H63" s="739">
        <v>0</v>
      </c>
      <c r="I63" s="739">
        <v>17</v>
      </c>
      <c r="J63" s="739">
        <v>0</v>
      </c>
      <c r="K63" s="739">
        <v>0</v>
      </c>
      <c r="L63" s="739">
        <v>0</v>
      </c>
      <c r="M63" s="739"/>
      <c r="N63" s="739">
        <v>0</v>
      </c>
      <c r="O63" s="739">
        <v>0</v>
      </c>
      <c r="P63" s="739"/>
      <c r="Q63" s="739">
        <v>0</v>
      </c>
      <c r="R63" s="739">
        <v>4</v>
      </c>
      <c r="S63" s="739">
        <v>0</v>
      </c>
      <c r="T63" s="739">
        <v>0</v>
      </c>
      <c r="U63" s="739">
        <v>0</v>
      </c>
      <c r="V63" s="739">
        <v>0</v>
      </c>
      <c r="W63" s="739">
        <v>0</v>
      </c>
      <c r="X63" s="739">
        <v>0</v>
      </c>
      <c r="Y63" s="739">
        <v>0</v>
      </c>
      <c r="Z63" s="739">
        <v>0</v>
      </c>
      <c r="AA63" s="739">
        <v>0</v>
      </c>
      <c r="AB63" s="739">
        <v>0</v>
      </c>
      <c r="AC63" s="739">
        <v>0</v>
      </c>
      <c r="AD63" s="739">
        <v>43</v>
      </c>
      <c r="AE63" s="739">
        <v>0</v>
      </c>
      <c r="AF63" s="739">
        <v>10</v>
      </c>
      <c r="AG63" s="739">
        <v>0</v>
      </c>
      <c r="AH63" s="739">
        <v>0</v>
      </c>
      <c r="AI63" s="739">
        <v>26</v>
      </c>
      <c r="AJ63" s="739">
        <v>0</v>
      </c>
      <c r="AK63" s="739">
        <v>0</v>
      </c>
      <c r="AL63" s="739">
        <v>0</v>
      </c>
      <c r="AM63" s="739">
        <v>0</v>
      </c>
      <c r="AN63" s="739"/>
      <c r="AO63" s="739"/>
      <c r="AP63" s="773">
        <v>9329</v>
      </c>
      <c r="AQ63" s="739">
        <v>0</v>
      </c>
      <c r="AR63" s="739">
        <v>0</v>
      </c>
      <c r="AS63" s="739">
        <v>0</v>
      </c>
      <c r="AT63" s="739">
        <v>0</v>
      </c>
      <c r="AU63" s="739">
        <v>0</v>
      </c>
      <c r="AV63" s="739">
        <v>0</v>
      </c>
      <c r="AW63" s="739">
        <v>0</v>
      </c>
      <c r="AX63" s="739">
        <v>0</v>
      </c>
      <c r="AY63" s="739">
        <v>0</v>
      </c>
      <c r="AZ63" s="739">
        <v>0</v>
      </c>
      <c r="BA63" s="739">
        <v>0</v>
      </c>
      <c r="BB63" s="739">
        <v>3</v>
      </c>
      <c r="BC63" s="739">
        <v>0</v>
      </c>
      <c r="BD63" s="739">
        <v>9332</v>
      </c>
    </row>
    <row r="64" spans="1:56" s="760" customFormat="1" ht="16.350000000000001" customHeight="1" x14ac:dyDescent="0.2">
      <c r="A64" s="772" t="s">
        <v>234</v>
      </c>
      <c r="B64" s="738" t="s">
        <v>235</v>
      </c>
      <c r="C64" s="739">
        <v>8275</v>
      </c>
      <c r="D64" s="739">
        <v>0</v>
      </c>
      <c r="E64" s="739">
        <v>0</v>
      </c>
      <c r="F64" s="739">
        <v>0</v>
      </c>
      <c r="G64" s="739">
        <v>0</v>
      </c>
      <c r="H64" s="739">
        <v>0</v>
      </c>
      <c r="I64" s="739">
        <v>23</v>
      </c>
      <c r="J64" s="739">
        <v>0</v>
      </c>
      <c r="K64" s="739">
        <v>0</v>
      </c>
      <c r="L64" s="739">
        <v>0</v>
      </c>
      <c r="M64" s="739"/>
      <c r="N64" s="739">
        <v>0</v>
      </c>
      <c r="O64" s="739">
        <v>0</v>
      </c>
      <c r="P64" s="739"/>
      <c r="Q64" s="739">
        <v>0</v>
      </c>
      <c r="R64" s="739">
        <v>0</v>
      </c>
      <c r="S64" s="739">
        <v>0</v>
      </c>
      <c r="T64" s="739">
        <v>0</v>
      </c>
      <c r="U64" s="739">
        <v>0</v>
      </c>
      <c r="V64" s="739">
        <v>0</v>
      </c>
      <c r="W64" s="739">
        <v>0</v>
      </c>
      <c r="X64" s="739">
        <v>0</v>
      </c>
      <c r="Y64" s="739">
        <v>0</v>
      </c>
      <c r="Z64" s="739">
        <v>0</v>
      </c>
      <c r="AA64" s="739">
        <v>0</v>
      </c>
      <c r="AB64" s="739">
        <v>0</v>
      </c>
      <c r="AC64" s="739">
        <v>0</v>
      </c>
      <c r="AD64" s="739">
        <v>0</v>
      </c>
      <c r="AE64" s="739">
        <v>0</v>
      </c>
      <c r="AF64" s="739">
        <v>0</v>
      </c>
      <c r="AG64" s="739">
        <v>0</v>
      </c>
      <c r="AH64" s="739">
        <v>0</v>
      </c>
      <c r="AI64" s="739">
        <v>40</v>
      </c>
      <c r="AJ64" s="739">
        <v>0</v>
      </c>
      <c r="AK64" s="739">
        <v>0</v>
      </c>
      <c r="AL64" s="739">
        <v>0</v>
      </c>
      <c r="AM64" s="739">
        <v>0</v>
      </c>
      <c r="AN64" s="739"/>
      <c r="AO64" s="739"/>
      <c r="AP64" s="773">
        <v>8338</v>
      </c>
      <c r="AQ64" s="739">
        <v>0</v>
      </c>
      <c r="AR64" s="739">
        <v>0</v>
      </c>
      <c r="AS64" s="739">
        <v>0</v>
      </c>
      <c r="AT64" s="739">
        <v>0</v>
      </c>
      <c r="AU64" s="739">
        <v>0</v>
      </c>
      <c r="AV64" s="739">
        <v>0</v>
      </c>
      <c r="AW64" s="739">
        <v>0</v>
      </c>
      <c r="AX64" s="739">
        <v>0</v>
      </c>
      <c r="AY64" s="739">
        <v>0</v>
      </c>
      <c r="AZ64" s="739">
        <v>0</v>
      </c>
      <c r="BA64" s="739">
        <v>0</v>
      </c>
      <c r="BB64" s="739">
        <v>12</v>
      </c>
      <c r="BC64" s="739">
        <v>0</v>
      </c>
      <c r="BD64" s="739">
        <v>8350</v>
      </c>
    </row>
    <row r="65" spans="1:56" s="760" customFormat="1" ht="16.350000000000001" customHeight="1" x14ac:dyDescent="0.2">
      <c r="A65" s="772" t="s">
        <v>145</v>
      </c>
      <c r="B65" s="738" t="s">
        <v>236</v>
      </c>
      <c r="C65" s="739">
        <v>5092</v>
      </c>
      <c r="D65" s="739">
        <v>0</v>
      </c>
      <c r="E65" s="739">
        <v>0</v>
      </c>
      <c r="F65" s="739">
        <v>0</v>
      </c>
      <c r="G65" s="739">
        <v>0</v>
      </c>
      <c r="H65" s="739">
        <v>0</v>
      </c>
      <c r="I65" s="739">
        <v>13</v>
      </c>
      <c r="J65" s="739">
        <v>0</v>
      </c>
      <c r="K65" s="739">
        <v>0</v>
      </c>
      <c r="L65" s="739">
        <v>0</v>
      </c>
      <c r="M65" s="739"/>
      <c r="N65" s="739">
        <v>1</v>
      </c>
      <c r="O65" s="739">
        <v>0</v>
      </c>
      <c r="P65" s="739"/>
      <c r="Q65" s="739">
        <v>0</v>
      </c>
      <c r="R65" s="739">
        <v>0</v>
      </c>
      <c r="S65" s="739">
        <v>0</v>
      </c>
      <c r="T65" s="739">
        <v>0</v>
      </c>
      <c r="U65" s="739">
        <v>0</v>
      </c>
      <c r="V65" s="739">
        <v>0</v>
      </c>
      <c r="W65" s="739">
        <v>0</v>
      </c>
      <c r="X65" s="739">
        <v>0</v>
      </c>
      <c r="Y65" s="739">
        <v>0</v>
      </c>
      <c r="Z65" s="739">
        <v>0</v>
      </c>
      <c r="AA65" s="739">
        <v>0</v>
      </c>
      <c r="AB65" s="739">
        <v>0</v>
      </c>
      <c r="AC65" s="739">
        <v>145</v>
      </c>
      <c r="AD65" s="739">
        <v>0</v>
      </c>
      <c r="AE65" s="739">
        <v>0</v>
      </c>
      <c r="AF65" s="739">
        <v>0</v>
      </c>
      <c r="AG65" s="739">
        <v>0</v>
      </c>
      <c r="AH65" s="739">
        <v>0</v>
      </c>
      <c r="AI65" s="739">
        <v>16</v>
      </c>
      <c r="AJ65" s="739">
        <v>0</v>
      </c>
      <c r="AK65" s="739">
        <v>0</v>
      </c>
      <c r="AL65" s="739">
        <v>0</v>
      </c>
      <c r="AM65" s="739">
        <v>0</v>
      </c>
      <c r="AN65" s="739"/>
      <c r="AO65" s="739"/>
      <c r="AP65" s="773">
        <v>5267</v>
      </c>
      <c r="AQ65" s="739">
        <v>0</v>
      </c>
      <c r="AR65" s="739">
        <v>0</v>
      </c>
      <c r="AS65" s="739">
        <v>0</v>
      </c>
      <c r="AT65" s="739">
        <v>0</v>
      </c>
      <c r="AU65" s="739">
        <v>0</v>
      </c>
      <c r="AV65" s="739">
        <v>0</v>
      </c>
      <c r="AW65" s="739">
        <v>0</v>
      </c>
      <c r="AX65" s="739">
        <v>0</v>
      </c>
      <c r="AY65" s="739">
        <v>0</v>
      </c>
      <c r="AZ65" s="739">
        <v>0</v>
      </c>
      <c r="BA65" s="739">
        <v>0</v>
      </c>
      <c r="BB65" s="739">
        <v>3</v>
      </c>
      <c r="BC65" s="739">
        <v>0</v>
      </c>
      <c r="BD65" s="739">
        <v>5270</v>
      </c>
    </row>
    <row r="66" spans="1:56" s="760" customFormat="1" ht="16.350000000000001" customHeight="1" x14ac:dyDescent="0.2">
      <c r="A66" s="774" t="s">
        <v>237</v>
      </c>
      <c r="B66" s="740" t="s">
        <v>238</v>
      </c>
      <c r="C66" s="741">
        <v>6119</v>
      </c>
      <c r="D66" s="741">
        <v>0</v>
      </c>
      <c r="E66" s="741">
        <v>0</v>
      </c>
      <c r="F66" s="741">
        <v>0</v>
      </c>
      <c r="G66" s="741">
        <v>0</v>
      </c>
      <c r="H66" s="741">
        <v>0</v>
      </c>
      <c r="I66" s="741">
        <v>34</v>
      </c>
      <c r="J66" s="741">
        <v>0</v>
      </c>
      <c r="K66" s="741">
        <v>0</v>
      </c>
      <c r="L66" s="741">
        <v>0</v>
      </c>
      <c r="M66" s="741"/>
      <c r="N66" s="741">
        <v>0</v>
      </c>
      <c r="O66" s="741">
        <v>0</v>
      </c>
      <c r="P66" s="741"/>
      <c r="Q66" s="741">
        <v>0</v>
      </c>
      <c r="R66" s="741">
        <v>0</v>
      </c>
      <c r="S66" s="741">
        <v>2</v>
      </c>
      <c r="T66" s="741">
        <v>0</v>
      </c>
      <c r="U66" s="741">
        <v>0</v>
      </c>
      <c r="V66" s="741">
        <v>0</v>
      </c>
      <c r="W66" s="741">
        <v>0</v>
      </c>
      <c r="X66" s="741">
        <v>0</v>
      </c>
      <c r="Y66" s="741">
        <v>0</v>
      </c>
      <c r="Z66" s="741">
        <v>0</v>
      </c>
      <c r="AA66" s="741">
        <v>0</v>
      </c>
      <c r="AB66" s="741">
        <v>0</v>
      </c>
      <c r="AC66" s="741">
        <v>0</v>
      </c>
      <c r="AD66" s="741">
        <v>0</v>
      </c>
      <c r="AE66" s="741">
        <v>0</v>
      </c>
      <c r="AF66" s="741">
        <v>0</v>
      </c>
      <c r="AG66" s="741">
        <v>0</v>
      </c>
      <c r="AH66" s="741">
        <v>1</v>
      </c>
      <c r="AI66" s="741">
        <v>10</v>
      </c>
      <c r="AJ66" s="741">
        <v>0</v>
      </c>
      <c r="AK66" s="741">
        <v>0</v>
      </c>
      <c r="AL66" s="741">
        <v>0</v>
      </c>
      <c r="AM66" s="741">
        <v>0</v>
      </c>
      <c r="AN66" s="741"/>
      <c r="AO66" s="741"/>
      <c r="AP66" s="775">
        <v>6166</v>
      </c>
      <c r="AQ66" s="741">
        <v>0</v>
      </c>
      <c r="AR66" s="741">
        <v>0</v>
      </c>
      <c r="AS66" s="741">
        <v>0</v>
      </c>
      <c r="AT66" s="741">
        <v>0</v>
      </c>
      <c r="AU66" s="741">
        <v>0</v>
      </c>
      <c r="AV66" s="741">
        <v>0</v>
      </c>
      <c r="AW66" s="741">
        <v>0</v>
      </c>
      <c r="AX66" s="741">
        <v>0</v>
      </c>
      <c r="AY66" s="741">
        <v>0</v>
      </c>
      <c r="AZ66" s="741">
        <v>0</v>
      </c>
      <c r="BA66" s="741">
        <v>0</v>
      </c>
      <c r="BB66" s="741">
        <v>1</v>
      </c>
      <c r="BC66" s="741">
        <v>0</v>
      </c>
      <c r="BD66" s="741">
        <v>6167</v>
      </c>
    </row>
    <row r="67" spans="1:56" s="760" customFormat="1" ht="16.350000000000001" customHeight="1" x14ac:dyDescent="0.2">
      <c r="A67" s="770" t="s">
        <v>146</v>
      </c>
      <c r="B67" s="742" t="s">
        <v>239</v>
      </c>
      <c r="C67" s="743">
        <v>3581</v>
      </c>
      <c r="D67" s="743">
        <v>0</v>
      </c>
      <c r="E67" s="743">
        <v>0</v>
      </c>
      <c r="F67" s="743">
        <v>0</v>
      </c>
      <c r="G67" s="743">
        <v>2</v>
      </c>
      <c r="H67" s="743">
        <v>0</v>
      </c>
      <c r="I67" s="743">
        <v>17</v>
      </c>
      <c r="J67" s="743">
        <v>0</v>
      </c>
      <c r="K67" s="743">
        <v>0</v>
      </c>
      <c r="L67" s="743">
        <v>0</v>
      </c>
      <c r="M67" s="816"/>
      <c r="N67" s="743">
        <v>0</v>
      </c>
      <c r="O67" s="743">
        <v>3</v>
      </c>
      <c r="P67" s="816"/>
      <c r="Q67" s="743">
        <v>0</v>
      </c>
      <c r="R67" s="743">
        <v>0</v>
      </c>
      <c r="S67" s="816">
        <v>0</v>
      </c>
      <c r="T67" s="816">
        <v>0</v>
      </c>
      <c r="U67" s="816">
        <v>0</v>
      </c>
      <c r="V67" s="816">
        <v>0</v>
      </c>
      <c r="W67" s="816">
        <v>0</v>
      </c>
      <c r="X67" s="743">
        <v>4</v>
      </c>
      <c r="Y67" s="743">
        <v>39</v>
      </c>
      <c r="Z67" s="743">
        <v>0</v>
      </c>
      <c r="AA67" s="743">
        <v>0</v>
      </c>
      <c r="AB67" s="743">
        <v>0</v>
      </c>
      <c r="AC67" s="743">
        <v>0</v>
      </c>
      <c r="AD67" s="743">
        <v>0</v>
      </c>
      <c r="AE67" s="743">
        <v>12</v>
      </c>
      <c r="AF67" s="743">
        <v>0</v>
      </c>
      <c r="AG67" s="743">
        <v>0</v>
      </c>
      <c r="AH67" s="743">
        <v>0</v>
      </c>
      <c r="AI67" s="743">
        <v>8</v>
      </c>
      <c r="AJ67" s="743">
        <v>0</v>
      </c>
      <c r="AK67" s="743">
        <v>0</v>
      </c>
      <c r="AL67" s="743">
        <v>0</v>
      </c>
      <c r="AM67" s="743">
        <v>1</v>
      </c>
      <c r="AN67" s="816"/>
      <c r="AO67" s="816"/>
      <c r="AP67" s="771">
        <v>3667</v>
      </c>
      <c r="AQ67" s="743">
        <v>0</v>
      </c>
      <c r="AR67" s="743">
        <v>0</v>
      </c>
      <c r="AS67" s="743">
        <v>0</v>
      </c>
      <c r="AT67" s="743">
        <v>0</v>
      </c>
      <c r="AU67" s="743">
        <v>0</v>
      </c>
      <c r="AV67" s="743">
        <v>0</v>
      </c>
      <c r="AW67" s="743">
        <v>0</v>
      </c>
      <c r="AX67" s="743">
        <v>0</v>
      </c>
      <c r="AY67" s="743">
        <v>0</v>
      </c>
      <c r="AZ67" s="743">
        <v>0</v>
      </c>
      <c r="BA67" s="743">
        <v>0</v>
      </c>
      <c r="BB67" s="743">
        <v>2</v>
      </c>
      <c r="BC67" s="743">
        <v>0</v>
      </c>
      <c r="BD67" s="743">
        <v>3669</v>
      </c>
    </row>
    <row r="68" spans="1:56" s="760" customFormat="1" ht="16.350000000000001" customHeight="1" x14ac:dyDescent="0.2">
      <c r="A68" s="772" t="s">
        <v>240</v>
      </c>
      <c r="B68" s="738" t="s">
        <v>241</v>
      </c>
      <c r="C68" s="739">
        <v>2070</v>
      </c>
      <c r="D68" s="739">
        <v>0</v>
      </c>
      <c r="E68" s="739">
        <v>0</v>
      </c>
      <c r="F68" s="739">
        <v>0</v>
      </c>
      <c r="G68" s="739">
        <v>0</v>
      </c>
      <c r="H68" s="739">
        <v>0</v>
      </c>
      <c r="I68" s="739">
        <v>6</v>
      </c>
      <c r="J68" s="739">
        <v>0</v>
      </c>
      <c r="K68" s="739">
        <v>0</v>
      </c>
      <c r="L68" s="739">
        <v>0</v>
      </c>
      <c r="M68" s="739"/>
      <c r="N68" s="739">
        <v>0</v>
      </c>
      <c r="O68" s="739">
        <v>0</v>
      </c>
      <c r="P68" s="739"/>
      <c r="Q68" s="739">
        <v>0</v>
      </c>
      <c r="R68" s="739">
        <v>0</v>
      </c>
      <c r="S68" s="739">
        <v>0</v>
      </c>
      <c r="T68" s="739">
        <v>0</v>
      </c>
      <c r="U68" s="739">
        <v>0</v>
      </c>
      <c r="V68" s="739">
        <v>0</v>
      </c>
      <c r="W68" s="739">
        <v>0</v>
      </c>
      <c r="X68" s="739">
        <v>0</v>
      </c>
      <c r="Y68" s="739">
        <v>0</v>
      </c>
      <c r="Z68" s="739">
        <v>0</v>
      </c>
      <c r="AA68" s="739">
        <v>0</v>
      </c>
      <c r="AB68" s="739">
        <v>0</v>
      </c>
      <c r="AC68" s="739">
        <v>0</v>
      </c>
      <c r="AD68" s="739">
        <v>0</v>
      </c>
      <c r="AE68" s="739">
        <v>0</v>
      </c>
      <c r="AF68" s="739">
        <v>0</v>
      </c>
      <c r="AG68" s="739">
        <v>0</v>
      </c>
      <c r="AH68" s="739">
        <v>0</v>
      </c>
      <c r="AI68" s="739">
        <v>5</v>
      </c>
      <c r="AJ68" s="739">
        <v>0</v>
      </c>
      <c r="AK68" s="739">
        <v>0</v>
      </c>
      <c r="AL68" s="739">
        <v>0</v>
      </c>
      <c r="AM68" s="739">
        <v>0</v>
      </c>
      <c r="AN68" s="739"/>
      <c r="AO68" s="739"/>
      <c r="AP68" s="773">
        <v>2081</v>
      </c>
      <c r="AQ68" s="739">
        <v>0</v>
      </c>
      <c r="AR68" s="739">
        <v>0</v>
      </c>
      <c r="AS68" s="739">
        <v>0</v>
      </c>
      <c r="AT68" s="739">
        <v>0</v>
      </c>
      <c r="AU68" s="739">
        <v>41</v>
      </c>
      <c r="AV68" s="739">
        <v>0</v>
      </c>
      <c r="AW68" s="739">
        <v>0</v>
      </c>
      <c r="AX68" s="739">
        <v>0</v>
      </c>
      <c r="AY68" s="739">
        <v>0</v>
      </c>
      <c r="AZ68" s="739">
        <v>0</v>
      </c>
      <c r="BA68" s="739">
        <v>0</v>
      </c>
      <c r="BB68" s="739">
        <v>0</v>
      </c>
      <c r="BC68" s="739">
        <v>0</v>
      </c>
      <c r="BD68" s="739">
        <v>2122</v>
      </c>
    </row>
    <row r="69" spans="1:56" s="760" customFormat="1" ht="16.350000000000001" customHeight="1" x14ac:dyDescent="0.2">
      <c r="A69" s="772" t="s">
        <v>242</v>
      </c>
      <c r="B69" s="738" t="s">
        <v>243</v>
      </c>
      <c r="C69" s="739">
        <v>2031</v>
      </c>
      <c r="D69" s="739">
        <v>0</v>
      </c>
      <c r="E69" s="739">
        <v>0</v>
      </c>
      <c r="F69" s="739">
        <v>0</v>
      </c>
      <c r="G69" s="739">
        <v>0</v>
      </c>
      <c r="H69" s="739">
        <v>0</v>
      </c>
      <c r="I69" s="739">
        <v>1</v>
      </c>
      <c r="J69" s="739">
        <v>0</v>
      </c>
      <c r="K69" s="739">
        <v>0</v>
      </c>
      <c r="L69" s="739">
        <v>0</v>
      </c>
      <c r="M69" s="739"/>
      <c r="N69" s="739">
        <v>0</v>
      </c>
      <c r="O69" s="739">
        <v>0</v>
      </c>
      <c r="P69" s="739"/>
      <c r="Q69" s="739">
        <v>0</v>
      </c>
      <c r="R69" s="739">
        <v>0</v>
      </c>
      <c r="S69" s="739">
        <v>0</v>
      </c>
      <c r="T69" s="739">
        <v>0</v>
      </c>
      <c r="U69" s="739">
        <v>1</v>
      </c>
      <c r="V69" s="739">
        <v>0</v>
      </c>
      <c r="W69" s="739">
        <v>0</v>
      </c>
      <c r="X69" s="739">
        <v>0</v>
      </c>
      <c r="Y69" s="739">
        <v>0</v>
      </c>
      <c r="Z69" s="739">
        <v>0</v>
      </c>
      <c r="AA69" s="739">
        <v>0</v>
      </c>
      <c r="AB69" s="739">
        <v>0</v>
      </c>
      <c r="AC69" s="739">
        <v>0</v>
      </c>
      <c r="AD69" s="739">
        <v>0</v>
      </c>
      <c r="AE69" s="739">
        <v>0</v>
      </c>
      <c r="AF69" s="739">
        <v>0</v>
      </c>
      <c r="AG69" s="739">
        <v>0</v>
      </c>
      <c r="AH69" s="739">
        <v>0</v>
      </c>
      <c r="AI69" s="739">
        <v>3</v>
      </c>
      <c r="AJ69" s="739">
        <v>0</v>
      </c>
      <c r="AK69" s="739">
        <v>0</v>
      </c>
      <c r="AL69" s="739">
        <v>0</v>
      </c>
      <c r="AM69" s="739">
        <v>0</v>
      </c>
      <c r="AN69" s="739"/>
      <c r="AO69" s="739"/>
      <c r="AP69" s="773">
        <v>2036</v>
      </c>
      <c r="AQ69" s="739">
        <v>0</v>
      </c>
      <c r="AR69" s="739">
        <v>0</v>
      </c>
      <c r="AS69" s="739">
        <v>0</v>
      </c>
      <c r="AT69" s="739">
        <v>0</v>
      </c>
      <c r="AU69" s="739">
        <v>0</v>
      </c>
      <c r="AV69" s="739">
        <v>0</v>
      </c>
      <c r="AW69" s="739">
        <v>0</v>
      </c>
      <c r="AX69" s="739">
        <v>0</v>
      </c>
      <c r="AY69" s="739">
        <v>0</v>
      </c>
      <c r="AZ69" s="739">
        <v>0</v>
      </c>
      <c r="BA69" s="739">
        <v>0</v>
      </c>
      <c r="BB69" s="739">
        <v>1</v>
      </c>
      <c r="BC69" s="739">
        <v>0</v>
      </c>
      <c r="BD69" s="739">
        <v>2037</v>
      </c>
    </row>
    <row r="70" spans="1:56" s="760" customFormat="1" ht="16.350000000000001" customHeight="1" x14ac:dyDescent="0.2">
      <c r="A70" s="772" t="s">
        <v>244</v>
      </c>
      <c r="B70" s="738" t="s">
        <v>245</v>
      </c>
      <c r="C70" s="739">
        <v>2298</v>
      </c>
      <c r="D70" s="739">
        <v>0</v>
      </c>
      <c r="E70" s="739">
        <v>0</v>
      </c>
      <c r="F70" s="739">
        <v>0</v>
      </c>
      <c r="G70" s="739">
        <v>0</v>
      </c>
      <c r="H70" s="739">
        <v>0</v>
      </c>
      <c r="I70" s="739">
        <v>0</v>
      </c>
      <c r="J70" s="739">
        <v>0</v>
      </c>
      <c r="K70" s="739">
        <v>0</v>
      </c>
      <c r="L70" s="739">
        <v>0</v>
      </c>
      <c r="M70" s="739"/>
      <c r="N70" s="739">
        <v>0</v>
      </c>
      <c r="O70" s="739">
        <v>0</v>
      </c>
      <c r="P70" s="739"/>
      <c r="Q70" s="739">
        <v>0</v>
      </c>
      <c r="R70" s="739">
        <v>0</v>
      </c>
      <c r="S70" s="739">
        <v>1</v>
      </c>
      <c r="T70" s="739">
        <v>0</v>
      </c>
      <c r="U70" s="739">
        <v>0</v>
      </c>
      <c r="V70" s="739">
        <v>0</v>
      </c>
      <c r="W70" s="739">
        <v>0</v>
      </c>
      <c r="X70" s="739">
        <v>0</v>
      </c>
      <c r="Y70" s="739">
        <v>0</v>
      </c>
      <c r="Z70" s="739">
        <v>0</v>
      </c>
      <c r="AA70" s="739">
        <v>0</v>
      </c>
      <c r="AB70" s="739">
        <v>0</v>
      </c>
      <c r="AC70" s="739">
        <v>0</v>
      </c>
      <c r="AD70" s="739">
        <v>0</v>
      </c>
      <c r="AE70" s="739">
        <v>0</v>
      </c>
      <c r="AF70" s="739">
        <v>0</v>
      </c>
      <c r="AG70" s="739">
        <v>0</v>
      </c>
      <c r="AH70" s="739">
        <v>0</v>
      </c>
      <c r="AI70" s="739">
        <v>6</v>
      </c>
      <c r="AJ70" s="739">
        <v>0</v>
      </c>
      <c r="AK70" s="739">
        <v>0</v>
      </c>
      <c r="AL70" s="739">
        <v>0</v>
      </c>
      <c r="AM70" s="739">
        <v>0</v>
      </c>
      <c r="AN70" s="739"/>
      <c r="AO70" s="739"/>
      <c r="AP70" s="773">
        <v>2305</v>
      </c>
      <c r="AQ70" s="739">
        <v>0</v>
      </c>
      <c r="AR70" s="739">
        <v>0</v>
      </c>
      <c r="AS70" s="739">
        <v>0</v>
      </c>
      <c r="AT70" s="739">
        <v>0</v>
      </c>
      <c r="AU70" s="739">
        <v>0</v>
      </c>
      <c r="AV70" s="739">
        <v>0</v>
      </c>
      <c r="AW70" s="739">
        <v>0</v>
      </c>
      <c r="AX70" s="739">
        <v>0</v>
      </c>
      <c r="AY70" s="739">
        <v>0</v>
      </c>
      <c r="AZ70" s="739">
        <v>0</v>
      </c>
      <c r="BA70" s="739">
        <v>0</v>
      </c>
      <c r="BB70" s="739">
        <v>1</v>
      </c>
      <c r="BC70" s="739">
        <v>0</v>
      </c>
      <c r="BD70" s="739">
        <v>2306</v>
      </c>
    </row>
    <row r="71" spans="1:56" s="760" customFormat="1" ht="16.350000000000001" customHeight="1" x14ac:dyDescent="0.2">
      <c r="A71" s="774" t="s">
        <v>147</v>
      </c>
      <c r="B71" s="740" t="s">
        <v>246</v>
      </c>
      <c r="C71" s="741">
        <v>7999</v>
      </c>
      <c r="D71" s="741">
        <v>0</v>
      </c>
      <c r="E71" s="741">
        <v>0</v>
      </c>
      <c r="F71" s="741">
        <v>3</v>
      </c>
      <c r="G71" s="741">
        <v>0</v>
      </c>
      <c r="H71" s="741">
        <v>0</v>
      </c>
      <c r="I71" s="741">
        <v>13</v>
      </c>
      <c r="J71" s="741">
        <v>0</v>
      </c>
      <c r="K71" s="741">
        <v>0</v>
      </c>
      <c r="L71" s="741">
        <v>0</v>
      </c>
      <c r="M71" s="741"/>
      <c r="N71" s="741">
        <v>0</v>
      </c>
      <c r="O71" s="741">
        <v>0</v>
      </c>
      <c r="P71" s="741"/>
      <c r="Q71" s="741">
        <v>0</v>
      </c>
      <c r="R71" s="741">
        <v>0</v>
      </c>
      <c r="S71" s="741">
        <v>0</v>
      </c>
      <c r="T71" s="741">
        <v>0</v>
      </c>
      <c r="U71" s="741">
        <v>0</v>
      </c>
      <c r="V71" s="741">
        <v>0</v>
      </c>
      <c r="W71" s="741">
        <v>0</v>
      </c>
      <c r="X71" s="741">
        <v>0</v>
      </c>
      <c r="Y71" s="741">
        <v>0</v>
      </c>
      <c r="Z71" s="741">
        <v>0</v>
      </c>
      <c r="AA71" s="741">
        <v>0</v>
      </c>
      <c r="AB71" s="741">
        <v>0</v>
      </c>
      <c r="AC71" s="741">
        <v>0</v>
      </c>
      <c r="AD71" s="741">
        <v>0</v>
      </c>
      <c r="AE71" s="741">
        <v>0</v>
      </c>
      <c r="AF71" s="741">
        <v>0</v>
      </c>
      <c r="AG71" s="741">
        <v>0</v>
      </c>
      <c r="AH71" s="741">
        <v>112</v>
      </c>
      <c r="AI71" s="741">
        <v>7</v>
      </c>
      <c r="AJ71" s="741">
        <v>0</v>
      </c>
      <c r="AK71" s="741">
        <v>0</v>
      </c>
      <c r="AL71" s="741">
        <v>0</v>
      </c>
      <c r="AM71" s="741">
        <v>0</v>
      </c>
      <c r="AN71" s="741"/>
      <c r="AO71" s="741"/>
      <c r="AP71" s="775">
        <v>8134</v>
      </c>
      <c r="AQ71" s="741">
        <v>171</v>
      </c>
      <c r="AR71" s="741">
        <v>0</v>
      </c>
      <c r="AS71" s="741">
        <v>0</v>
      </c>
      <c r="AT71" s="741">
        <v>0</v>
      </c>
      <c r="AU71" s="741">
        <v>1</v>
      </c>
      <c r="AV71" s="741">
        <v>0</v>
      </c>
      <c r="AW71" s="741">
        <v>0</v>
      </c>
      <c r="AX71" s="741">
        <v>0</v>
      </c>
      <c r="AY71" s="741">
        <v>0</v>
      </c>
      <c r="AZ71" s="741">
        <v>0</v>
      </c>
      <c r="BA71" s="741">
        <v>0</v>
      </c>
      <c r="BB71" s="741">
        <v>1</v>
      </c>
      <c r="BC71" s="741">
        <v>0</v>
      </c>
      <c r="BD71" s="741">
        <v>8307</v>
      </c>
    </row>
    <row r="72" spans="1:56" s="760" customFormat="1" ht="16.350000000000001" customHeight="1" x14ac:dyDescent="0.2">
      <c r="A72" s="770" t="s">
        <v>148</v>
      </c>
      <c r="B72" s="742" t="s">
        <v>247</v>
      </c>
      <c r="C72" s="743">
        <v>1906</v>
      </c>
      <c r="D72" s="743">
        <v>0</v>
      </c>
      <c r="E72" s="743">
        <v>0</v>
      </c>
      <c r="F72" s="743">
        <v>0</v>
      </c>
      <c r="G72" s="743">
        <v>0</v>
      </c>
      <c r="H72" s="743">
        <v>0</v>
      </c>
      <c r="I72" s="743">
        <v>4</v>
      </c>
      <c r="J72" s="743">
        <v>0</v>
      </c>
      <c r="K72" s="743">
        <v>0</v>
      </c>
      <c r="L72" s="743">
        <v>0</v>
      </c>
      <c r="M72" s="816"/>
      <c r="N72" s="743">
        <v>0</v>
      </c>
      <c r="O72" s="743">
        <v>0</v>
      </c>
      <c r="P72" s="816"/>
      <c r="Q72" s="743">
        <v>0</v>
      </c>
      <c r="R72" s="743">
        <v>0</v>
      </c>
      <c r="S72" s="816">
        <v>0</v>
      </c>
      <c r="T72" s="816">
        <v>0</v>
      </c>
      <c r="U72" s="816">
        <v>0</v>
      </c>
      <c r="V72" s="816">
        <v>0</v>
      </c>
      <c r="W72" s="816">
        <v>0</v>
      </c>
      <c r="X72" s="743">
        <v>0</v>
      </c>
      <c r="Y72" s="743">
        <v>0</v>
      </c>
      <c r="Z72" s="743">
        <v>0</v>
      </c>
      <c r="AA72" s="743">
        <v>0</v>
      </c>
      <c r="AB72" s="743">
        <v>0</v>
      </c>
      <c r="AC72" s="743">
        <v>0</v>
      </c>
      <c r="AD72" s="743">
        <v>0</v>
      </c>
      <c r="AE72" s="743">
        <v>0</v>
      </c>
      <c r="AF72" s="743">
        <v>0</v>
      </c>
      <c r="AG72" s="743">
        <v>0</v>
      </c>
      <c r="AH72" s="743">
        <v>0</v>
      </c>
      <c r="AI72" s="743">
        <v>3</v>
      </c>
      <c r="AJ72" s="743">
        <v>0</v>
      </c>
      <c r="AK72" s="743">
        <v>0</v>
      </c>
      <c r="AL72" s="743">
        <v>0</v>
      </c>
      <c r="AM72" s="743">
        <v>0</v>
      </c>
      <c r="AN72" s="816"/>
      <c r="AO72" s="816"/>
      <c r="AP72" s="771">
        <v>1913</v>
      </c>
      <c r="AQ72" s="743">
        <v>0</v>
      </c>
      <c r="AR72" s="743">
        <v>0</v>
      </c>
      <c r="AS72" s="743">
        <v>0</v>
      </c>
      <c r="AT72" s="743">
        <v>0</v>
      </c>
      <c r="AU72" s="743">
        <v>0</v>
      </c>
      <c r="AV72" s="743">
        <v>0</v>
      </c>
      <c r="AW72" s="743">
        <v>0</v>
      </c>
      <c r="AX72" s="743">
        <v>0</v>
      </c>
      <c r="AY72" s="743">
        <v>0</v>
      </c>
      <c r="AZ72" s="743">
        <v>0</v>
      </c>
      <c r="BA72" s="743">
        <v>0</v>
      </c>
      <c r="BB72" s="743">
        <v>1</v>
      </c>
      <c r="BC72" s="743">
        <v>0</v>
      </c>
      <c r="BD72" s="743">
        <v>1914</v>
      </c>
    </row>
    <row r="73" spans="1:56" s="760" customFormat="1" ht="16.350000000000001" customHeight="1" x14ac:dyDescent="0.2">
      <c r="A73" s="772" t="s">
        <v>248</v>
      </c>
      <c r="B73" s="738" t="s">
        <v>249</v>
      </c>
      <c r="C73" s="739">
        <v>5264</v>
      </c>
      <c r="D73" s="739">
        <v>0</v>
      </c>
      <c r="E73" s="739">
        <v>0</v>
      </c>
      <c r="F73" s="739">
        <v>0</v>
      </c>
      <c r="G73" s="739">
        <v>3</v>
      </c>
      <c r="H73" s="739">
        <v>0</v>
      </c>
      <c r="I73" s="739">
        <v>27</v>
      </c>
      <c r="J73" s="739">
        <v>0</v>
      </c>
      <c r="K73" s="739">
        <v>0</v>
      </c>
      <c r="L73" s="739">
        <v>0</v>
      </c>
      <c r="M73" s="739"/>
      <c r="N73" s="739">
        <v>0</v>
      </c>
      <c r="O73" s="739">
        <v>16</v>
      </c>
      <c r="P73" s="739"/>
      <c r="Q73" s="739">
        <v>0</v>
      </c>
      <c r="R73" s="739">
        <v>0</v>
      </c>
      <c r="S73" s="739">
        <v>0</v>
      </c>
      <c r="T73" s="739">
        <v>1</v>
      </c>
      <c r="U73" s="739">
        <v>1</v>
      </c>
      <c r="V73" s="739">
        <v>0</v>
      </c>
      <c r="W73" s="739">
        <v>0</v>
      </c>
      <c r="X73" s="739">
        <v>0</v>
      </c>
      <c r="Y73" s="739">
        <v>0</v>
      </c>
      <c r="Z73" s="739">
        <v>0</v>
      </c>
      <c r="AA73" s="739">
        <v>0</v>
      </c>
      <c r="AB73" s="739">
        <v>0</v>
      </c>
      <c r="AC73" s="739">
        <v>0</v>
      </c>
      <c r="AD73" s="739">
        <v>0</v>
      </c>
      <c r="AE73" s="739">
        <v>7</v>
      </c>
      <c r="AF73" s="739">
        <v>0</v>
      </c>
      <c r="AG73" s="739">
        <v>5</v>
      </c>
      <c r="AH73" s="739">
        <v>0</v>
      </c>
      <c r="AI73" s="739">
        <v>7</v>
      </c>
      <c r="AJ73" s="739">
        <v>0</v>
      </c>
      <c r="AK73" s="739">
        <v>0</v>
      </c>
      <c r="AL73" s="739">
        <v>0</v>
      </c>
      <c r="AM73" s="739">
        <v>0</v>
      </c>
      <c r="AN73" s="739"/>
      <c r="AO73" s="739"/>
      <c r="AP73" s="773">
        <v>5331</v>
      </c>
      <c r="AQ73" s="739">
        <v>0</v>
      </c>
      <c r="AR73" s="739">
        <v>0</v>
      </c>
      <c r="AS73" s="739">
        <v>0</v>
      </c>
      <c r="AT73" s="739">
        <v>0</v>
      </c>
      <c r="AU73" s="739">
        <v>0</v>
      </c>
      <c r="AV73" s="739">
        <v>0</v>
      </c>
      <c r="AW73" s="739">
        <v>0</v>
      </c>
      <c r="AX73" s="739">
        <v>0</v>
      </c>
      <c r="AY73" s="739">
        <v>0</v>
      </c>
      <c r="AZ73" s="739">
        <v>0</v>
      </c>
      <c r="BA73" s="739">
        <v>0</v>
      </c>
      <c r="BB73" s="739">
        <v>2</v>
      </c>
      <c r="BC73" s="739">
        <v>0</v>
      </c>
      <c r="BD73" s="739">
        <v>5333</v>
      </c>
    </row>
    <row r="74" spans="1:56" s="760" customFormat="1" ht="16.350000000000001" customHeight="1" x14ac:dyDescent="0.2">
      <c r="A74" s="772" t="s">
        <v>149</v>
      </c>
      <c r="B74" s="738" t="s">
        <v>250</v>
      </c>
      <c r="C74" s="739">
        <v>1413</v>
      </c>
      <c r="D74" s="739">
        <v>0</v>
      </c>
      <c r="E74" s="739">
        <v>0</v>
      </c>
      <c r="F74" s="739">
        <v>0</v>
      </c>
      <c r="G74" s="739">
        <v>10</v>
      </c>
      <c r="H74" s="739">
        <v>0</v>
      </c>
      <c r="I74" s="739">
        <v>8</v>
      </c>
      <c r="J74" s="739">
        <v>0</v>
      </c>
      <c r="K74" s="739">
        <v>0</v>
      </c>
      <c r="L74" s="739">
        <v>0</v>
      </c>
      <c r="M74" s="739"/>
      <c r="N74" s="739">
        <v>0</v>
      </c>
      <c r="O74" s="739">
        <v>286</v>
      </c>
      <c r="P74" s="739"/>
      <c r="Q74" s="739">
        <v>0</v>
      </c>
      <c r="R74" s="739">
        <v>0</v>
      </c>
      <c r="S74" s="739">
        <v>0</v>
      </c>
      <c r="T74" s="739">
        <v>0</v>
      </c>
      <c r="U74" s="739">
        <v>8</v>
      </c>
      <c r="V74" s="739">
        <v>0</v>
      </c>
      <c r="W74" s="739">
        <v>0</v>
      </c>
      <c r="X74" s="739">
        <v>8</v>
      </c>
      <c r="Y74" s="739">
        <v>0</v>
      </c>
      <c r="Z74" s="739">
        <v>0</v>
      </c>
      <c r="AA74" s="739">
        <v>0</v>
      </c>
      <c r="AB74" s="739">
        <v>0</v>
      </c>
      <c r="AC74" s="739">
        <v>0</v>
      </c>
      <c r="AD74" s="739">
        <v>0</v>
      </c>
      <c r="AE74" s="739">
        <v>7</v>
      </c>
      <c r="AF74" s="739">
        <v>0</v>
      </c>
      <c r="AG74" s="739">
        <v>146</v>
      </c>
      <c r="AH74" s="739">
        <v>0</v>
      </c>
      <c r="AI74" s="739">
        <v>10</v>
      </c>
      <c r="AJ74" s="739">
        <v>0</v>
      </c>
      <c r="AK74" s="739">
        <v>0</v>
      </c>
      <c r="AL74" s="739">
        <v>0</v>
      </c>
      <c r="AM74" s="739">
        <v>7</v>
      </c>
      <c r="AN74" s="739"/>
      <c r="AO74" s="739"/>
      <c r="AP74" s="773">
        <v>1903</v>
      </c>
      <c r="AQ74" s="739">
        <v>0</v>
      </c>
      <c r="AR74" s="739">
        <v>0</v>
      </c>
      <c r="AS74" s="739">
        <v>0</v>
      </c>
      <c r="AT74" s="739">
        <v>0</v>
      </c>
      <c r="AU74" s="739">
        <v>0</v>
      </c>
      <c r="AV74" s="739">
        <v>0</v>
      </c>
      <c r="AW74" s="739">
        <v>0</v>
      </c>
      <c r="AX74" s="739">
        <v>0</v>
      </c>
      <c r="AY74" s="739">
        <v>0</v>
      </c>
      <c r="AZ74" s="739">
        <v>0</v>
      </c>
      <c r="BA74" s="739">
        <v>0</v>
      </c>
      <c r="BB74" s="739">
        <v>0</v>
      </c>
      <c r="BC74" s="739">
        <v>0</v>
      </c>
      <c r="BD74" s="739">
        <v>1903</v>
      </c>
    </row>
    <row r="75" spans="1:56" s="760" customFormat="1" ht="16.350000000000001" customHeight="1" x14ac:dyDescent="0.2">
      <c r="A75" s="772" t="s">
        <v>251</v>
      </c>
      <c r="B75" s="738" t="s">
        <v>252</v>
      </c>
      <c r="C75" s="739">
        <v>4530</v>
      </c>
      <c r="D75" s="739">
        <v>0</v>
      </c>
      <c r="E75" s="739">
        <v>0</v>
      </c>
      <c r="F75" s="739">
        <v>0</v>
      </c>
      <c r="G75" s="739">
        <v>4</v>
      </c>
      <c r="H75" s="739">
        <v>0</v>
      </c>
      <c r="I75" s="739">
        <v>26</v>
      </c>
      <c r="J75" s="739">
        <v>0</v>
      </c>
      <c r="K75" s="739">
        <v>0</v>
      </c>
      <c r="L75" s="739">
        <v>0</v>
      </c>
      <c r="M75" s="739"/>
      <c r="N75" s="739">
        <v>0</v>
      </c>
      <c r="O75" s="739">
        <v>1</v>
      </c>
      <c r="P75" s="739"/>
      <c r="Q75" s="739">
        <v>0</v>
      </c>
      <c r="R75" s="739">
        <v>0</v>
      </c>
      <c r="S75" s="739">
        <v>0</v>
      </c>
      <c r="T75" s="739">
        <v>0</v>
      </c>
      <c r="U75" s="739">
        <v>0</v>
      </c>
      <c r="V75" s="739">
        <v>0</v>
      </c>
      <c r="W75" s="739">
        <v>0</v>
      </c>
      <c r="X75" s="739">
        <v>2</v>
      </c>
      <c r="Y75" s="739">
        <v>0</v>
      </c>
      <c r="Z75" s="739">
        <v>0</v>
      </c>
      <c r="AA75" s="739">
        <v>0</v>
      </c>
      <c r="AB75" s="739">
        <v>0</v>
      </c>
      <c r="AC75" s="739">
        <v>0</v>
      </c>
      <c r="AD75" s="739">
        <v>0</v>
      </c>
      <c r="AE75" s="739">
        <v>11</v>
      </c>
      <c r="AF75" s="739">
        <v>0</v>
      </c>
      <c r="AG75" s="739">
        <v>0</v>
      </c>
      <c r="AH75" s="739">
        <v>0</v>
      </c>
      <c r="AI75" s="739">
        <v>5</v>
      </c>
      <c r="AJ75" s="739">
        <v>0</v>
      </c>
      <c r="AK75" s="739">
        <v>0</v>
      </c>
      <c r="AL75" s="739">
        <v>0</v>
      </c>
      <c r="AM75" s="739">
        <v>3</v>
      </c>
      <c r="AN75" s="739"/>
      <c r="AO75" s="739"/>
      <c r="AP75" s="773">
        <v>4582</v>
      </c>
      <c r="AQ75" s="739">
        <v>0</v>
      </c>
      <c r="AR75" s="739">
        <v>0</v>
      </c>
      <c r="AS75" s="739">
        <v>0</v>
      </c>
      <c r="AT75" s="739">
        <v>0</v>
      </c>
      <c r="AU75" s="739">
        <v>0</v>
      </c>
      <c r="AV75" s="739">
        <v>0</v>
      </c>
      <c r="AW75" s="739">
        <v>0</v>
      </c>
      <c r="AX75" s="739">
        <v>0</v>
      </c>
      <c r="AY75" s="739">
        <v>0</v>
      </c>
      <c r="AZ75" s="739">
        <v>0</v>
      </c>
      <c r="BA75" s="739">
        <v>0</v>
      </c>
      <c r="BB75" s="739">
        <v>1</v>
      </c>
      <c r="BC75" s="739">
        <v>0</v>
      </c>
      <c r="BD75" s="739">
        <v>4583</v>
      </c>
    </row>
    <row r="76" spans="1:56" s="777" customFormat="1" ht="16.350000000000001" customHeight="1" thickBot="1" x14ac:dyDescent="0.25">
      <c r="A76" s="776"/>
      <c r="B76" s="750" t="s">
        <v>579</v>
      </c>
      <c r="C76" s="751">
        <v>635194</v>
      </c>
      <c r="D76" s="751">
        <v>29280</v>
      </c>
      <c r="E76" s="751">
        <v>3167</v>
      </c>
      <c r="F76" s="751">
        <v>936</v>
      </c>
      <c r="G76" s="751">
        <v>497</v>
      </c>
      <c r="H76" s="751">
        <v>569</v>
      </c>
      <c r="I76" s="751">
        <v>2218</v>
      </c>
      <c r="J76" s="751">
        <v>871</v>
      </c>
      <c r="K76" s="751">
        <v>672</v>
      </c>
      <c r="L76" s="751">
        <v>741</v>
      </c>
      <c r="M76" s="751">
        <v>0</v>
      </c>
      <c r="N76" s="751">
        <v>297</v>
      </c>
      <c r="O76" s="751">
        <v>539</v>
      </c>
      <c r="P76" s="751">
        <v>0</v>
      </c>
      <c r="Q76" s="751">
        <v>395</v>
      </c>
      <c r="R76" s="751">
        <v>463</v>
      </c>
      <c r="S76" s="751">
        <v>384</v>
      </c>
      <c r="T76" s="751">
        <v>44</v>
      </c>
      <c r="U76" s="751">
        <v>92</v>
      </c>
      <c r="V76" s="751">
        <v>340</v>
      </c>
      <c r="W76" s="751">
        <v>97</v>
      </c>
      <c r="X76" s="751">
        <v>630</v>
      </c>
      <c r="Y76" s="751">
        <v>272</v>
      </c>
      <c r="Z76" s="751">
        <v>500</v>
      </c>
      <c r="AA76" s="751">
        <v>370</v>
      </c>
      <c r="AB76" s="751">
        <v>168</v>
      </c>
      <c r="AC76" s="751">
        <v>151</v>
      </c>
      <c r="AD76" s="751">
        <v>885</v>
      </c>
      <c r="AE76" s="751">
        <v>303</v>
      </c>
      <c r="AF76" s="751">
        <v>777</v>
      </c>
      <c r="AG76" s="751">
        <v>313</v>
      </c>
      <c r="AH76" s="751">
        <v>160</v>
      </c>
      <c r="AI76" s="751">
        <v>1823</v>
      </c>
      <c r="AJ76" s="751">
        <v>613</v>
      </c>
      <c r="AK76" s="751">
        <v>282</v>
      </c>
      <c r="AL76" s="751">
        <v>250</v>
      </c>
      <c r="AM76" s="751">
        <v>246</v>
      </c>
      <c r="AN76" s="751">
        <v>0</v>
      </c>
      <c r="AO76" s="751">
        <v>0</v>
      </c>
      <c r="AP76" s="778">
        <v>684539</v>
      </c>
      <c r="AQ76" s="751">
        <v>294</v>
      </c>
      <c r="AR76" s="751">
        <v>347</v>
      </c>
      <c r="AS76" s="751">
        <v>1027</v>
      </c>
      <c r="AT76" s="751">
        <v>734</v>
      </c>
      <c r="AU76" s="751">
        <v>847</v>
      </c>
      <c r="AV76" s="751">
        <v>974</v>
      </c>
      <c r="AW76" s="751">
        <v>376</v>
      </c>
      <c r="AX76" s="751">
        <v>119</v>
      </c>
      <c r="AY76" s="751">
        <v>1446</v>
      </c>
      <c r="AZ76" s="751">
        <v>345</v>
      </c>
      <c r="BA76" s="751">
        <v>346</v>
      </c>
      <c r="BB76" s="751">
        <v>304</v>
      </c>
      <c r="BC76" s="751">
        <v>236</v>
      </c>
      <c r="BD76" s="751">
        <v>691934</v>
      </c>
    </row>
    <row r="77" spans="1:56" ht="13.5" thickTop="1" x14ac:dyDescent="0.2"/>
  </sheetData>
  <sheetProtection formatCells="0" formatColumns="0" formatRows="0" sort="0"/>
  <mergeCells count="6">
    <mergeCell ref="A2:B3"/>
    <mergeCell ref="BD2:BD3"/>
    <mergeCell ref="C2:C3"/>
    <mergeCell ref="D2:D3"/>
    <mergeCell ref="E2:E3"/>
    <mergeCell ref="AP2:AP3"/>
  </mergeCells>
  <printOptions horizontalCentered="1"/>
  <pageMargins left="0.4" right="0.4" top="1" bottom="0.5" header="0.3" footer="0.3"/>
  <pageSetup paperSize="5" scale="70" orientation="portrait" r:id="rId1"/>
  <headerFooter>
    <oddHeader>&amp;L&amp;"Arial,Bold"&amp;18&amp;K000000Table 8:  FY2017-18 Budget Letter 
February 1, 2017 Student Membership</oddHeader>
    <oddFooter>&amp;R&amp;P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69"/>
  <sheetViews>
    <sheetView view="pageBreakPreview" zoomScale="80" zoomScaleNormal="90" zoomScaleSheetLayoutView="80" zoomScalePageLayoutView="90" workbookViewId="0">
      <pane xSplit="3" ySplit="2" topLeftCell="D3" activePane="bottomRight" state="frozen"/>
      <selection activeCell="E7" sqref="E7"/>
      <selection pane="topRight" activeCell="E7" sqref="E7"/>
      <selection pane="bottomLeft" activeCell="E7" sqref="E7"/>
      <selection pane="bottomRight" activeCell="F3" sqref="F3"/>
    </sheetView>
  </sheetViews>
  <sheetFormatPr defaultColWidth="8.85546875" defaultRowHeight="15" x14ac:dyDescent="0.25"/>
  <cols>
    <col min="1" max="1" width="9" style="785" bestFit="1" customWidth="1"/>
    <col min="2" max="2" width="9" style="785" hidden="1" customWidth="1"/>
    <col min="3" max="3" width="46.7109375" style="307" bestFit="1" customWidth="1"/>
    <col min="4" max="6" width="9" style="307" customWidth="1"/>
    <col min="7" max="7" width="9" style="757" customWidth="1"/>
    <col min="8" max="16384" width="8.85546875" style="307"/>
  </cols>
  <sheetData>
    <row r="1" spans="1:7" s="306" customFormat="1" ht="38.1" customHeight="1" x14ac:dyDescent="0.2">
      <c r="A1" s="1707" t="s">
        <v>996</v>
      </c>
      <c r="B1" s="1708"/>
      <c r="C1" s="1709"/>
      <c r="D1" s="308" t="s">
        <v>454</v>
      </c>
      <c r="E1" s="308" t="s">
        <v>815</v>
      </c>
      <c r="F1" s="308" t="s">
        <v>455</v>
      </c>
      <c r="G1" s="821" t="s">
        <v>740</v>
      </c>
    </row>
    <row r="2" spans="1:7" s="306" customFormat="1" ht="19.350000000000001" customHeight="1" x14ac:dyDescent="0.2">
      <c r="A2" s="1100"/>
      <c r="B2" s="1100"/>
      <c r="C2" s="1100"/>
      <c r="D2" s="1100">
        <v>1</v>
      </c>
      <c r="E2" s="1100">
        <v>2</v>
      </c>
      <c r="F2" s="1100">
        <v>3</v>
      </c>
      <c r="G2" s="1100">
        <v>4</v>
      </c>
    </row>
    <row r="3" spans="1:7" x14ac:dyDescent="0.25">
      <c r="A3" s="779" t="s">
        <v>763</v>
      </c>
      <c r="B3" s="779">
        <v>300002</v>
      </c>
      <c r="C3" s="738" t="s">
        <v>456</v>
      </c>
      <c r="D3" s="739"/>
      <c r="E3" s="739"/>
      <c r="F3" s="739">
        <v>447</v>
      </c>
      <c r="G3" s="752">
        <v>447</v>
      </c>
    </row>
    <row r="4" spans="1:7" x14ac:dyDescent="0.25">
      <c r="A4" s="779" t="s">
        <v>786</v>
      </c>
      <c r="B4" s="779">
        <v>390001</v>
      </c>
      <c r="C4" s="738" t="s">
        <v>478</v>
      </c>
      <c r="D4" s="739"/>
      <c r="E4" s="739"/>
      <c r="F4" s="739">
        <v>368</v>
      </c>
      <c r="G4" s="752">
        <v>368</v>
      </c>
    </row>
    <row r="5" spans="1:7" x14ac:dyDescent="0.25">
      <c r="A5" s="780" t="s">
        <v>741</v>
      </c>
      <c r="B5" s="780" t="s">
        <v>741</v>
      </c>
      <c r="C5" s="740" t="s">
        <v>479</v>
      </c>
      <c r="D5" s="741"/>
      <c r="E5" s="741"/>
      <c r="F5" s="741">
        <v>305</v>
      </c>
      <c r="G5" s="753">
        <v>305</v>
      </c>
    </row>
    <row r="6" spans="1:7" x14ac:dyDescent="0.25">
      <c r="A6" s="779" t="s">
        <v>787</v>
      </c>
      <c r="B6" s="779">
        <v>393001</v>
      </c>
      <c r="C6" s="738" t="s">
        <v>480</v>
      </c>
      <c r="D6" s="739"/>
      <c r="E6" s="739"/>
      <c r="F6" s="739">
        <v>942</v>
      </c>
      <c r="G6" s="752">
        <v>942</v>
      </c>
    </row>
    <row r="7" spans="1:7" x14ac:dyDescent="0.25">
      <c r="A7" s="779" t="s">
        <v>788</v>
      </c>
      <c r="B7" s="779">
        <v>393002</v>
      </c>
      <c r="C7" s="738" t="s">
        <v>481</v>
      </c>
      <c r="D7" s="739"/>
      <c r="E7" s="739"/>
      <c r="F7" s="739">
        <v>510</v>
      </c>
      <c r="G7" s="752">
        <v>510</v>
      </c>
    </row>
    <row r="8" spans="1:7" x14ac:dyDescent="0.25">
      <c r="A8" s="779" t="s">
        <v>789</v>
      </c>
      <c r="B8" s="779">
        <v>393003</v>
      </c>
      <c r="C8" s="738" t="s">
        <v>1076</v>
      </c>
      <c r="D8" s="739"/>
      <c r="E8" s="739"/>
      <c r="F8" s="739">
        <v>487</v>
      </c>
      <c r="G8" s="752">
        <v>487</v>
      </c>
    </row>
    <row r="9" spans="1:7" x14ac:dyDescent="0.25">
      <c r="A9" s="779" t="s">
        <v>794</v>
      </c>
      <c r="B9" s="779">
        <v>395005</v>
      </c>
      <c r="C9" s="738" t="s">
        <v>486</v>
      </c>
      <c r="D9" s="739"/>
      <c r="E9" s="739"/>
      <c r="F9" s="739">
        <v>1166</v>
      </c>
      <c r="G9" s="752">
        <v>1166</v>
      </c>
    </row>
    <row r="10" spans="1:7" x14ac:dyDescent="0.25">
      <c r="A10" s="780" t="s">
        <v>793</v>
      </c>
      <c r="B10" s="780">
        <v>395004</v>
      </c>
      <c r="C10" s="740" t="s">
        <v>485</v>
      </c>
      <c r="D10" s="741"/>
      <c r="E10" s="741"/>
      <c r="F10" s="741">
        <v>476</v>
      </c>
      <c r="G10" s="753">
        <v>476</v>
      </c>
    </row>
    <row r="11" spans="1:7" x14ac:dyDescent="0.25">
      <c r="A11" s="779" t="s">
        <v>792</v>
      </c>
      <c r="B11" s="779">
        <v>395003</v>
      </c>
      <c r="C11" s="738" t="s">
        <v>484</v>
      </c>
      <c r="D11" s="739"/>
      <c r="E11" s="739"/>
      <c r="F11" s="739">
        <v>439</v>
      </c>
      <c r="G11" s="752">
        <v>439</v>
      </c>
    </row>
    <row r="12" spans="1:7" x14ac:dyDescent="0.25">
      <c r="A12" s="779" t="s">
        <v>791</v>
      </c>
      <c r="B12" s="779">
        <v>395002</v>
      </c>
      <c r="C12" s="738" t="s">
        <v>483</v>
      </c>
      <c r="D12" s="739"/>
      <c r="E12" s="739"/>
      <c r="F12" s="739">
        <v>741</v>
      </c>
      <c r="G12" s="752">
        <v>741</v>
      </c>
    </row>
    <row r="13" spans="1:7" x14ac:dyDescent="0.25">
      <c r="A13" s="779" t="s">
        <v>790</v>
      </c>
      <c r="B13" s="779">
        <v>395001</v>
      </c>
      <c r="C13" s="738" t="s">
        <v>482</v>
      </c>
      <c r="D13" s="739"/>
      <c r="E13" s="739"/>
      <c r="F13" s="739">
        <v>693</v>
      </c>
      <c r="G13" s="752">
        <v>693</v>
      </c>
    </row>
    <row r="14" spans="1:7" x14ac:dyDescent="0.25">
      <c r="A14" s="779" t="s">
        <v>795</v>
      </c>
      <c r="B14" s="779">
        <v>395007</v>
      </c>
      <c r="C14" s="738" t="s">
        <v>1077</v>
      </c>
      <c r="D14" s="739"/>
      <c r="E14" s="739"/>
      <c r="F14" s="739">
        <v>185</v>
      </c>
      <c r="G14" s="752">
        <v>185</v>
      </c>
    </row>
    <row r="15" spans="1:7" x14ac:dyDescent="0.25">
      <c r="A15" s="780" t="s">
        <v>796</v>
      </c>
      <c r="B15" s="780">
        <v>397001</v>
      </c>
      <c r="C15" s="740" t="s">
        <v>487</v>
      </c>
      <c r="D15" s="741"/>
      <c r="E15" s="741"/>
      <c r="F15" s="741">
        <v>494</v>
      </c>
      <c r="G15" s="753">
        <v>494</v>
      </c>
    </row>
    <row r="16" spans="1:7" x14ac:dyDescent="0.25">
      <c r="A16" s="779" t="s">
        <v>798</v>
      </c>
      <c r="B16" s="779">
        <v>398002</v>
      </c>
      <c r="C16" s="738" t="s">
        <v>489</v>
      </c>
      <c r="D16" s="739"/>
      <c r="E16" s="739"/>
      <c r="F16" s="739">
        <v>837</v>
      </c>
      <c r="G16" s="752">
        <v>837</v>
      </c>
    </row>
    <row r="17" spans="1:7" x14ac:dyDescent="0.25">
      <c r="A17" s="779" t="s">
        <v>797</v>
      </c>
      <c r="B17" s="779">
        <v>398001</v>
      </c>
      <c r="C17" s="738" t="s">
        <v>488</v>
      </c>
      <c r="D17" s="739"/>
      <c r="E17" s="739"/>
      <c r="F17" s="739">
        <v>887</v>
      </c>
      <c r="G17" s="752">
        <v>887</v>
      </c>
    </row>
    <row r="18" spans="1:7" x14ac:dyDescent="0.25">
      <c r="A18" s="779" t="s">
        <v>801</v>
      </c>
      <c r="B18" s="779">
        <v>398006</v>
      </c>
      <c r="C18" s="738" t="s">
        <v>492</v>
      </c>
      <c r="D18" s="739"/>
      <c r="E18" s="739"/>
      <c r="F18" s="739">
        <v>845</v>
      </c>
      <c r="G18" s="752">
        <v>845</v>
      </c>
    </row>
    <row r="19" spans="1:7" x14ac:dyDescent="0.25">
      <c r="A19" s="780" t="s">
        <v>802</v>
      </c>
      <c r="B19" s="780">
        <v>398007</v>
      </c>
      <c r="C19" s="740" t="s">
        <v>493</v>
      </c>
      <c r="D19" s="741"/>
      <c r="E19" s="741"/>
      <c r="F19" s="741">
        <v>242</v>
      </c>
      <c r="G19" s="753">
        <v>242</v>
      </c>
    </row>
    <row r="20" spans="1:7" x14ac:dyDescent="0.25">
      <c r="A20" s="779" t="s">
        <v>914</v>
      </c>
      <c r="B20" s="779">
        <v>398008</v>
      </c>
      <c r="C20" s="738" t="s">
        <v>866</v>
      </c>
      <c r="D20" s="739"/>
      <c r="E20" s="739"/>
      <c r="F20" s="739">
        <v>113</v>
      </c>
      <c r="G20" s="752">
        <v>113</v>
      </c>
    </row>
    <row r="21" spans="1:7" x14ac:dyDescent="0.25">
      <c r="A21" s="779" t="s">
        <v>803</v>
      </c>
      <c r="B21" s="779">
        <v>399001</v>
      </c>
      <c r="C21" s="738" t="s">
        <v>494</v>
      </c>
      <c r="D21" s="739"/>
      <c r="E21" s="739"/>
      <c r="F21" s="739">
        <v>493</v>
      </c>
      <c r="G21" s="752">
        <v>493</v>
      </c>
    </row>
    <row r="22" spans="1:7" x14ac:dyDescent="0.25">
      <c r="A22" s="779" t="s">
        <v>804</v>
      </c>
      <c r="B22" s="779">
        <v>399002</v>
      </c>
      <c r="C22" s="738" t="s">
        <v>495</v>
      </c>
      <c r="D22" s="739"/>
      <c r="E22" s="739"/>
      <c r="F22" s="739">
        <v>747</v>
      </c>
      <c r="G22" s="752">
        <v>747</v>
      </c>
    </row>
    <row r="23" spans="1:7" x14ac:dyDescent="0.25">
      <c r="A23" s="779" t="s">
        <v>805</v>
      </c>
      <c r="B23" s="779">
        <v>399003</v>
      </c>
      <c r="C23" s="738" t="s">
        <v>496</v>
      </c>
      <c r="D23" s="739"/>
      <c r="E23" s="739"/>
      <c r="F23" s="739">
        <v>201</v>
      </c>
      <c r="G23" s="752">
        <v>201</v>
      </c>
    </row>
    <row r="24" spans="1:7" x14ac:dyDescent="0.25">
      <c r="A24" s="780" t="s">
        <v>806</v>
      </c>
      <c r="B24" s="780">
        <v>399004</v>
      </c>
      <c r="C24" s="740" t="s">
        <v>816</v>
      </c>
      <c r="D24" s="741"/>
      <c r="E24" s="741"/>
      <c r="F24" s="741">
        <v>697</v>
      </c>
      <c r="G24" s="753">
        <v>697</v>
      </c>
    </row>
    <row r="25" spans="1:7" x14ac:dyDescent="0.25">
      <c r="A25" s="779" t="s">
        <v>807</v>
      </c>
      <c r="B25" s="779">
        <v>399005</v>
      </c>
      <c r="C25" s="738" t="s">
        <v>497</v>
      </c>
      <c r="D25" s="739"/>
      <c r="E25" s="739"/>
      <c r="F25" s="739">
        <v>760</v>
      </c>
      <c r="G25" s="752">
        <v>760</v>
      </c>
    </row>
    <row r="26" spans="1:7" x14ac:dyDescent="0.25">
      <c r="A26" s="779" t="s">
        <v>771</v>
      </c>
      <c r="B26" s="779">
        <v>368001</v>
      </c>
      <c r="C26" s="738" t="s">
        <v>464</v>
      </c>
      <c r="D26" s="739"/>
      <c r="E26" s="739"/>
      <c r="F26" s="739">
        <v>675</v>
      </c>
      <c r="G26" s="752">
        <v>675</v>
      </c>
    </row>
    <row r="27" spans="1:7" x14ac:dyDescent="0.25">
      <c r="A27" s="779" t="s">
        <v>770</v>
      </c>
      <c r="B27" s="779">
        <v>367001</v>
      </c>
      <c r="C27" s="738" t="s">
        <v>463</v>
      </c>
      <c r="D27" s="739"/>
      <c r="E27" s="739"/>
      <c r="F27" s="739">
        <v>316</v>
      </c>
      <c r="G27" s="752">
        <v>316</v>
      </c>
    </row>
    <row r="28" spans="1:7" x14ac:dyDescent="0.25">
      <c r="A28" s="779" t="s">
        <v>769</v>
      </c>
      <c r="B28" s="779">
        <v>364001</v>
      </c>
      <c r="C28" s="738" t="s">
        <v>462</v>
      </c>
      <c r="D28" s="739"/>
      <c r="E28" s="739"/>
      <c r="F28" s="739">
        <v>562</v>
      </c>
      <c r="G28" s="752">
        <v>562</v>
      </c>
    </row>
    <row r="29" spans="1:7" x14ac:dyDescent="0.25">
      <c r="A29" s="780" t="s">
        <v>767</v>
      </c>
      <c r="B29" s="780">
        <v>363001</v>
      </c>
      <c r="C29" s="740" t="s">
        <v>460</v>
      </c>
      <c r="D29" s="741"/>
      <c r="E29" s="741"/>
      <c r="F29" s="741">
        <v>553</v>
      </c>
      <c r="G29" s="753">
        <v>553</v>
      </c>
    </row>
    <row r="30" spans="1:7" x14ac:dyDescent="0.25">
      <c r="A30" s="779" t="s">
        <v>765</v>
      </c>
      <c r="B30" s="779">
        <v>360001</v>
      </c>
      <c r="C30" s="738" t="s">
        <v>458</v>
      </c>
      <c r="D30" s="739"/>
      <c r="E30" s="739"/>
      <c r="F30" s="739">
        <v>164</v>
      </c>
      <c r="G30" s="752">
        <v>164</v>
      </c>
    </row>
    <row r="31" spans="1:7" x14ac:dyDescent="0.25">
      <c r="A31" s="779" t="s">
        <v>766</v>
      </c>
      <c r="B31" s="779">
        <v>361001</v>
      </c>
      <c r="C31" s="738" t="s">
        <v>459</v>
      </c>
      <c r="D31" s="739"/>
      <c r="E31" s="739"/>
      <c r="F31" s="739">
        <v>86</v>
      </c>
      <c r="G31" s="752">
        <v>86</v>
      </c>
    </row>
    <row r="32" spans="1:7" x14ac:dyDescent="0.25">
      <c r="A32" s="779" t="s">
        <v>768</v>
      </c>
      <c r="B32" s="779">
        <v>363002</v>
      </c>
      <c r="C32" s="738" t="s">
        <v>461</v>
      </c>
      <c r="D32" s="739"/>
      <c r="E32" s="739"/>
      <c r="F32" s="739">
        <v>533</v>
      </c>
      <c r="G32" s="752">
        <v>533</v>
      </c>
    </row>
    <row r="33" spans="1:7" x14ac:dyDescent="0.25">
      <c r="A33" s="779" t="s">
        <v>783</v>
      </c>
      <c r="B33" s="779">
        <v>385001</v>
      </c>
      <c r="C33" s="738" t="s">
        <v>475</v>
      </c>
      <c r="D33" s="739"/>
      <c r="E33" s="739"/>
      <c r="F33" s="739">
        <v>384</v>
      </c>
      <c r="G33" s="752">
        <v>384</v>
      </c>
    </row>
    <row r="34" spans="1:7" x14ac:dyDescent="0.25">
      <c r="A34" s="780" t="s">
        <v>784</v>
      </c>
      <c r="B34" s="780">
        <v>385002</v>
      </c>
      <c r="C34" s="740" t="s">
        <v>476</v>
      </c>
      <c r="D34" s="741"/>
      <c r="E34" s="741"/>
      <c r="F34" s="741">
        <v>418</v>
      </c>
      <c r="G34" s="753">
        <v>418</v>
      </c>
    </row>
    <row r="35" spans="1:7" x14ac:dyDescent="0.25">
      <c r="A35" s="779" t="s">
        <v>785</v>
      </c>
      <c r="B35" s="779">
        <v>385003</v>
      </c>
      <c r="C35" s="738" t="s">
        <v>477</v>
      </c>
      <c r="D35" s="739"/>
      <c r="E35" s="739"/>
      <c r="F35" s="739">
        <v>507</v>
      </c>
      <c r="G35" s="752">
        <v>507</v>
      </c>
    </row>
    <row r="36" spans="1:7" x14ac:dyDescent="0.25">
      <c r="A36" s="779" t="s">
        <v>780</v>
      </c>
      <c r="B36" s="779">
        <v>381001</v>
      </c>
      <c r="C36" s="738" t="s">
        <v>472</v>
      </c>
      <c r="D36" s="739"/>
      <c r="E36" s="739"/>
      <c r="F36" s="739">
        <v>552</v>
      </c>
      <c r="G36" s="752">
        <v>552</v>
      </c>
    </row>
    <row r="37" spans="1:7" x14ac:dyDescent="0.25">
      <c r="A37" s="779" t="s">
        <v>781</v>
      </c>
      <c r="B37" s="779">
        <v>382001</v>
      </c>
      <c r="C37" s="738" t="s">
        <v>473</v>
      </c>
      <c r="D37" s="739"/>
      <c r="E37" s="739"/>
      <c r="F37" s="739">
        <v>558</v>
      </c>
      <c r="G37" s="752">
        <v>558</v>
      </c>
    </row>
    <row r="38" spans="1:7" x14ac:dyDescent="0.25">
      <c r="A38" s="779" t="s">
        <v>782</v>
      </c>
      <c r="B38" s="779">
        <v>382002</v>
      </c>
      <c r="C38" s="738" t="s">
        <v>474</v>
      </c>
      <c r="D38" s="739"/>
      <c r="E38" s="739"/>
      <c r="F38" s="739">
        <v>754</v>
      </c>
      <c r="G38" s="752">
        <v>754</v>
      </c>
    </row>
    <row r="39" spans="1:7" x14ac:dyDescent="0.25">
      <c r="A39" s="780" t="s">
        <v>915</v>
      </c>
      <c r="B39" s="780">
        <v>382004</v>
      </c>
      <c r="C39" s="740" t="s">
        <v>865</v>
      </c>
      <c r="D39" s="741"/>
      <c r="E39" s="741"/>
      <c r="F39" s="741">
        <v>157</v>
      </c>
      <c r="G39" s="753">
        <v>157</v>
      </c>
    </row>
    <row r="40" spans="1:7" x14ac:dyDescent="0.25">
      <c r="A40" s="779" t="s">
        <v>799</v>
      </c>
      <c r="B40" s="779">
        <v>398004</v>
      </c>
      <c r="C40" s="738" t="s">
        <v>490</v>
      </c>
      <c r="D40" s="739"/>
      <c r="E40" s="739"/>
      <c r="F40" s="739">
        <v>913</v>
      </c>
      <c r="G40" s="752">
        <v>913</v>
      </c>
    </row>
    <row r="41" spans="1:7" x14ac:dyDescent="0.25">
      <c r="A41" s="779" t="s">
        <v>779</v>
      </c>
      <c r="B41" s="779">
        <v>374001</v>
      </c>
      <c r="C41" s="738" t="s">
        <v>471</v>
      </c>
      <c r="D41" s="739"/>
      <c r="E41" s="739"/>
      <c r="F41" s="739">
        <v>471</v>
      </c>
      <c r="G41" s="752">
        <v>471</v>
      </c>
    </row>
    <row r="42" spans="1:7" x14ac:dyDescent="0.25">
      <c r="A42" s="779" t="s">
        <v>777</v>
      </c>
      <c r="B42" s="779">
        <v>373001</v>
      </c>
      <c r="C42" s="738" t="s">
        <v>469</v>
      </c>
      <c r="D42" s="739"/>
      <c r="E42" s="739"/>
      <c r="F42" s="739">
        <v>497</v>
      </c>
      <c r="G42" s="752">
        <v>497</v>
      </c>
    </row>
    <row r="43" spans="1:7" x14ac:dyDescent="0.25">
      <c r="A43" s="779" t="s">
        <v>778</v>
      </c>
      <c r="B43" s="779">
        <v>373002</v>
      </c>
      <c r="C43" s="738" t="s">
        <v>470</v>
      </c>
      <c r="D43" s="739"/>
      <c r="E43" s="739"/>
      <c r="F43" s="739">
        <v>481</v>
      </c>
      <c r="G43" s="752">
        <v>481</v>
      </c>
    </row>
    <row r="44" spans="1:7" x14ac:dyDescent="0.25">
      <c r="A44" s="780" t="s">
        <v>772</v>
      </c>
      <c r="B44" s="780">
        <v>369001</v>
      </c>
      <c r="C44" s="740" t="s">
        <v>465</v>
      </c>
      <c r="D44" s="741"/>
      <c r="E44" s="741"/>
      <c r="F44" s="741">
        <v>658</v>
      </c>
      <c r="G44" s="753">
        <v>658</v>
      </c>
    </row>
    <row r="45" spans="1:7" x14ac:dyDescent="0.25">
      <c r="A45" s="779" t="s">
        <v>773</v>
      </c>
      <c r="B45" s="779">
        <v>369002</v>
      </c>
      <c r="C45" s="738" t="s">
        <v>466</v>
      </c>
      <c r="D45" s="739"/>
      <c r="E45" s="739"/>
      <c r="F45" s="739">
        <v>690</v>
      </c>
      <c r="G45" s="752">
        <v>690</v>
      </c>
    </row>
    <row r="46" spans="1:7" x14ac:dyDescent="0.25">
      <c r="A46" s="779" t="s">
        <v>774</v>
      </c>
      <c r="B46" s="779">
        <v>369003</v>
      </c>
      <c r="C46" s="738" t="s">
        <v>467</v>
      </c>
      <c r="D46" s="739"/>
      <c r="E46" s="739"/>
      <c r="F46" s="739">
        <v>790</v>
      </c>
      <c r="G46" s="752">
        <v>790</v>
      </c>
    </row>
    <row r="47" spans="1:7" x14ac:dyDescent="0.25">
      <c r="A47" s="1186" t="s">
        <v>775</v>
      </c>
      <c r="B47" s="1186">
        <v>369005</v>
      </c>
      <c r="C47" s="1187" t="s">
        <v>468</v>
      </c>
      <c r="D47" s="761"/>
      <c r="E47" s="761"/>
      <c r="F47" s="761">
        <v>251</v>
      </c>
      <c r="G47" s="1188">
        <v>251</v>
      </c>
    </row>
    <row r="48" spans="1:7" x14ac:dyDescent="0.25">
      <c r="A48" s="1186" t="s">
        <v>776</v>
      </c>
      <c r="B48" s="1186">
        <v>369006</v>
      </c>
      <c r="C48" s="1187" t="s">
        <v>693</v>
      </c>
      <c r="D48" s="761"/>
      <c r="E48" s="761"/>
      <c r="F48" s="761">
        <v>804</v>
      </c>
      <c r="G48" s="1188">
        <v>804</v>
      </c>
    </row>
    <row r="49" spans="1:7" x14ac:dyDescent="0.25">
      <c r="A49" s="1189" t="s">
        <v>574</v>
      </c>
      <c r="B49" s="1189">
        <v>369007</v>
      </c>
      <c r="C49" s="1190" t="s">
        <v>1056</v>
      </c>
      <c r="D49" s="762"/>
      <c r="E49" s="762"/>
      <c r="F49" s="762">
        <v>645</v>
      </c>
      <c r="G49" s="1191">
        <v>645</v>
      </c>
    </row>
    <row r="50" spans="1:7" x14ac:dyDescent="0.25">
      <c r="A50" s="781">
        <v>396211</v>
      </c>
      <c r="B50" s="781">
        <v>371001</v>
      </c>
      <c r="C50" s="744" t="s">
        <v>499</v>
      </c>
      <c r="D50" s="745">
        <v>669</v>
      </c>
      <c r="E50" s="762"/>
      <c r="F50" s="762"/>
      <c r="G50" s="754">
        <v>669</v>
      </c>
    </row>
    <row r="51" spans="1:7" x14ac:dyDescent="0.25">
      <c r="A51" s="782" t="s">
        <v>811</v>
      </c>
      <c r="B51" s="782" t="s">
        <v>382</v>
      </c>
      <c r="C51" s="746" t="s">
        <v>502</v>
      </c>
      <c r="D51" s="763"/>
      <c r="E51" s="747">
        <v>149</v>
      </c>
      <c r="F51" s="763"/>
      <c r="G51" s="755">
        <v>149</v>
      </c>
    </row>
    <row r="52" spans="1:7" x14ac:dyDescent="0.25">
      <c r="A52" s="783" t="s">
        <v>814</v>
      </c>
      <c r="B52" s="783" t="s">
        <v>383</v>
      </c>
      <c r="C52" s="748" t="s">
        <v>505</v>
      </c>
      <c r="D52" s="761"/>
      <c r="E52" s="749">
        <v>410</v>
      </c>
      <c r="F52" s="761"/>
      <c r="G52" s="756">
        <v>410</v>
      </c>
    </row>
    <row r="53" spans="1:7" x14ac:dyDescent="0.25">
      <c r="A53" s="783" t="s">
        <v>812</v>
      </c>
      <c r="B53" s="783" t="s">
        <v>428</v>
      </c>
      <c r="C53" s="748" t="s">
        <v>503</v>
      </c>
      <c r="D53" s="761"/>
      <c r="E53" s="749">
        <v>429</v>
      </c>
      <c r="F53" s="761"/>
      <c r="G53" s="756">
        <v>429</v>
      </c>
    </row>
    <row r="54" spans="1:7" x14ac:dyDescent="0.25">
      <c r="A54" s="783" t="s">
        <v>810</v>
      </c>
      <c r="B54" s="783" t="s">
        <v>381</v>
      </c>
      <c r="C54" s="748" t="s">
        <v>501</v>
      </c>
      <c r="D54" s="761"/>
      <c r="E54" s="749">
        <v>339</v>
      </c>
      <c r="F54" s="761"/>
      <c r="G54" s="756">
        <v>339</v>
      </c>
    </row>
    <row r="55" spans="1:7" x14ac:dyDescent="0.25">
      <c r="A55" s="781" t="s">
        <v>813</v>
      </c>
      <c r="B55" s="781" t="s">
        <v>384</v>
      </c>
      <c r="C55" s="744" t="s">
        <v>504</v>
      </c>
      <c r="D55" s="762"/>
      <c r="E55" s="745">
        <v>248</v>
      </c>
      <c r="F55" s="762"/>
      <c r="G55" s="754">
        <v>248</v>
      </c>
    </row>
    <row r="56" spans="1:7" x14ac:dyDescent="0.25">
      <c r="A56" s="783" t="s">
        <v>569</v>
      </c>
      <c r="B56" s="783" t="s">
        <v>569</v>
      </c>
      <c r="C56" s="748" t="s">
        <v>1078</v>
      </c>
      <c r="D56" s="761"/>
      <c r="E56" s="749">
        <v>264</v>
      </c>
      <c r="F56" s="761"/>
      <c r="G56" s="756">
        <v>264</v>
      </c>
    </row>
    <row r="57" spans="1:7" x14ac:dyDescent="0.25">
      <c r="A57" s="783" t="s">
        <v>570</v>
      </c>
      <c r="B57" s="783" t="s">
        <v>570</v>
      </c>
      <c r="C57" s="748" t="s">
        <v>544</v>
      </c>
      <c r="D57" s="761"/>
      <c r="E57" s="749">
        <v>141</v>
      </c>
      <c r="F57" s="761"/>
      <c r="G57" s="756">
        <v>141</v>
      </c>
    </row>
    <row r="58" spans="1:7" x14ac:dyDescent="0.25">
      <c r="A58" s="783" t="s">
        <v>571</v>
      </c>
      <c r="B58" s="783" t="s">
        <v>571</v>
      </c>
      <c r="C58" s="748" t="s">
        <v>545</v>
      </c>
      <c r="D58" s="761"/>
      <c r="E58" s="749">
        <v>173</v>
      </c>
      <c r="F58" s="761"/>
      <c r="G58" s="756">
        <v>173</v>
      </c>
    </row>
    <row r="59" spans="1:7" x14ac:dyDescent="0.25">
      <c r="A59" s="781" t="s">
        <v>809</v>
      </c>
      <c r="B59" s="781">
        <v>389002</v>
      </c>
      <c r="C59" s="744" t="s">
        <v>500</v>
      </c>
      <c r="D59" s="762"/>
      <c r="E59" s="745">
        <v>538</v>
      </c>
      <c r="F59" s="762"/>
      <c r="G59" s="754">
        <v>538</v>
      </c>
    </row>
    <row r="60" spans="1:7" ht="15.75" thickBot="1" x14ac:dyDescent="0.3">
      <c r="A60" s="784"/>
      <c r="B60" s="784"/>
      <c r="C60" s="750"/>
      <c r="D60" s="751">
        <v>669</v>
      </c>
      <c r="E60" s="751">
        <v>2691</v>
      </c>
      <c r="F60" s="751">
        <v>25494</v>
      </c>
      <c r="G60" s="751">
        <v>28854</v>
      </c>
    </row>
    <row r="61" spans="1:7" ht="15.75" thickTop="1" x14ac:dyDescent="0.25"/>
    <row r="62" spans="1:7" ht="30" x14ac:dyDescent="0.25">
      <c r="A62" s="1707" t="s">
        <v>997</v>
      </c>
      <c r="B62" s="1708"/>
      <c r="C62" s="1709"/>
      <c r="D62" s="308"/>
      <c r="E62" s="308"/>
      <c r="F62" s="308" t="s">
        <v>455</v>
      </c>
      <c r="G62" s="821" t="s">
        <v>740</v>
      </c>
    </row>
    <row r="63" spans="1:7" x14ac:dyDescent="0.25">
      <c r="A63" s="779" t="s">
        <v>762</v>
      </c>
      <c r="B63" s="779">
        <v>300001</v>
      </c>
      <c r="C63" s="738" t="s">
        <v>1079</v>
      </c>
      <c r="D63" s="739"/>
      <c r="E63" s="739"/>
      <c r="F63" s="739">
        <v>722</v>
      </c>
      <c r="G63" s="752">
        <v>722</v>
      </c>
    </row>
    <row r="64" spans="1:7" x14ac:dyDescent="0.25">
      <c r="A64" s="779" t="s">
        <v>764</v>
      </c>
      <c r="B64" s="779">
        <v>300003</v>
      </c>
      <c r="C64" s="738" t="s">
        <v>457</v>
      </c>
      <c r="D64" s="739"/>
      <c r="E64" s="739"/>
      <c r="F64" s="739">
        <v>662</v>
      </c>
      <c r="G64" s="752">
        <v>662</v>
      </c>
    </row>
    <row r="65" spans="1:7" x14ac:dyDescent="0.25">
      <c r="A65" s="779" t="s">
        <v>575</v>
      </c>
      <c r="B65" s="779" t="s">
        <v>575</v>
      </c>
      <c r="C65" s="738" t="s">
        <v>876</v>
      </c>
      <c r="D65" s="739"/>
      <c r="E65" s="739"/>
      <c r="F65" s="739">
        <v>942</v>
      </c>
      <c r="G65" s="752">
        <v>942</v>
      </c>
    </row>
    <row r="66" spans="1:7" x14ac:dyDescent="0.25">
      <c r="A66" s="779" t="s">
        <v>808</v>
      </c>
      <c r="B66" s="779" t="s">
        <v>253</v>
      </c>
      <c r="C66" s="738" t="s">
        <v>498</v>
      </c>
      <c r="D66" s="739"/>
      <c r="E66" s="739"/>
      <c r="F66" s="739">
        <v>654</v>
      </c>
      <c r="G66" s="752">
        <v>654</v>
      </c>
    </row>
    <row r="67" spans="1:7" x14ac:dyDescent="0.25">
      <c r="A67" s="780" t="s">
        <v>800</v>
      </c>
      <c r="B67" s="780">
        <v>398005</v>
      </c>
      <c r="C67" s="740" t="s">
        <v>491</v>
      </c>
      <c r="D67" s="741"/>
      <c r="E67" s="741"/>
      <c r="F67" s="741">
        <v>544</v>
      </c>
      <c r="G67" s="753">
        <v>544</v>
      </c>
    </row>
    <row r="68" spans="1:7" ht="15.75" thickBot="1" x14ac:dyDescent="0.3">
      <c r="A68" s="784"/>
      <c r="B68" s="784"/>
      <c r="C68" s="750"/>
      <c r="D68" s="751"/>
      <c r="E68" s="751"/>
      <c r="F68" s="751">
        <v>3524</v>
      </c>
      <c r="G68" s="751">
        <v>3524</v>
      </c>
    </row>
    <row r="69" spans="1:7" ht="15.75" thickTop="1" x14ac:dyDescent="0.25"/>
  </sheetData>
  <sheetProtection formatCells="0" formatColumns="0" formatRows="0" sort="0"/>
  <sortState ref="A2:G48">
    <sortCondition sortBy="cellColor" ref="A2:A48" dxfId="0"/>
    <sortCondition ref="A2:A48"/>
  </sortState>
  <mergeCells count="2">
    <mergeCell ref="A1:C1"/>
    <mergeCell ref="A62:C62"/>
  </mergeCells>
  <pageMargins left="0.45" right="0.45" top="0.8" bottom="0.5" header="0.3" footer="0.3"/>
  <pageSetup paperSize="5" scale="90" orientation="portrait" r:id="rId1"/>
  <headerFooter>
    <oddHeader>&amp;L&amp;"Arial,Bold"&amp;16Table 8A:  FY2017-18 Budget Letter 
&amp;K000000February 1, 2017 Student Membership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I89"/>
  <sheetViews>
    <sheetView zoomScale="80" zoomScaleNormal="80" zoomScaleSheetLayoutView="70" zoomScalePage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A7" sqref="A7"/>
    </sheetView>
  </sheetViews>
  <sheetFormatPr defaultColWidth="9.140625" defaultRowHeight="18" x14ac:dyDescent="0.25"/>
  <cols>
    <col min="1" max="1" width="5.42578125" style="1045" customWidth="1"/>
    <col min="2" max="2" width="19.42578125" style="1045" customWidth="1"/>
    <col min="3" max="8" width="16" style="1045" customWidth="1"/>
    <col min="9" max="12" width="15.28515625" style="1045" customWidth="1"/>
    <col min="13" max="14" width="16.85546875" style="1045" customWidth="1"/>
    <col min="15" max="15" width="19.42578125" style="1045" customWidth="1"/>
    <col min="16" max="16384" width="9.140625" style="1045"/>
  </cols>
  <sheetData>
    <row r="1" spans="1:61" s="1039" customFormat="1" ht="39.6" customHeight="1" thickBot="1" x14ac:dyDescent="0.25">
      <c r="A1" s="1718" t="s">
        <v>932</v>
      </c>
      <c r="B1" s="1719"/>
      <c r="C1" s="1724" t="s">
        <v>998</v>
      </c>
      <c r="D1" s="1725"/>
      <c r="E1" s="1725"/>
      <c r="F1" s="1725"/>
      <c r="G1" s="1725"/>
      <c r="H1" s="1726"/>
      <c r="I1" s="1724" t="s">
        <v>999</v>
      </c>
      <c r="J1" s="1727"/>
      <c r="K1" s="1727"/>
      <c r="L1" s="1728"/>
      <c r="M1" s="1729" t="s">
        <v>2001</v>
      </c>
      <c r="N1" s="1730"/>
      <c r="O1" s="1067" t="s">
        <v>933</v>
      </c>
    </row>
    <row r="2" spans="1:61" s="1041" customFormat="1" ht="143.1" customHeight="1" x14ac:dyDescent="0.2">
      <c r="A2" s="1720"/>
      <c r="B2" s="1721"/>
      <c r="C2" s="1731" t="s">
        <v>917</v>
      </c>
      <c r="D2" s="1710" t="s">
        <v>604</v>
      </c>
      <c r="E2" s="1710" t="s">
        <v>934</v>
      </c>
      <c r="F2" s="1068" t="s">
        <v>925</v>
      </c>
      <c r="G2" s="1710" t="s">
        <v>918</v>
      </c>
      <c r="H2" s="1069" t="s">
        <v>926</v>
      </c>
      <c r="I2" s="1731" t="s">
        <v>935</v>
      </c>
      <c r="J2" s="1710" t="s">
        <v>936</v>
      </c>
      <c r="K2" s="1710" t="s">
        <v>937</v>
      </c>
      <c r="L2" s="1712" t="s">
        <v>938</v>
      </c>
      <c r="M2" s="1714" t="s">
        <v>939</v>
      </c>
      <c r="N2" s="1716" t="s">
        <v>940</v>
      </c>
      <c r="O2" s="1070" t="s">
        <v>1000</v>
      </c>
      <c r="P2" s="1040"/>
      <c r="Q2" s="1040"/>
      <c r="R2" s="1040"/>
      <c r="S2" s="1040"/>
      <c r="T2" s="1040"/>
      <c r="U2" s="1040"/>
      <c r="V2" s="1040"/>
      <c r="W2" s="1040"/>
      <c r="X2" s="1040"/>
      <c r="Y2" s="1040"/>
      <c r="Z2" s="1040"/>
      <c r="AA2" s="1040"/>
      <c r="AB2" s="1040"/>
      <c r="AC2" s="1040"/>
      <c r="AD2" s="1040"/>
      <c r="AE2" s="1040"/>
      <c r="AF2" s="1040"/>
      <c r="AG2" s="1040"/>
      <c r="AH2" s="1040"/>
      <c r="AI2" s="1040"/>
      <c r="AJ2" s="1040"/>
      <c r="AK2" s="1040"/>
      <c r="AL2" s="1040"/>
      <c r="AM2" s="1040"/>
      <c r="AN2" s="1040"/>
      <c r="AO2" s="1040"/>
      <c r="AP2" s="1040"/>
      <c r="AQ2" s="1040"/>
      <c r="AR2" s="1040"/>
      <c r="AS2" s="1040"/>
      <c r="AT2" s="1040"/>
      <c r="AU2" s="1040"/>
      <c r="AV2" s="1040"/>
      <c r="AW2" s="1040"/>
      <c r="AX2" s="1040"/>
      <c r="AY2" s="1040"/>
      <c r="AZ2" s="1040"/>
      <c r="BA2" s="1040"/>
      <c r="BB2" s="1040"/>
      <c r="BC2" s="1040"/>
      <c r="BD2" s="1040"/>
      <c r="BE2" s="1040"/>
      <c r="BF2" s="1040"/>
      <c r="BG2" s="1040"/>
      <c r="BH2" s="1040"/>
      <c r="BI2" s="1040"/>
    </row>
    <row r="3" spans="1:61" s="1075" customFormat="1" ht="29.45" customHeight="1" thickBot="1" x14ac:dyDescent="0.25">
      <c r="A3" s="1722"/>
      <c r="B3" s="1723"/>
      <c r="C3" s="1732"/>
      <c r="D3" s="1711"/>
      <c r="E3" s="1711"/>
      <c r="F3" s="1071" t="s">
        <v>941</v>
      </c>
      <c r="G3" s="1711"/>
      <c r="H3" s="1072" t="s">
        <v>942</v>
      </c>
      <c r="I3" s="1732"/>
      <c r="J3" s="1711"/>
      <c r="K3" s="1711"/>
      <c r="L3" s="1713"/>
      <c r="M3" s="1715"/>
      <c r="N3" s="1717"/>
      <c r="O3" s="1073" t="s">
        <v>943</v>
      </c>
      <c r="P3" s="1074"/>
      <c r="Q3" s="1074"/>
      <c r="R3" s="1074"/>
      <c r="S3" s="1074"/>
      <c r="T3" s="1074"/>
      <c r="U3" s="1074"/>
      <c r="V3" s="1074"/>
      <c r="W3" s="1074"/>
      <c r="X3" s="1074"/>
      <c r="Y3" s="1074"/>
      <c r="Z3" s="1074"/>
      <c r="AA3" s="1074"/>
      <c r="AB3" s="1074"/>
      <c r="AC3" s="1074"/>
      <c r="AD3" s="1074"/>
      <c r="AE3" s="1074"/>
      <c r="AF3" s="1074"/>
      <c r="AG3" s="1074"/>
      <c r="AH3" s="1074"/>
      <c r="AI3" s="1074"/>
      <c r="AJ3" s="1074"/>
      <c r="AK3" s="1074"/>
      <c r="AL3" s="1074"/>
      <c r="AM3" s="1074"/>
      <c r="AN3" s="1074"/>
      <c r="AO3" s="1074"/>
      <c r="AP3" s="1074"/>
      <c r="AQ3" s="1074"/>
      <c r="AR3" s="1074"/>
      <c r="AS3" s="1074"/>
      <c r="AT3" s="1074"/>
      <c r="AU3" s="1074"/>
      <c r="AV3" s="1074"/>
      <c r="AW3" s="1074"/>
      <c r="AX3" s="1074"/>
      <c r="AY3" s="1074"/>
      <c r="AZ3" s="1074"/>
      <c r="BA3" s="1074"/>
      <c r="BB3" s="1074"/>
      <c r="BC3" s="1074"/>
      <c r="BD3" s="1074"/>
      <c r="BE3" s="1074"/>
      <c r="BF3" s="1074"/>
      <c r="BG3" s="1074"/>
      <c r="BH3" s="1074"/>
      <c r="BI3" s="1074"/>
    </row>
    <row r="4" spans="1:61" s="1257" customFormat="1" ht="14.45" customHeight="1" x14ac:dyDescent="0.2">
      <c r="A4" s="1254"/>
      <c r="B4" s="1255"/>
      <c r="C4" s="1256">
        <v>1</v>
      </c>
      <c r="D4" s="1256">
        <v>2</v>
      </c>
      <c r="E4" s="1256">
        <v>3</v>
      </c>
      <c r="F4" s="1256">
        <v>4</v>
      </c>
      <c r="G4" s="1256">
        <v>5</v>
      </c>
      <c r="H4" s="1256">
        <v>6</v>
      </c>
      <c r="I4" s="1256">
        <v>7</v>
      </c>
      <c r="J4" s="1256">
        <v>8</v>
      </c>
      <c r="K4" s="1256">
        <v>9</v>
      </c>
      <c r="L4" s="1256">
        <v>10</v>
      </c>
      <c r="M4" s="1256">
        <v>11</v>
      </c>
      <c r="N4" s="1256">
        <v>12</v>
      </c>
      <c r="O4" s="1256">
        <v>13</v>
      </c>
    </row>
    <row r="5" spans="1:61" s="1040" customFormat="1" ht="14.45" hidden="1" customHeight="1" x14ac:dyDescent="0.2">
      <c r="A5" s="1252"/>
      <c r="B5" s="1253"/>
      <c r="C5" s="326" t="s">
        <v>1307</v>
      </c>
      <c r="D5" s="326" t="s">
        <v>1308</v>
      </c>
      <c r="E5" s="326" t="s">
        <v>1309</v>
      </c>
      <c r="F5" s="326" t="s">
        <v>1310</v>
      </c>
      <c r="G5" s="326" t="s">
        <v>1311</v>
      </c>
      <c r="H5" s="326" t="s">
        <v>1312</v>
      </c>
      <c r="I5" s="326" t="s">
        <v>1313</v>
      </c>
      <c r="J5" s="326" t="s">
        <v>1314</v>
      </c>
      <c r="K5" s="326" t="s">
        <v>1315</v>
      </c>
      <c r="L5" s="326" t="s">
        <v>1316</v>
      </c>
      <c r="M5" s="326"/>
      <c r="N5" s="326"/>
      <c r="O5" s="326" t="s">
        <v>1317</v>
      </c>
    </row>
    <row r="6" spans="1:61" s="1040" customFormat="1" ht="25.5" hidden="1" x14ac:dyDescent="0.2">
      <c r="A6" s="1252"/>
      <c r="B6" s="1253"/>
      <c r="C6" s="1243" t="s">
        <v>1156</v>
      </c>
      <c r="D6" s="1243" t="s">
        <v>1156</v>
      </c>
      <c r="E6" s="1243" t="s">
        <v>1156</v>
      </c>
      <c r="F6" s="1243" t="s">
        <v>1157</v>
      </c>
      <c r="G6" s="1243" t="s">
        <v>1318</v>
      </c>
      <c r="H6" s="1243" t="s">
        <v>1157</v>
      </c>
      <c r="I6" s="1243" t="s">
        <v>1156</v>
      </c>
      <c r="J6" s="1243" t="s">
        <v>1156</v>
      </c>
      <c r="K6" s="1243" t="s">
        <v>1156</v>
      </c>
      <c r="L6" s="1243" t="s">
        <v>1156</v>
      </c>
      <c r="M6" s="1243" t="s">
        <v>1319</v>
      </c>
      <c r="N6" s="1243" t="s">
        <v>1319</v>
      </c>
      <c r="O6" s="1243" t="s">
        <v>1157</v>
      </c>
    </row>
    <row r="7" spans="1:61" s="1040" customFormat="1" ht="16.350000000000001" customHeight="1" x14ac:dyDescent="0.2">
      <c r="A7" s="1046" t="s">
        <v>103</v>
      </c>
      <c r="B7" s="1046" t="s">
        <v>7</v>
      </c>
      <c r="C7" s="1076">
        <v>3001.2502974948011</v>
      </c>
      <c r="D7" s="1076">
        <v>672</v>
      </c>
      <c r="E7" s="1076">
        <v>168.875</v>
      </c>
      <c r="F7" s="1077">
        <v>3842.1252974948011</v>
      </c>
      <c r="G7" s="1076">
        <v>777.48</v>
      </c>
      <c r="H7" s="1077">
        <v>4619.6052974948016</v>
      </c>
      <c r="I7" s="1076">
        <v>660.27506544885637</v>
      </c>
      <c r="J7" s="1076">
        <v>180.07501784968804</v>
      </c>
      <c r="K7" s="1076">
        <v>4501.8754462422012</v>
      </c>
      <c r="L7" s="1076">
        <v>1800.7501784968806</v>
      </c>
      <c r="M7" s="1076">
        <v>2482</v>
      </c>
      <c r="N7" s="1076">
        <v>2482</v>
      </c>
      <c r="O7" s="1077">
        <v>6324.1252974948011</v>
      </c>
    </row>
    <row r="8" spans="1:61" s="1040" customFormat="1" ht="16.350000000000001" customHeight="1" x14ac:dyDescent="0.2">
      <c r="A8" s="1047" t="s">
        <v>163</v>
      </c>
      <c r="B8" s="1047" t="s">
        <v>8</v>
      </c>
      <c r="C8" s="1078">
        <v>3354.4275025883462</v>
      </c>
      <c r="D8" s="1078">
        <v>1407</v>
      </c>
      <c r="E8" s="1078">
        <v>168.875</v>
      </c>
      <c r="F8" s="1079">
        <v>4930.3025025883462</v>
      </c>
      <c r="G8" s="1078">
        <v>842.32</v>
      </c>
      <c r="H8" s="1079">
        <v>5772.6225025883459</v>
      </c>
      <c r="I8" s="1078">
        <v>737.97405056943603</v>
      </c>
      <c r="J8" s="1078">
        <v>201.26565015530076</v>
      </c>
      <c r="K8" s="1078">
        <v>5031.6412538825189</v>
      </c>
      <c r="L8" s="1078">
        <v>2012.6565015530075</v>
      </c>
      <c r="M8" s="1078">
        <v>2538</v>
      </c>
      <c r="N8" s="1078">
        <v>2923</v>
      </c>
      <c r="O8" s="1079">
        <v>7853.3025025883462</v>
      </c>
    </row>
    <row r="9" spans="1:61" s="1040" customFormat="1" ht="16.350000000000001" customHeight="1" x14ac:dyDescent="0.2">
      <c r="A9" s="1047" t="s">
        <v>104</v>
      </c>
      <c r="B9" s="1047" t="s">
        <v>9</v>
      </c>
      <c r="C9" s="1078">
        <v>2363.0746925133221</v>
      </c>
      <c r="D9" s="1078">
        <v>544</v>
      </c>
      <c r="E9" s="1078">
        <v>168.87502299061984</v>
      </c>
      <c r="F9" s="1079">
        <v>3075.9497155039421</v>
      </c>
      <c r="G9" s="1078">
        <v>596.84</v>
      </c>
      <c r="H9" s="1079">
        <v>3672.7897155039423</v>
      </c>
      <c r="I9" s="1078">
        <v>519.87643235293092</v>
      </c>
      <c r="J9" s="1078">
        <v>141.78448155079934</v>
      </c>
      <c r="K9" s="1078">
        <v>3544.6120387699834</v>
      </c>
      <c r="L9" s="1078">
        <v>1417.8448155079934</v>
      </c>
      <c r="M9" s="1078">
        <v>5638</v>
      </c>
      <c r="N9" s="1078">
        <v>6412</v>
      </c>
      <c r="O9" s="1079">
        <v>9487.9497155039426</v>
      </c>
    </row>
    <row r="10" spans="1:61" s="1040" customFormat="1" ht="16.350000000000001" customHeight="1" x14ac:dyDescent="0.2">
      <c r="A10" s="1047" t="s">
        <v>105</v>
      </c>
      <c r="B10" s="1047" t="s">
        <v>10</v>
      </c>
      <c r="C10" s="1078">
        <v>3082.4515307869824</v>
      </c>
      <c r="D10" s="1078">
        <v>1263</v>
      </c>
      <c r="E10" s="1078">
        <v>168.87507418397627</v>
      </c>
      <c r="F10" s="1079">
        <v>4514.3266049709582</v>
      </c>
      <c r="G10" s="1078">
        <v>585.76</v>
      </c>
      <c r="H10" s="1079">
        <v>5100.0866049709584</v>
      </c>
      <c r="I10" s="1078">
        <v>678.13933677313605</v>
      </c>
      <c r="J10" s="1078">
        <v>184.9470918472189</v>
      </c>
      <c r="K10" s="1078">
        <v>4623.6772961804727</v>
      </c>
      <c r="L10" s="1078">
        <v>1849.4709184721889</v>
      </c>
      <c r="M10" s="1078">
        <v>3854</v>
      </c>
      <c r="N10" s="1078">
        <v>3854</v>
      </c>
      <c r="O10" s="1079">
        <v>8368.3266049709582</v>
      </c>
    </row>
    <row r="11" spans="1:61" s="1040" customFormat="1" ht="16.350000000000001" customHeight="1" x14ac:dyDescent="0.2">
      <c r="A11" s="1048" t="s">
        <v>167</v>
      </c>
      <c r="B11" s="1048" t="s">
        <v>11</v>
      </c>
      <c r="C11" s="1080">
        <v>3200.6026545853365</v>
      </c>
      <c r="D11" s="1080">
        <v>672</v>
      </c>
      <c r="E11" s="1080">
        <v>168.875</v>
      </c>
      <c r="F11" s="1081">
        <v>4041.4776545853365</v>
      </c>
      <c r="G11" s="1080">
        <v>555.91</v>
      </c>
      <c r="H11" s="1081">
        <v>4597.3876545853363</v>
      </c>
      <c r="I11" s="1080">
        <v>704.13258400877407</v>
      </c>
      <c r="J11" s="1080">
        <v>192.03615927512018</v>
      </c>
      <c r="K11" s="1080">
        <v>4800.9039818780057</v>
      </c>
      <c r="L11" s="1080">
        <v>1920.3615927512021</v>
      </c>
      <c r="M11" s="1080">
        <v>2120</v>
      </c>
      <c r="N11" s="1080">
        <v>2120</v>
      </c>
      <c r="O11" s="1081">
        <v>6161.4776545853365</v>
      </c>
    </row>
    <row r="12" spans="1:61" s="1040" customFormat="1" ht="16.350000000000001" customHeight="1" x14ac:dyDescent="0.2">
      <c r="A12" s="1046" t="s">
        <v>106</v>
      </c>
      <c r="B12" s="1046" t="s">
        <v>12</v>
      </c>
      <c r="C12" s="1076">
        <v>2963.1934341487863</v>
      </c>
      <c r="D12" s="1076">
        <v>1079</v>
      </c>
      <c r="E12" s="1076">
        <v>168.87495717711545</v>
      </c>
      <c r="F12" s="1077">
        <v>4211.0683913259018</v>
      </c>
      <c r="G12" s="1076">
        <v>545.4799999999999</v>
      </c>
      <c r="H12" s="1077">
        <v>4756.5483913259013</v>
      </c>
      <c r="I12" s="1076">
        <v>651.9025555127331</v>
      </c>
      <c r="J12" s="1076">
        <v>177.79160604892721</v>
      </c>
      <c r="K12" s="1076">
        <v>4444.7901512231792</v>
      </c>
      <c r="L12" s="1076">
        <v>1777.9160604892718</v>
      </c>
      <c r="M12" s="1076">
        <v>3156</v>
      </c>
      <c r="N12" s="1076">
        <v>3801</v>
      </c>
      <c r="O12" s="1077">
        <v>8012.0683913259018</v>
      </c>
    </row>
    <row r="13" spans="1:61" s="1040" customFormat="1" ht="16.350000000000001" customHeight="1" x14ac:dyDescent="0.2">
      <c r="A13" s="1047" t="s">
        <v>107</v>
      </c>
      <c r="B13" s="1047" t="s">
        <v>13</v>
      </c>
      <c r="C13" s="1078">
        <v>1725.504726076771</v>
      </c>
      <c r="D13" s="1078">
        <v>59</v>
      </c>
      <c r="E13" s="1078">
        <v>168.87488328664799</v>
      </c>
      <c r="F13" s="1079">
        <v>1953.3796093634189</v>
      </c>
      <c r="G13" s="1078">
        <v>756.91999999999985</v>
      </c>
      <c r="H13" s="1079">
        <v>2710.2996093634188</v>
      </c>
      <c r="I13" s="1078">
        <v>379.61103973688961</v>
      </c>
      <c r="J13" s="1078">
        <v>103.53028356460624</v>
      </c>
      <c r="K13" s="1078">
        <v>2588.2570891151563</v>
      </c>
      <c r="L13" s="1078">
        <v>1035.3028356460625</v>
      </c>
      <c r="M13" s="1078">
        <v>10559</v>
      </c>
      <c r="N13" s="1078">
        <v>10981</v>
      </c>
      <c r="O13" s="1079">
        <v>12934.379609363419</v>
      </c>
    </row>
    <row r="14" spans="1:61" s="1040" customFormat="1" ht="16.350000000000001" customHeight="1" x14ac:dyDescent="0.2">
      <c r="A14" s="1047" t="s">
        <v>108</v>
      </c>
      <c r="B14" s="1047" t="s">
        <v>14</v>
      </c>
      <c r="C14" s="1078">
        <v>2802.8672447662229</v>
      </c>
      <c r="D14" s="1078">
        <v>905</v>
      </c>
      <c r="E14" s="1078">
        <v>168.875</v>
      </c>
      <c r="F14" s="1079">
        <v>3876.7422447662229</v>
      </c>
      <c r="G14" s="1078">
        <v>725.76</v>
      </c>
      <c r="H14" s="1079">
        <v>4602.5022447662232</v>
      </c>
      <c r="I14" s="1078">
        <v>616.63079384856906</v>
      </c>
      <c r="J14" s="1078">
        <v>168.17203468597336</v>
      </c>
      <c r="K14" s="1078">
        <v>4204.3008671493344</v>
      </c>
      <c r="L14" s="1078">
        <v>1681.720346859734</v>
      </c>
      <c r="M14" s="1078">
        <v>4115</v>
      </c>
      <c r="N14" s="1078">
        <v>4706</v>
      </c>
      <c r="O14" s="1079">
        <v>8582.7422447662229</v>
      </c>
    </row>
    <row r="15" spans="1:61" s="1042" customFormat="1" ht="16.350000000000001" customHeight="1" x14ac:dyDescent="0.2">
      <c r="A15" s="1047" t="s">
        <v>109</v>
      </c>
      <c r="B15" s="1047" t="s">
        <v>15</v>
      </c>
      <c r="C15" s="1078">
        <v>2718.4627915293354</v>
      </c>
      <c r="D15" s="1078">
        <v>840</v>
      </c>
      <c r="E15" s="1078">
        <v>168.87500313684157</v>
      </c>
      <c r="F15" s="1079">
        <v>3727.3377946661772</v>
      </c>
      <c r="G15" s="1078">
        <v>744.76</v>
      </c>
      <c r="H15" s="1079">
        <v>4472.0977946661769</v>
      </c>
      <c r="I15" s="1078">
        <v>598.0618141364539</v>
      </c>
      <c r="J15" s="1078">
        <v>163.10776749176014</v>
      </c>
      <c r="K15" s="1078">
        <v>4077.6941872940038</v>
      </c>
      <c r="L15" s="1078">
        <v>1631.0776749176016</v>
      </c>
      <c r="M15" s="1078">
        <v>4284</v>
      </c>
      <c r="N15" s="1078">
        <v>4995</v>
      </c>
      <c r="O15" s="1079">
        <v>8722.3377946661767</v>
      </c>
    </row>
    <row r="16" spans="1:61" s="1040" customFormat="1" ht="16.350000000000001" customHeight="1" x14ac:dyDescent="0.2">
      <c r="A16" s="1048" t="s">
        <v>110</v>
      </c>
      <c r="B16" s="1048" t="s">
        <v>16</v>
      </c>
      <c r="C16" s="1080">
        <v>2292.6455354621812</v>
      </c>
      <c r="D16" s="1080">
        <v>520</v>
      </c>
      <c r="E16" s="1080">
        <v>168.875</v>
      </c>
      <c r="F16" s="1081">
        <v>2981.5205354621812</v>
      </c>
      <c r="G16" s="1080">
        <v>608.04000000000008</v>
      </c>
      <c r="H16" s="1081">
        <v>3589.5605354621812</v>
      </c>
      <c r="I16" s="1080">
        <v>504.38201780167986</v>
      </c>
      <c r="J16" s="1080">
        <v>137.55873212773088</v>
      </c>
      <c r="K16" s="1080">
        <v>3438.9683031932718</v>
      </c>
      <c r="L16" s="1080">
        <v>1375.5873212773085</v>
      </c>
      <c r="M16" s="1080">
        <v>6003</v>
      </c>
      <c r="N16" s="1080">
        <v>6716</v>
      </c>
      <c r="O16" s="1081">
        <v>9697.5205354621812</v>
      </c>
    </row>
    <row r="17" spans="1:15" s="1040" customFormat="1" ht="16.350000000000001" customHeight="1" x14ac:dyDescent="0.2">
      <c r="A17" s="1046" t="s">
        <v>111</v>
      </c>
      <c r="B17" s="1046" t="s">
        <v>17</v>
      </c>
      <c r="C17" s="1076">
        <v>3254.0634397574931</v>
      </c>
      <c r="D17" s="1076">
        <v>1540</v>
      </c>
      <c r="E17" s="1076">
        <v>168.87531806615777</v>
      </c>
      <c r="F17" s="1077">
        <v>4962.938757823651</v>
      </c>
      <c r="G17" s="1076">
        <v>706.55</v>
      </c>
      <c r="H17" s="1077">
        <v>5669.4887578236512</v>
      </c>
      <c r="I17" s="1076">
        <v>715.89395674664854</v>
      </c>
      <c r="J17" s="1076">
        <v>195.24380638544957</v>
      </c>
      <c r="K17" s="1076">
        <v>4881.0951596362393</v>
      </c>
      <c r="L17" s="1076">
        <v>1952.4380638544958</v>
      </c>
      <c r="M17" s="1076">
        <v>2754</v>
      </c>
      <c r="N17" s="1076">
        <v>3424</v>
      </c>
      <c r="O17" s="1077">
        <v>8386.938757823651</v>
      </c>
    </row>
    <row r="18" spans="1:15" s="1040" customFormat="1" ht="16.350000000000001" customHeight="1" x14ac:dyDescent="0.2">
      <c r="A18" s="1047" t="s">
        <v>175</v>
      </c>
      <c r="B18" s="1047" t="s">
        <v>18</v>
      </c>
      <c r="C18" s="1078">
        <v>1475.9335283031296</v>
      </c>
      <c r="D18" s="1078">
        <v>0</v>
      </c>
      <c r="E18" s="1078">
        <v>168.87528868360278</v>
      </c>
      <c r="F18" s="1079">
        <v>1644.8088169867324</v>
      </c>
      <c r="G18" s="1078">
        <v>1063.31</v>
      </c>
      <c r="H18" s="1079">
        <v>2708.1188169867323</v>
      </c>
      <c r="I18" s="1078">
        <v>324.70537622668854</v>
      </c>
      <c r="J18" s="1078">
        <v>88.556011698187788</v>
      </c>
      <c r="K18" s="1078">
        <v>2213.9002924546944</v>
      </c>
      <c r="L18" s="1078">
        <v>885.56011698187785</v>
      </c>
      <c r="M18" s="1078">
        <v>6710</v>
      </c>
      <c r="N18" s="1078">
        <v>6710</v>
      </c>
      <c r="O18" s="1079">
        <v>8354.8088169867333</v>
      </c>
    </row>
    <row r="19" spans="1:15" s="1040" customFormat="1" ht="16.350000000000001" customHeight="1" x14ac:dyDescent="0.2">
      <c r="A19" s="1047" t="s">
        <v>177</v>
      </c>
      <c r="B19" s="1047" t="s">
        <v>19</v>
      </c>
      <c r="C19" s="1078">
        <v>3309.608535642566</v>
      </c>
      <c r="D19" s="1078">
        <v>1252</v>
      </c>
      <c r="E19" s="1078">
        <v>168.87481804949053</v>
      </c>
      <c r="F19" s="1079">
        <v>4730.4833536920569</v>
      </c>
      <c r="G19" s="1078">
        <v>749.43000000000006</v>
      </c>
      <c r="H19" s="1079">
        <v>5479.9133536920572</v>
      </c>
      <c r="I19" s="1078">
        <v>728.11387784136446</v>
      </c>
      <c r="J19" s="1078">
        <v>198.57651213855397</v>
      </c>
      <c r="K19" s="1078">
        <v>4964.4128034638488</v>
      </c>
      <c r="L19" s="1078">
        <v>1985.7651213855393</v>
      </c>
      <c r="M19" s="1078">
        <v>2764</v>
      </c>
      <c r="N19" s="1078">
        <v>2826</v>
      </c>
      <c r="O19" s="1079">
        <v>7556.4833536920569</v>
      </c>
    </row>
    <row r="20" spans="1:15" s="1040" customFormat="1" ht="16.350000000000001" customHeight="1" x14ac:dyDescent="0.2">
      <c r="A20" s="1047" t="s">
        <v>179</v>
      </c>
      <c r="B20" s="1047" t="s">
        <v>20</v>
      </c>
      <c r="C20" s="1078">
        <v>2831.4970138282192</v>
      </c>
      <c r="D20" s="1078">
        <v>923</v>
      </c>
      <c r="E20" s="1078">
        <v>168.87478753541077</v>
      </c>
      <c r="F20" s="1079">
        <v>3923.3718013636299</v>
      </c>
      <c r="G20" s="1078">
        <v>809.9799999999999</v>
      </c>
      <c r="H20" s="1079">
        <v>4733.3518013636294</v>
      </c>
      <c r="I20" s="1078">
        <v>622.92934304220819</v>
      </c>
      <c r="J20" s="1078">
        <v>169.88982082969315</v>
      </c>
      <c r="K20" s="1078">
        <v>4247.2455207423291</v>
      </c>
      <c r="L20" s="1078">
        <v>1698.8982082969312</v>
      </c>
      <c r="M20" s="1078">
        <v>3002</v>
      </c>
      <c r="N20" s="1078">
        <v>3635</v>
      </c>
      <c r="O20" s="1079">
        <v>7558.3718013636299</v>
      </c>
    </row>
    <row r="21" spans="1:15" s="1040" customFormat="1" ht="16.350000000000001" customHeight="1" x14ac:dyDescent="0.2">
      <c r="A21" s="1048" t="s">
        <v>181</v>
      </c>
      <c r="B21" s="1048" t="s">
        <v>21</v>
      </c>
      <c r="C21" s="1080">
        <v>3185.922473695171</v>
      </c>
      <c r="D21" s="1080">
        <v>1194</v>
      </c>
      <c r="E21" s="1080">
        <v>100</v>
      </c>
      <c r="F21" s="1081">
        <v>4479.922473695171</v>
      </c>
      <c r="G21" s="1080">
        <v>553.79999999999995</v>
      </c>
      <c r="H21" s="1081">
        <v>5033.7224736951712</v>
      </c>
      <c r="I21" s="1080">
        <v>700.90294421293754</v>
      </c>
      <c r="J21" s="1080">
        <v>191.15534842171024</v>
      </c>
      <c r="K21" s="1080">
        <v>4778.8837105427565</v>
      </c>
      <c r="L21" s="1080">
        <v>1911.5534842171023</v>
      </c>
      <c r="M21" s="1080">
        <v>2960</v>
      </c>
      <c r="N21" s="1080">
        <v>2960</v>
      </c>
      <c r="O21" s="1081">
        <v>7439.922473695171</v>
      </c>
    </row>
    <row r="22" spans="1:15" s="1040" customFormat="1" ht="16.350000000000001" customHeight="1" x14ac:dyDescent="0.2">
      <c r="A22" s="1046" t="s">
        <v>183</v>
      </c>
      <c r="B22" s="1046" t="s">
        <v>919</v>
      </c>
      <c r="C22" s="1076">
        <v>1494.2879718075171</v>
      </c>
      <c r="D22" s="1076">
        <v>0</v>
      </c>
      <c r="E22" s="1076">
        <v>168.87505054589568</v>
      </c>
      <c r="F22" s="1077">
        <v>1663.1630223534128</v>
      </c>
      <c r="G22" s="1076">
        <v>686.73</v>
      </c>
      <c r="H22" s="1077">
        <v>2349.8930223534126</v>
      </c>
      <c r="I22" s="1076">
        <v>328.74335379765381</v>
      </c>
      <c r="J22" s="1076">
        <v>89.657278308451026</v>
      </c>
      <c r="K22" s="1076">
        <v>2241.431957711276</v>
      </c>
      <c r="L22" s="1076">
        <v>896.57278308451032</v>
      </c>
      <c r="M22" s="1076">
        <v>10692</v>
      </c>
      <c r="N22" s="1076">
        <v>11789</v>
      </c>
      <c r="O22" s="1077">
        <v>13452.163022353412</v>
      </c>
    </row>
    <row r="23" spans="1:15" s="1040" customFormat="1" ht="16.350000000000001" customHeight="1" x14ac:dyDescent="0.2">
      <c r="A23" s="1047" t="s">
        <v>112</v>
      </c>
      <c r="B23" s="1047" t="s">
        <v>23</v>
      </c>
      <c r="C23" s="1078">
        <v>1946.7445634155565</v>
      </c>
      <c r="D23" s="1078">
        <v>237</v>
      </c>
      <c r="E23" s="1078">
        <v>408.68716899647688</v>
      </c>
      <c r="F23" s="1079">
        <v>2592.4317324120334</v>
      </c>
      <c r="G23" s="1078">
        <v>801.47762416806802</v>
      </c>
      <c r="H23" s="1079">
        <v>3393.9093565801013</v>
      </c>
      <c r="I23" s="1078">
        <v>428.28380395142239</v>
      </c>
      <c r="J23" s="1078">
        <v>116.80467380493337</v>
      </c>
      <c r="K23" s="1078">
        <v>2920.1168451233348</v>
      </c>
      <c r="L23" s="1078">
        <v>1168.046738049334</v>
      </c>
      <c r="M23" s="1078">
        <v>6763</v>
      </c>
      <c r="N23" s="1078">
        <v>7791</v>
      </c>
      <c r="O23" s="1079">
        <v>10383.431732412033</v>
      </c>
    </row>
    <row r="24" spans="1:15" s="1040" customFormat="1" ht="16.350000000000001" customHeight="1" x14ac:dyDescent="0.2">
      <c r="A24" s="1047" t="s">
        <v>186</v>
      </c>
      <c r="B24" s="1047" t="s">
        <v>24</v>
      </c>
      <c r="C24" s="1078">
        <v>3089.7752905890161</v>
      </c>
      <c r="D24" s="1078">
        <v>1036</v>
      </c>
      <c r="E24" s="1078">
        <v>168.87550200803213</v>
      </c>
      <c r="F24" s="1079">
        <v>4294.6507925970482</v>
      </c>
      <c r="G24" s="1078">
        <v>845.94999999999993</v>
      </c>
      <c r="H24" s="1079">
        <v>5140.600792597048</v>
      </c>
      <c r="I24" s="1078">
        <v>679.75056392958356</v>
      </c>
      <c r="J24" s="1078">
        <v>185.38651743534101</v>
      </c>
      <c r="K24" s="1078">
        <v>4634.6629358835253</v>
      </c>
      <c r="L24" s="1078">
        <v>1853.8651743534099</v>
      </c>
      <c r="M24" s="1078">
        <v>2670</v>
      </c>
      <c r="N24" s="1078">
        <v>2670</v>
      </c>
      <c r="O24" s="1079">
        <v>6964.6507925970482</v>
      </c>
    </row>
    <row r="25" spans="1:15" s="1042" customFormat="1" ht="16.350000000000001" customHeight="1" x14ac:dyDescent="0.2">
      <c r="A25" s="1047" t="s">
        <v>113</v>
      </c>
      <c r="B25" s="1047" t="s">
        <v>25</v>
      </c>
      <c r="C25" s="1078">
        <v>2751.5304450971398</v>
      </c>
      <c r="D25" s="1078">
        <v>618</v>
      </c>
      <c r="E25" s="1078">
        <v>168.87512794268167</v>
      </c>
      <c r="F25" s="1079">
        <v>3538.4055730398213</v>
      </c>
      <c r="G25" s="1078">
        <v>905.43</v>
      </c>
      <c r="H25" s="1079">
        <v>4443.8355730398216</v>
      </c>
      <c r="I25" s="1078">
        <v>605.33669792137073</v>
      </c>
      <c r="J25" s="1078">
        <v>165.0918267058284</v>
      </c>
      <c r="K25" s="1078">
        <v>4127.2956676457097</v>
      </c>
      <c r="L25" s="1078">
        <v>1650.9182670582838</v>
      </c>
      <c r="M25" s="1078">
        <v>3329</v>
      </c>
      <c r="N25" s="1078">
        <v>3329</v>
      </c>
      <c r="O25" s="1079">
        <v>6867.4055730398213</v>
      </c>
    </row>
    <row r="26" spans="1:15" s="1040" customFormat="1" ht="16.350000000000001" customHeight="1" x14ac:dyDescent="0.2">
      <c r="A26" s="1048" t="s">
        <v>189</v>
      </c>
      <c r="B26" s="1048" t="s">
        <v>26</v>
      </c>
      <c r="C26" s="1080">
        <v>3154.1330283912889</v>
      </c>
      <c r="D26" s="1080">
        <v>845</v>
      </c>
      <c r="E26" s="1080">
        <v>100</v>
      </c>
      <c r="F26" s="1081">
        <v>4099.1330283912885</v>
      </c>
      <c r="G26" s="1080">
        <v>586.16999999999996</v>
      </c>
      <c r="H26" s="1081">
        <v>4685.3030283912885</v>
      </c>
      <c r="I26" s="1080">
        <v>693.90926624608369</v>
      </c>
      <c r="J26" s="1080">
        <v>189.24798170347736</v>
      </c>
      <c r="K26" s="1080">
        <v>4731.1995425869345</v>
      </c>
      <c r="L26" s="1080">
        <v>1892.4798170347733</v>
      </c>
      <c r="M26" s="1080">
        <v>2497</v>
      </c>
      <c r="N26" s="1080">
        <v>2577</v>
      </c>
      <c r="O26" s="1081">
        <v>6676.1330283912885</v>
      </c>
    </row>
    <row r="27" spans="1:15" s="1040" customFormat="1" ht="16.350000000000001" customHeight="1" x14ac:dyDescent="0.2">
      <c r="A27" s="1046" t="s">
        <v>114</v>
      </c>
      <c r="B27" s="1046" t="s">
        <v>27</v>
      </c>
      <c r="C27" s="1076">
        <v>3250.0207135694613</v>
      </c>
      <c r="D27" s="1076">
        <v>890</v>
      </c>
      <c r="E27" s="1076">
        <v>168.875</v>
      </c>
      <c r="F27" s="1077">
        <v>4308.8957135694618</v>
      </c>
      <c r="G27" s="1076">
        <v>610.35</v>
      </c>
      <c r="H27" s="1077">
        <v>4919.2457135694622</v>
      </c>
      <c r="I27" s="1076">
        <v>715.00455698528151</v>
      </c>
      <c r="J27" s="1076">
        <v>195.00124281416768</v>
      </c>
      <c r="K27" s="1076">
        <v>4875.0310703541918</v>
      </c>
      <c r="L27" s="1076">
        <v>1950.0124281416765</v>
      </c>
      <c r="M27" s="1076">
        <v>1787</v>
      </c>
      <c r="N27" s="1076">
        <v>2603</v>
      </c>
      <c r="O27" s="1077">
        <v>6911.8957135694618</v>
      </c>
    </row>
    <row r="28" spans="1:15" s="1040" customFormat="1" ht="16.350000000000001" customHeight="1" x14ac:dyDescent="0.2">
      <c r="A28" s="1047" t="s">
        <v>115</v>
      </c>
      <c r="B28" s="1047" t="s">
        <v>28</v>
      </c>
      <c r="C28" s="1078">
        <v>3486.8114926112385</v>
      </c>
      <c r="D28" s="1078">
        <v>1126</v>
      </c>
      <c r="E28" s="1078">
        <v>168.87512520868114</v>
      </c>
      <c r="F28" s="1079">
        <v>4781.6866178199198</v>
      </c>
      <c r="G28" s="1078">
        <v>496.36</v>
      </c>
      <c r="H28" s="1079">
        <v>5278.0466178199194</v>
      </c>
      <c r="I28" s="1078">
        <v>767.09852837447238</v>
      </c>
      <c r="J28" s="1078">
        <v>209.20868955667427</v>
      </c>
      <c r="K28" s="1078">
        <v>5230.2172389168572</v>
      </c>
      <c r="L28" s="1078">
        <v>2092.0868955667429</v>
      </c>
      <c r="M28" s="1078">
        <v>1121</v>
      </c>
      <c r="N28" s="1078">
        <v>1930</v>
      </c>
      <c r="O28" s="1079">
        <v>6711.6866178199198</v>
      </c>
    </row>
    <row r="29" spans="1:15" s="1040" customFormat="1" ht="16.350000000000001" customHeight="1" x14ac:dyDescent="0.2">
      <c r="A29" s="1047" t="s">
        <v>116</v>
      </c>
      <c r="B29" s="1047" t="s">
        <v>29</v>
      </c>
      <c r="C29" s="1078">
        <v>2862.0173146165089</v>
      </c>
      <c r="D29" s="1078">
        <v>988</v>
      </c>
      <c r="E29" s="1078">
        <v>168.87498075442647</v>
      </c>
      <c r="F29" s="1079">
        <v>4018.8922953709352</v>
      </c>
      <c r="G29" s="1078">
        <v>688.58</v>
      </c>
      <c r="H29" s="1079">
        <v>4707.4722953709352</v>
      </c>
      <c r="I29" s="1078">
        <v>629.6438092156319</v>
      </c>
      <c r="J29" s="1078">
        <v>171.72103887699049</v>
      </c>
      <c r="K29" s="1078">
        <v>4293.0259719247633</v>
      </c>
      <c r="L29" s="1078">
        <v>1717.210388769905</v>
      </c>
      <c r="M29" s="1078">
        <v>2353</v>
      </c>
      <c r="N29" s="1078">
        <v>3356</v>
      </c>
      <c r="O29" s="1079">
        <v>7374.8922953709352</v>
      </c>
    </row>
    <row r="30" spans="1:15" s="1040" customFormat="1" ht="16.350000000000001" customHeight="1" x14ac:dyDescent="0.2">
      <c r="A30" s="1047" t="s">
        <v>117</v>
      </c>
      <c r="B30" s="1047" t="s">
        <v>30</v>
      </c>
      <c r="C30" s="1078">
        <v>1266.8118560031162</v>
      </c>
      <c r="D30" s="1078">
        <v>0</v>
      </c>
      <c r="E30" s="1078">
        <v>444.52092442223608</v>
      </c>
      <c r="F30" s="1079">
        <v>1711.3327804253522</v>
      </c>
      <c r="G30" s="1078">
        <v>854.24999999999989</v>
      </c>
      <c r="H30" s="1079">
        <v>2565.5827804253522</v>
      </c>
      <c r="I30" s="1078">
        <v>278.69860832068554</v>
      </c>
      <c r="J30" s="1078">
        <v>76.008711360186965</v>
      </c>
      <c r="K30" s="1078">
        <v>1900.2177840046741</v>
      </c>
      <c r="L30" s="1078">
        <v>760.08711360186965</v>
      </c>
      <c r="M30" s="1078">
        <v>12957</v>
      </c>
      <c r="N30" s="1078">
        <v>13593</v>
      </c>
      <c r="O30" s="1079">
        <v>15304.332780425353</v>
      </c>
    </row>
    <row r="31" spans="1:15" s="1040" customFormat="1" ht="16.350000000000001" customHeight="1" x14ac:dyDescent="0.2">
      <c r="A31" s="1048" t="s">
        <v>118</v>
      </c>
      <c r="B31" s="1048" t="s">
        <v>31</v>
      </c>
      <c r="C31" s="1080">
        <v>2369.2279016329326</v>
      </c>
      <c r="D31" s="1080">
        <v>626</v>
      </c>
      <c r="E31" s="1080">
        <v>168.87494252873563</v>
      </c>
      <c r="F31" s="1081">
        <v>3164.1028441616681</v>
      </c>
      <c r="G31" s="1080">
        <v>653.73</v>
      </c>
      <c r="H31" s="1081">
        <v>3817.8328441616682</v>
      </c>
      <c r="I31" s="1080">
        <v>521.23013835924507</v>
      </c>
      <c r="J31" s="1080">
        <v>142.15367409797594</v>
      </c>
      <c r="K31" s="1080">
        <v>3553.8418524493986</v>
      </c>
      <c r="L31" s="1080">
        <v>1421.5367409797593</v>
      </c>
      <c r="M31" s="1080">
        <v>5260</v>
      </c>
      <c r="N31" s="1080">
        <v>5260</v>
      </c>
      <c r="O31" s="1081">
        <v>8424.1028441616691</v>
      </c>
    </row>
    <row r="32" spans="1:15" s="1040" customFormat="1" ht="16.350000000000001" customHeight="1" x14ac:dyDescent="0.2">
      <c r="A32" s="1046" t="s">
        <v>119</v>
      </c>
      <c r="B32" s="1046" t="s">
        <v>32</v>
      </c>
      <c r="C32" s="1076">
        <v>2114.1779125573821</v>
      </c>
      <c r="D32" s="1076">
        <v>376</v>
      </c>
      <c r="E32" s="1076">
        <v>404.83818624542164</v>
      </c>
      <c r="F32" s="1077">
        <v>2895.0160988028038</v>
      </c>
      <c r="G32" s="1076">
        <v>836.83</v>
      </c>
      <c r="H32" s="1077">
        <v>3731.8460988028037</v>
      </c>
      <c r="I32" s="1076">
        <v>465.11914076262406</v>
      </c>
      <c r="J32" s="1076">
        <v>126.85067475344293</v>
      </c>
      <c r="K32" s="1076">
        <v>3171.2668688360727</v>
      </c>
      <c r="L32" s="1076">
        <v>1268.5067475344292</v>
      </c>
      <c r="M32" s="1076">
        <v>4621</v>
      </c>
      <c r="N32" s="1076">
        <v>5210</v>
      </c>
      <c r="O32" s="1077">
        <v>8105.0160988028038</v>
      </c>
    </row>
    <row r="33" spans="1:15" s="1040" customFormat="1" ht="16.350000000000001" customHeight="1" x14ac:dyDescent="0.2">
      <c r="A33" s="1047" t="s">
        <v>197</v>
      </c>
      <c r="B33" s="1047" t="s">
        <v>33</v>
      </c>
      <c r="C33" s="1078">
        <v>3115.1109249221117</v>
      </c>
      <c r="D33" s="1078">
        <v>1224</v>
      </c>
      <c r="E33" s="1078">
        <v>168.87508884150674</v>
      </c>
      <c r="F33" s="1079">
        <v>4507.9860137636188</v>
      </c>
      <c r="G33" s="1078">
        <v>693.06</v>
      </c>
      <c r="H33" s="1079">
        <v>5201.0460137636182</v>
      </c>
      <c r="I33" s="1078">
        <v>685.32440348286468</v>
      </c>
      <c r="J33" s="1078">
        <v>186.9066554953267</v>
      </c>
      <c r="K33" s="1078">
        <v>4672.6663873831676</v>
      </c>
      <c r="L33" s="1078">
        <v>1869.0665549532673</v>
      </c>
      <c r="M33" s="1078">
        <v>2719</v>
      </c>
      <c r="N33" s="1078">
        <v>3317</v>
      </c>
      <c r="O33" s="1079">
        <v>7824.9860137636188</v>
      </c>
    </row>
    <row r="34" spans="1:15" s="1040" customFormat="1" ht="16.350000000000001" customHeight="1" x14ac:dyDescent="0.2">
      <c r="A34" s="1047" t="s">
        <v>120</v>
      </c>
      <c r="B34" s="1047" t="s">
        <v>34</v>
      </c>
      <c r="C34" s="1078">
        <v>2140.7576299743832</v>
      </c>
      <c r="D34" s="1078">
        <v>378</v>
      </c>
      <c r="E34" s="1078">
        <v>232.19375812743823</v>
      </c>
      <c r="F34" s="1079">
        <v>2750.9513881018215</v>
      </c>
      <c r="G34" s="1078">
        <v>694.4</v>
      </c>
      <c r="H34" s="1079">
        <v>3445.3513881018216</v>
      </c>
      <c r="I34" s="1078">
        <v>470.96667859436434</v>
      </c>
      <c r="J34" s="1078">
        <v>128.445457798463</v>
      </c>
      <c r="K34" s="1078">
        <v>3211.1364449615749</v>
      </c>
      <c r="L34" s="1078">
        <v>1284.4545779846301</v>
      </c>
      <c r="M34" s="1078">
        <v>5280</v>
      </c>
      <c r="N34" s="1078">
        <v>5786</v>
      </c>
      <c r="O34" s="1079">
        <v>8536.9513881018211</v>
      </c>
    </row>
    <row r="35" spans="1:15" s="1042" customFormat="1" ht="16.350000000000001" customHeight="1" x14ac:dyDescent="0.2">
      <c r="A35" s="1047" t="s">
        <v>121</v>
      </c>
      <c r="B35" s="1047" t="s">
        <v>35</v>
      </c>
      <c r="C35" s="1078">
        <v>2441.890611126807</v>
      </c>
      <c r="D35" s="1078">
        <v>601</v>
      </c>
      <c r="E35" s="1078">
        <v>168.87498215050692</v>
      </c>
      <c r="F35" s="1079">
        <v>3211.7655932773141</v>
      </c>
      <c r="G35" s="1078">
        <v>754.94999999999993</v>
      </c>
      <c r="H35" s="1079">
        <v>3966.7155932773139</v>
      </c>
      <c r="I35" s="1078">
        <v>537.21593444789767</v>
      </c>
      <c r="J35" s="1078">
        <v>146.51343666760843</v>
      </c>
      <c r="K35" s="1078">
        <v>3662.8359166902114</v>
      </c>
      <c r="L35" s="1078">
        <v>1465.1343666760843</v>
      </c>
      <c r="M35" s="1078">
        <v>4273</v>
      </c>
      <c r="N35" s="1078">
        <v>5038</v>
      </c>
      <c r="O35" s="1079">
        <v>8249.7655932773141</v>
      </c>
    </row>
    <row r="36" spans="1:15" s="1040" customFormat="1" ht="16.350000000000001" customHeight="1" x14ac:dyDescent="0.2">
      <c r="A36" s="1048" t="s">
        <v>201</v>
      </c>
      <c r="B36" s="1048" t="s">
        <v>36</v>
      </c>
      <c r="C36" s="1080">
        <v>3191.9711373640284</v>
      </c>
      <c r="D36" s="1080">
        <v>1317</v>
      </c>
      <c r="E36" s="1080">
        <v>168.87489911218725</v>
      </c>
      <c r="F36" s="1081">
        <v>4677.8460364762159</v>
      </c>
      <c r="G36" s="1080">
        <v>727.17</v>
      </c>
      <c r="H36" s="1081">
        <v>5405.016036476216</v>
      </c>
      <c r="I36" s="1080">
        <v>702.23365022008625</v>
      </c>
      <c r="J36" s="1080">
        <v>191.5182682418417</v>
      </c>
      <c r="K36" s="1080">
        <v>4787.9567060460422</v>
      </c>
      <c r="L36" s="1080">
        <v>1915.182682418417</v>
      </c>
      <c r="M36" s="1080">
        <v>2864</v>
      </c>
      <c r="N36" s="1080">
        <v>3847</v>
      </c>
      <c r="O36" s="1081">
        <v>8524.8460364762159</v>
      </c>
    </row>
    <row r="37" spans="1:15" s="1042" customFormat="1" ht="16.350000000000001" customHeight="1" x14ac:dyDescent="0.2">
      <c r="A37" s="1046" t="s">
        <v>122</v>
      </c>
      <c r="B37" s="1046" t="s">
        <v>37</v>
      </c>
      <c r="C37" s="1076">
        <v>2327.3086633516855</v>
      </c>
      <c r="D37" s="1076">
        <v>568</v>
      </c>
      <c r="E37" s="1076">
        <v>168.87507926442612</v>
      </c>
      <c r="F37" s="1077">
        <v>3064.1837426161114</v>
      </c>
      <c r="G37" s="1076">
        <v>620.83000000000004</v>
      </c>
      <c r="H37" s="1077">
        <v>3685.0137426161114</v>
      </c>
      <c r="I37" s="1076">
        <v>512.00790593737077</v>
      </c>
      <c r="J37" s="1076">
        <v>139.63851980110113</v>
      </c>
      <c r="K37" s="1076">
        <v>3490.962995027528</v>
      </c>
      <c r="L37" s="1076">
        <v>1396.3851980110112</v>
      </c>
      <c r="M37" s="1076">
        <v>5412</v>
      </c>
      <c r="N37" s="1076">
        <v>6130</v>
      </c>
      <c r="O37" s="1077">
        <v>9194.183742616111</v>
      </c>
    </row>
    <row r="38" spans="1:15" s="1040" customFormat="1" ht="16.350000000000001" customHeight="1" x14ac:dyDescent="0.2">
      <c r="A38" s="1047" t="s">
        <v>123</v>
      </c>
      <c r="B38" s="1047" t="s">
        <v>38</v>
      </c>
      <c r="C38" s="1078">
        <v>3292.0362659395914</v>
      </c>
      <c r="D38" s="1078">
        <v>1160</v>
      </c>
      <c r="E38" s="1078">
        <v>168.87499499819936</v>
      </c>
      <c r="F38" s="1079">
        <v>4620.9112609377908</v>
      </c>
      <c r="G38" s="1078">
        <v>559.77</v>
      </c>
      <c r="H38" s="1079">
        <v>5180.6812609377903</v>
      </c>
      <c r="I38" s="1078">
        <v>724.24797850671018</v>
      </c>
      <c r="J38" s="1078">
        <v>197.52217595637546</v>
      </c>
      <c r="K38" s="1078">
        <v>4938.0543989093867</v>
      </c>
      <c r="L38" s="1078">
        <v>1975.2217595637549</v>
      </c>
      <c r="M38" s="1078">
        <v>2555</v>
      </c>
      <c r="N38" s="1078">
        <v>2970</v>
      </c>
      <c r="O38" s="1079">
        <v>7590.9112609377908</v>
      </c>
    </row>
    <row r="39" spans="1:15" s="1040" customFormat="1" ht="16.350000000000001" customHeight="1" x14ac:dyDescent="0.2">
      <c r="A39" s="1047" t="s">
        <v>205</v>
      </c>
      <c r="B39" s="1047" t="s">
        <v>39</v>
      </c>
      <c r="C39" s="1078">
        <v>2830.3570574790219</v>
      </c>
      <c r="D39" s="1078">
        <v>959</v>
      </c>
      <c r="E39" s="1078">
        <v>168.87492298213186</v>
      </c>
      <c r="F39" s="1079">
        <v>3958.2319804611539</v>
      </c>
      <c r="G39" s="1078">
        <v>655.31000000000006</v>
      </c>
      <c r="H39" s="1079">
        <v>4613.5419804611538</v>
      </c>
      <c r="I39" s="1078">
        <v>622.67855264538491</v>
      </c>
      <c r="J39" s="1078">
        <v>169.82142344874134</v>
      </c>
      <c r="K39" s="1078">
        <v>4245.5355862185334</v>
      </c>
      <c r="L39" s="1078">
        <v>1698.2142344874135</v>
      </c>
      <c r="M39" s="1078">
        <v>2073</v>
      </c>
      <c r="N39" s="1078">
        <v>3702</v>
      </c>
      <c r="O39" s="1079">
        <v>7660.2319804611543</v>
      </c>
    </row>
    <row r="40" spans="1:15" s="1040" customFormat="1" ht="16.350000000000001" customHeight="1" x14ac:dyDescent="0.2">
      <c r="A40" s="1047" t="s">
        <v>124</v>
      </c>
      <c r="B40" s="1047" t="s">
        <v>40</v>
      </c>
      <c r="C40" s="1078">
        <v>3181.2675977515764</v>
      </c>
      <c r="D40" s="1078">
        <v>1175</v>
      </c>
      <c r="E40" s="1078">
        <v>168.87490617963473</v>
      </c>
      <c r="F40" s="1079">
        <v>4525.1425039312107</v>
      </c>
      <c r="G40" s="1078">
        <v>644.11000000000013</v>
      </c>
      <c r="H40" s="1079">
        <v>5169.2525039312113</v>
      </c>
      <c r="I40" s="1078">
        <v>699.87887150534686</v>
      </c>
      <c r="J40" s="1078">
        <v>190.87605586509457</v>
      </c>
      <c r="K40" s="1078">
        <v>4771.9013966273642</v>
      </c>
      <c r="L40" s="1078">
        <v>1908.7605586509458</v>
      </c>
      <c r="M40" s="1078">
        <v>2791</v>
      </c>
      <c r="N40" s="1078">
        <v>3159</v>
      </c>
      <c r="O40" s="1079">
        <v>7684.1425039312107</v>
      </c>
    </row>
    <row r="41" spans="1:15" s="1040" customFormat="1" ht="16.350000000000001" customHeight="1" x14ac:dyDescent="0.2">
      <c r="A41" s="1048" t="s">
        <v>125</v>
      </c>
      <c r="B41" s="1048" t="s">
        <v>41</v>
      </c>
      <c r="C41" s="1080">
        <v>2748.1565227349406</v>
      </c>
      <c r="D41" s="1080">
        <v>888</v>
      </c>
      <c r="E41" s="1080">
        <v>168.87493804724929</v>
      </c>
      <c r="F41" s="1081">
        <v>3805.0314607821897</v>
      </c>
      <c r="G41" s="1080">
        <v>537.96</v>
      </c>
      <c r="H41" s="1081">
        <v>4342.9914607821902</v>
      </c>
      <c r="I41" s="1080">
        <v>604.59443500168697</v>
      </c>
      <c r="J41" s="1080">
        <v>164.88939136409644</v>
      </c>
      <c r="K41" s="1080">
        <v>4122.2347841024102</v>
      </c>
      <c r="L41" s="1080">
        <v>1648.8939136409647</v>
      </c>
      <c r="M41" s="1080">
        <v>3171</v>
      </c>
      <c r="N41" s="1080">
        <v>3464</v>
      </c>
      <c r="O41" s="1081">
        <v>7269.0314607821892</v>
      </c>
    </row>
    <row r="42" spans="1:15" s="1040" customFormat="1" ht="16.350000000000001" customHeight="1" x14ac:dyDescent="0.2">
      <c r="A42" s="1046" t="s">
        <v>126</v>
      </c>
      <c r="B42" s="1046" t="s">
        <v>912</v>
      </c>
      <c r="C42" s="1076">
        <v>2095.2660484993048</v>
      </c>
      <c r="D42" s="1076">
        <v>368</v>
      </c>
      <c r="E42" s="1076">
        <v>168.87501101030566</v>
      </c>
      <c r="F42" s="1077">
        <v>2632.1410595096104</v>
      </c>
      <c r="G42" s="1076">
        <v>746.0335616438357</v>
      </c>
      <c r="H42" s="1077">
        <v>3378.174621153446</v>
      </c>
      <c r="I42" s="1076">
        <v>460.95853066984711</v>
      </c>
      <c r="J42" s="1076">
        <v>125.71596290995829</v>
      </c>
      <c r="K42" s="1076">
        <v>3142.8990727489572</v>
      </c>
      <c r="L42" s="1076">
        <v>1257.1596290995828</v>
      </c>
      <c r="M42" s="1076">
        <v>5342</v>
      </c>
      <c r="N42" s="1076">
        <v>6155</v>
      </c>
      <c r="O42" s="1077">
        <v>8787.1410595096095</v>
      </c>
    </row>
    <row r="43" spans="1:15" s="1042" customFormat="1" ht="16.350000000000001" customHeight="1" x14ac:dyDescent="0.2">
      <c r="A43" s="1047" t="s">
        <v>127</v>
      </c>
      <c r="B43" s="1047" t="s">
        <v>43</v>
      </c>
      <c r="C43" s="1078">
        <v>3093.1612213985345</v>
      </c>
      <c r="D43" s="1078">
        <v>1159</v>
      </c>
      <c r="E43" s="1078">
        <v>168.87502611238773</v>
      </c>
      <c r="F43" s="1079">
        <v>4421.0362475109223</v>
      </c>
      <c r="G43" s="1078">
        <v>653.61</v>
      </c>
      <c r="H43" s="1079">
        <v>5074.646247510922</v>
      </c>
      <c r="I43" s="1078">
        <v>680.49546870767756</v>
      </c>
      <c r="J43" s="1078">
        <v>185.58967328391205</v>
      </c>
      <c r="K43" s="1078">
        <v>4639.7418320978013</v>
      </c>
      <c r="L43" s="1078">
        <v>1855.8967328391207</v>
      </c>
      <c r="M43" s="1078">
        <v>2964</v>
      </c>
      <c r="N43" s="1078">
        <v>3863</v>
      </c>
      <c r="O43" s="1079">
        <v>8284.0362475109214</v>
      </c>
    </row>
    <row r="44" spans="1:15" s="1042" customFormat="1" ht="16.350000000000001" customHeight="1" x14ac:dyDescent="0.2">
      <c r="A44" s="1047" t="s">
        <v>128</v>
      </c>
      <c r="B44" s="1047" t="s">
        <v>44</v>
      </c>
      <c r="C44" s="1078">
        <v>990.25000785701354</v>
      </c>
      <c r="D44" s="1078">
        <v>0</v>
      </c>
      <c r="E44" s="1078">
        <v>422.32231616705099</v>
      </c>
      <c r="F44" s="1079">
        <v>1412.5723240240645</v>
      </c>
      <c r="G44" s="1078">
        <v>829.92000000000007</v>
      </c>
      <c r="H44" s="1079">
        <v>2242.4923240240646</v>
      </c>
      <c r="I44" s="1078">
        <v>217.85500172854296</v>
      </c>
      <c r="J44" s="1078">
        <v>59.415000471420811</v>
      </c>
      <c r="K44" s="1078">
        <v>1485.3750117855204</v>
      </c>
      <c r="L44" s="1078">
        <v>594.15000471420819</v>
      </c>
      <c r="M44" s="1078">
        <v>10997</v>
      </c>
      <c r="N44" s="1078">
        <v>10997</v>
      </c>
      <c r="O44" s="1079">
        <v>12409.572324024064</v>
      </c>
    </row>
    <row r="45" spans="1:15" s="1042" customFormat="1" ht="16.350000000000001" customHeight="1" x14ac:dyDescent="0.2">
      <c r="A45" s="1047" t="s">
        <v>129</v>
      </c>
      <c r="B45" s="1047" t="s">
        <v>45</v>
      </c>
      <c r="C45" s="1078">
        <v>1864.4671608646931</v>
      </c>
      <c r="D45" s="1078">
        <v>162</v>
      </c>
      <c r="E45" s="1078">
        <v>285.9639379733141</v>
      </c>
      <c r="F45" s="1079">
        <v>2312.4310988380071</v>
      </c>
      <c r="G45" s="1078">
        <v>779.65573042776396</v>
      </c>
      <c r="H45" s="1079">
        <v>3092.086829265771</v>
      </c>
      <c r="I45" s="1078">
        <v>410.18277539023251</v>
      </c>
      <c r="J45" s="1078">
        <v>111.86802965188157</v>
      </c>
      <c r="K45" s="1078">
        <v>2796.7007412970393</v>
      </c>
      <c r="L45" s="1078">
        <v>1118.6802965188158</v>
      </c>
      <c r="M45" s="1078">
        <v>5344</v>
      </c>
      <c r="N45" s="1078">
        <v>5397</v>
      </c>
      <c r="O45" s="1079">
        <v>7709.4310988380075</v>
      </c>
    </row>
    <row r="46" spans="1:15" s="1040" customFormat="1" ht="16.350000000000001" customHeight="1" x14ac:dyDescent="0.2">
      <c r="A46" s="1048" t="s">
        <v>130</v>
      </c>
      <c r="B46" s="1048" t="s">
        <v>46</v>
      </c>
      <c r="C46" s="1080">
        <v>2927.834385018713</v>
      </c>
      <c r="D46" s="1080">
        <v>1034</v>
      </c>
      <c r="E46" s="1080">
        <v>168.87501118768461</v>
      </c>
      <c r="F46" s="1081">
        <v>4130.7093962063973</v>
      </c>
      <c r="G46" s="1080">
        <v>700.2700000000001</v>
      </c>
      <c r="H46" s="1081">
        <v>4830.9793962063977</v>
      </c>
      <c r="I46" s="1080">
        <v>644.12356470411692</v>
      </c>
      <c r="J46" s="1080">
        <v>175.67006310112279</v>
      </c>
      <c r="K46" s="1080">
        <v>4391.751577528069</v>
      </c>
      <c r="L46" s="1080">
        <v>1756.7006310112276</v>
      </c>
      <c r="M46" s="1080">
        <v>3620</v>
      </c>
      <c r="N46" s="1080">
        <v>4018</v>
      </c>
      <c r="O46" s="1081">
        <v>8148.7093962063973</v>
      </c>
    </row>
    <row r="47" spans="1:15" s="1040" customFormat="1" ht="16.350000000000001" customHeight="1" x14ac:dyDescent="0.2">
      <c r="A47" s="1046" t="s">
        <v>214</v>
      </c>
      <c r="B47" s="1046" t="s">
        <v>47</v>
      </c>
      <c r="C47" s="1076">
        <v>1629.712172284808</v>
      </c>
      <c r="D47" s="1076">
        <v>0</v>
      </c>
      <c r="E47" s="1076">
        <v>168.87491408934707</v>
      </c>
      <c r="F47" s="1077">
        <v>1798.5870863741552</v>
      </c>
      <c r="G47" s="1076">
        <v>886.22</v>
      </c>
      <c r="H47" s="1077">
        <v>2684.807086374155</v>
      </c>
      <c r="I47" s="1076">
        <v>358.5366779026578</v>
      </c>
      <c r="J47" s="1076">
        <v>97.782730337088481</v>
      </c>
      <c r="K47" s="1076">
        <v>2444.5682584272122</v>
      </c>
      <c r="L47" s="1076">
        <v>977.82730337088469</v>
      </c>
      <c r="M47" s="1076">
        <v>9679</v>
      </c>
      <c r="N47" s="1076">
        <v>10035</v>
      </c>
      <c r="O47" s="1077">
        <v>11833.587086374155</v>
      </c>
    </row>
    <row r="48" spans="1:15" s="1042" customFormat="1" ht="16.350000000000001" customHeight="1" x14ac:dyDescent="0.2">
      <c r="A48" s="1047" t="s">
        <v>131</v>
      </c>
      <c r="B48" s="1047" t="s">
        <v>48</v>
      </c>
      <c r="C48" s="1078">
        <v>2679.7004050765108</v>
      </c>
      <c r="D48" s="1078">
        <v>915</v>
      </c>
      <c r="E48" s="1078">
        <v>168.87512690355331</v>
      </c>
      <c r="F48" s="1079">
        <v>3763.5755319800642</v>
      </c>
      <c r="G48" s="1078">
        <v>534.28</v>
      </c>
      <c r="H48" s="1079">
        <v>4297.8555319800644</v>
      </c>
      <c r="I48" s="1078">
        <v>589.53408911683243</v>
      </c>
      <c r="J48" s="1078">
        <v>160.78202430459066</v>
      </c>
      <c r="K48" s="1078">
        <v>4019.5506076147672</v>
      </c>
      <c r="L48" s="1078">
        <v>1607.8202430459064</v>
      </c>
      <c r="M48" s="1078">
        <v>3395</v>
      </c>
      <c r="N48" s="1078">
        <v>4312</v>
      </c>
      <c r="O48" s="1079">
        <v>8075.5755319800646</v>
      </c>
    </row>
    <row r="49" spans="1:15" s="1040" customFormat="1" ht="16.350000000000001" customHeight="1" x14ac:dyDescent="0.2">
      <c r="A49" s="1047" t="s">
        <v>217</v>
      </c>
      <c r="B49" s="1047" t="s">
        <v>49</v>
      </c>
      <c r="C49" s="1078">
        <v>3069.2274939417871</v>
      </c>
      <c r="D49" s="1078">
        <v>1231</v>
      </c>
      <c r="E49" s="1078">
        <v>168.87506100536848</v>
      </c>
      <c r="F49" s="1079">
        <v>4469.102554947156</v>
      </c>
      <c r="G49" s="1078">
        <v>574.6099999999999</v>
      </c>
      <c r="H49" s="1079">
        <v>5043.7125549471557</v>
      </c>
      <c r="I49" s="1078">
        <v>675.23004866719316</v>
      </c>
      <c r="J49" s="1078">
        <v>184.1536496365072</v>
      </c>
      <c r="K49" s="1078">
        <v>4603.8412409126804</v>
      </c>
      <c r="L49" s="1078">
        <v>1841.5364963650723</v>
      </c>
      <c r="M49" s="1078">
        <v>2724</v>
      </c>
      <c r="N49" s="1078">
        <v>3423</v>
      </c>
      <c r="O49" s="1079">
        <v>7892.102554947156</v>
      </c>
    </row>
    <row r="50" spans="1:15" s="1040" customFormat="1" ht="16.350000000000001" customHeight="1" x14ac:dyDescent="0.2">
      <c r="A50" s="1047" t="s">
        <v>132</v>
      </c>
      <c r="B50" s="1047" t="s">
        <v>50</v>
      </c>
      <c r="C50" s="1078">
        <v>2938.1538942412012</v>
      </c>
      <c r="D50" s="1078">
        <v>1044</v>
      </c>
      <c r="E50" s="1078">
        <v>168.87494730925951</v>
      </c>
      <c r="F50" s="1079">
        <v>4151.028841550461</v>
      </c>
      <c r="G50" s="1078">
        <v>663.16000000000008</v>
      </c>
      <c r="H50" s="1079">
        <v>4814.1888415504609</v>
      </c>
      <c r="I50" s="1078">
        <v>646.39385673306424</v>
      </c>
      <c r="J50" s="1078">
        <v>176.28923365447204</v>
      </c>
      <c r="K50" s="1078">
        <v>4407.2308413618011</v>
      </c>
      <c r="L50" s="1078">
        <v>1762.8923365447201</v>
      </c>
      <c r="M50" s="1078">
        <v>3580</v>
      </c>
      <c r="N50" s="1078">
        <v>3807</v>
      </c>
      <c r="O50" s="1079">
        <v>7958.028841550461</v>
      </c>
    </row>
    <row r="51" spans="1:15" s="1040" customFormat="1" ht="16.350000000000001" customHeight="1" x14ac:dyDescent="0.2">
      <c r="A51" s="1048" t="s">
        <v>133</v>
      </c>
      <c r="B51" s="1048" t="s">
        <v>51</v>
      </c>
      <c r="C51" s="1080">
        <v>1496.1651670590984</v>
      </c>
      <c r="D51" s="1080">
        <v>0</v>
      </c>
      <c r="E51" s="1080">
        <v>408.91076593465453</v>
      </c>
      <c r="F51" s="1081">
        <v>1905.075932993753</v>
      </c>
      <c r="G51" s="1080">
        <v>753.96000000000015</v>
      </c>
      <c r="H51" s="1081">
        <v>2659.0359329937532</v>
      </c>
      <c r="I51" s="1080">
        <v>329.15633675300165</v>
      </c>
      <c r="J51" s="1080">
        <v>89.769910023545904</v>
      </c>
      <c r="K51" s="1080">
        <v>2244.2477505886482</v>
      </c>
      <c r="L51" s="1080">
        <v>897.69910023545913</v>
      </c>
      <c r="M51" s="1080">
        <v>11138</v>
      </c>
      <c r="N51" s="1080">
        <v>12502</v>
      </c>
      <c r="O51" s="1081">
        <v>14407.075932993754</v>
      </c>
    </row>
    <row r="52" spans="1:15" s="1042" customFormat="1" ht="16.350000000000001" customHeight="1" x14ac:dyDescent="0.2">
      <c r="A52" s="1046" t="s">
        <v>134</v>
      </c>
      <c r="B52" s="1046" t="s">
        <v>52</v>
      </c>
      <c r="C52" s="1076">
        <v>3267.5646944300674</v>
      </c>
      <c r="D52" s="1076">
        <v>1347</v>
      </c>
      <c r="E52" s="1076">
        <v>168.87510407993338</v>
      </c>
      <c r="F52" s="1077">
        <v>4783.4397985100013</v>
      </c>
      <c r="G52" s="1076">
        <v>728.06</v>
      </c>
      <c r="H52" s="1077">
        <v>5511.4997985100017</v>
      </c>
      <c r="I52" s="1076">
        <v>718.86423277461483</v>
      </c>
      <c r="J52" s="1076">
        <v>196.05388166580403</v>
      </c>
      <c r="K52" s="1076">
        <v>4901.3470416451009</v>
      </c>
      <c r="L52" s="1076">
        <v>1960.5388166580406</v>
      </c>
      <c r="M52" s="1076">
        <v>1836</v>
      </c>
      <c r="N52" s="1076">
        <v>3119</v>
      </c>
      <c r="O52" s="1077">
        <v>7902.4397985100013</v>
      </c>
    </row>
    <row r="53" spans="1:15" s="1042" customFormat="1" ht="16.350000000000001" customHeight="1" x14ac:dyDescent="0.2">
      <c r="A53" s="1047" t="s">
        <v>135</v>
      </c>
      <c r="B53" s="1047" t="s">
        <v>53</v>
      </c>
      <c r="C53" s="1078">
        <v>1427.204519486226</v>
      </c>
      <c r="D53" s="1078">
        <v>0</v>
      </c>
      <c r="E53" s="1078">
        <v>379.10894736842107</v>
      </c>
      <c r="F53" s="1079">
        <v>1806.313466854647</v>
      </c>
      <c r="G53" s="1078">
        <v>910.76</v>
      </c>
      <c r="H53" s="1079">
        <v>2717.073466854647</v>
      </c>
      <c r="I53" s="1078">
        <v>313.98499428696971</v>
      </c>
      <c r="J53" s="1078">
        <v>85.632271169173563</v>
      </c>
      <c r="K53" s="1078">
        <v>2140.8067792293396</v>
      </c>
      <c r="L53" s="1078">
        <v>856.32271169173555</v>
      </c>
      <c r="M53" s="1078">
        <v>10043</v>
      </c>
      <c r="N53" s="1078">
        <v>11448</v>
      </c>
      <c r="O53" s="1079">
        <v>13254.313466854646</v>
      </c>
    </row>
    <row r="54" spans="1:15" s="1042" customFormat="1" ht="16.350000000000001" customHeight="1" x14ac:dyDescent="0.2">
      <c r="A54" s="1047" t="s">
        <v>136</v>
      </c>
      <c r="B54" s="1047" t="s">
        <v>920</v>
      </c>
      <c r="C54" s="1078">
        <v>2223.6064940411661</v>
      </c>
      <c r="D54" s="1078">
        <v>489</v>
      </c>
      <c r="E54" s="1078">
        <v>168.8750846310088</v>
      </c>
      <c r="F54" s="1079">
        <v>2881.4815786721747</v>
      </c>
      <c r="G54" s="1078">
        <v>871.07</v>
      </c>
      <c r="H54" s="1079">
        <v>3752.5515786721749</v>
      </c>
      <c r="I54" s="1078">
        <v>489.19342868905647</v>
      </c>
      <c r="J54" s="1078">
        <v>133.41638964246997</v>
      </c>
      <c r="K54" s="1078">
        <v>3335.4097410617492</v>
      </c>
      <c r="L54" s="1078">
        <v>1334.1638964246997</v>
      </c>
      <c r="M54" s="1078">
        <v>5388</v>
      </c>
      <c r="N54" s="1078">
        <v>6647</v>
      </c>
      <c r="O54" s="1079">
        <v>9528.4815786721738</v>
      </c>
    </row>
    <row r="55" spans="1:15" s="1042" customFormat="1" ht="16.350000000000001" customHeight="1" x14ac:dyDescent="0.2">
      <c r="A55" s="1047" t="s">
        <v>137</v>
      </c>
      <c r="B55" s="1047" t="s">
        <v>54</v>
      </c>
      <c r="C55" s="1078">
        <v>3009.5188275578798</v>
      </c>
      <c r="D55" s="1078">
        <v>719</v>
      </c>
      <c r="E55" s="1078">
        <v>168.87503597122301</v>
      </c>
      <c r="F55" s="1079">
        <v>3897.3938635291029</v>
      </c>
      <c r="G55" s="1078">
        <v>574.43999999999994</v>
      </c>
      <c r="H55" s="1079">
        <v>4471.8338635291029</v>
      </c>
      <c r="I55" s="1078">
        <v>662.09414206273357</v>
      </c>
      <c r="J55" s="1078">
        <v>180.57112965347275</v>
      </c>
      <c r="K55" s="1078">
        <v>4514.2782413368204</v>
      </c>
      <c r="L55" s="1078">
        <v>1805.7112965347276</v>
      </c>
      <c r="M55" s="1078">
        <v>2618</v>
      </c>
      <c r="N55" s="1078">
        <v>2618</v>
      </c>
      <c r="O55" s="1079">
        <v>6515.3938635291033</v>
      </c>
    </row>
    <row r="56" spans="1:15" s="1042" customFormat="1" ht="16.350000000000001" customHeight="1" x14ac:dyDescent="0.2">
      <c r="A56" s="1048" t="s">
        <v>138</v>
      </c>
      <c r="B56" s="1048" t="s">
        <v>55</v>
      </c>
      <c r="C56" s="1080">
        <v>2905.4743554957386</v>
      </c>
      <c r="D56" s="1080">
        <v>1021</v>
      </c>
      <c r="E56" s="1080">
        <v>168.87498427870707</v>
      </c>
      <c r="F56" s="1081">
        <v>4095.3493397744455</v>
      </c>
      <c r="G56" s="1080">
        <v>634.46</v>
      </c>
      <c r="H56" s="1081">
        <v>4729.8093397744451</v>
      </c>
      <c r="I56" s="1080">
        <v>639.20435820906255</v>
      </c>
      <c r="J56" s="1080">
        <v>174.3284613297443</v>
      </c>
      <c r="K56" s="1080">
        <v>4358.2115332436078</v>
      </c>
      <c r="L56" s="1080">
        <v>1743.2846132974432</v>
      </c>
      <c r="M56" s="1080">
        <v>2423</v>
      </c>
      <c r="N56" s="1080">
        <v>3434</v>
      </c>
      <c r="O56" s="1081">
        <v>7529.349339774446</v>
      </c>
    </row>
    <row r="57" spans="1:15" s="1042" customFormat="1" ht="16.350000000000001" customHeight="1" x14ac:dyDescent="0.2">
      <c r="A57" s="1046" t="s">
        <v>139</v>
      </c>
      <c r="B57" s="1046" t="s">
        <v>56</v>
      </c>
      <c r="C57" s="1076">
        <v>2621.7952578186741</v>
      </c>
      <c r="D57" s="1076">
        <v>829</v>
      </c>
      <c r="E57" s="1076">
        <v>168.87501483679526</v>
      </c>
      <c r="F57" s="1077">
        <v>3619.6702726554695</v>
      </c>
      <c r="G57" s="1076">
        <v>706.66</v>
      </c>
      <c r="H57" s="1077">
        <v>4326.3302726554693</v>
      </c>
      <c r="I57" s="1076">
        <v>576.7949567201083</v>
      </c>
      <c r="J57" s="1076">
        <v>157.30771546912041</v>
      </c>
      <c r="K57" s="1076">
        <v>3932.6928867280103</v>
      </c>
      <c r="L57" s="1076">
        <v>1573.0771546912044</v>
      </c>
      <c r="M57" s="1076">
        <v>4190</v>
      </c>
      <c r="N57" s="1076">
        <v>4537</v>
      </c>
      <c r="O57" s="1077">
        <v>8156.6702726554695</v>
      </c>
    </row>
    <row r="58" spans="1:15" s="1040" customFormat="1" ht="16.350000000000001" customHeight="1" x14ac:dyDescent="0.2">
      <c r="A58" s="1047" t="s">
        <v>140</v>
      </c>
      <c r="B58" s="1047" t="s">
        <v>57</v>
      </c>
      <c r="C58" s="1078">
        <v>2751.6688512612955</v>
      </c>
      <c r="D58" s="1078">
        <v>916</v>
      </c>
      <c r="E58" s="1078">
        <v>168.87499670766718</v>
      </c>
      <c r="F58" s="1079">
        <v>3836.5438479689628</v>
      </c>
      <c r="G58" s="1078">
        <v>658.37</v>
      </c>
      <c r="H58" s="1079">
        <v>4494.9138479689627</v>
      </c>
      <c r="I58" s="1078">
        <v>605.36714727748495</v>
      </c>
      <c r="J58" s="1078">
        <v>165.10013107567772</v>
      </c>
      <c r="K58" s="1078">
        <v>4127.5032768919427</v>
      </c>
      <c r="L58" s="1078">
        <v>1651.0013107567772</v>
      </c>
      <c r="M58" s="1078">
        <v>5004</v>
      </c>
      <c r="N58" s="1078">
        <v>5891</v>
      </c>
      <c r="O58" s="1079">
        <v>9727.5438479689619</v>
      </c>
    </row>
    <row r="59" spans="1:15" s="1040" customFormat="1" ht="16.350000000000001" customHeight="1" x14ac:dyDescent="0.2">
      <c r="A59" s="1047" t="s">
        <v>141</v>
      </c>
      <c r="B59" s="1047" t="s">
        <v>58</v>
      </c>
      <c r="C59" s="1078">
        <v>3048.895414721665</v>
      </c>
      <c r="D59" s="1078">
        <v>762</v>
      </c>
      <c r="E59" s="1078">
        <v>168.87502618897969</v>
      </c>
      <c r="F59" s="1079">
        <v>3979.7704409106445</v>
      </c>
      <c r="G59" s="1078">
        <v>689.74</v>
      </c>
      <c r="H59" s="1079">
        <v>4669.5104409106443</v>
      </c>
      <c r="I59" s="1078">
        <v>670.75699123876632</v>
      </c>
      <c r="J59" s="1078">
        <v>182.9337248832999</v>
      </c>
      <c r="K59" s="1078">
        <v>4573.3431220824978</v>
      </c>
      <c r="L59" s="1078">
        <v>1829.3372488329987</v>
      </c>
      <c r="M59" s="1078">
        <v>2444</v>
      </c>
      <c r="N59" s="1078">
        <v>2658</v>
      </c>
      <c r="O59" s="1079">
        <v>6637.7704409106445</v>
      </c>
    </row>
    <row r="60" spans="1:15" s="1040" customFormat="1" ht="16.350000000000001" customHeight="1" x14ac:dyDescent="0.2">
      <c r="A60" s="1047" t="s">
        <v>229</v>
      </c>
      <c r="B60" s="1047" t="s">
        <v>59</v>
      </c>
      <c r="C60" s="1078">
        <v>2821.1435464422261</v>
      </c>
      <c r="D60" s="1078">
        <v>1167</v>
      </c>
      <c r="E60" s="1078">
        <v>168.875</v>
      </c>
      <c r="F60" s="1079">
        <v>4157.0185464422266</v>
      </c>
      <c r="G60" s="1078">
        <v>951.45</v>
      </c>
      <c r="H60" s="1079">
        <v>5108.4685464422264</v>
      </c>
      <c r="I60" s="1078">
        <v>620.65158021728973</v>
      </c>
      <c r="J60" s="1078">
        <v>169.26861278653357</v>
      </c>
      <c r="K60" s="1078">
        <v>4231.7153196633399</v>
      </c>
      <c r="L60" s="1078">
        <v>1692.6861278653357</v>
      </c>
      <c r="M60" s="1078">
        <v>5160</v>
      </c>
      <c r="N60" s="1078">
        <v>5160</v>
      </c>
      <c r="O60" s="1079">
        <v>9317.0185464422266</v>
      </c>
    </row>
    <row r="61" spans="1:15" s="1040" customFormat="1" ht="16.350000000000001" customHeight="1" x14ac:dyDescent="0.2">
      <c r="A61" s="1048" t="s">
        <v>142</v>
      </c>
      <c r="B61" s="1048" t="s">
        <v>60</v>
      </c>
      <c r="C61" s="1080">
        <v>2652.2694498081296</v>
      </c>
      <c r="D61" s="1080">
        <v>804</v>
      </c>
      <c r="E61" s="1080">
        <v>168.8749927151932</v>
      </c>
      <c r="F61" s="1081">
        <v>3625.1444425233226</v>
      </c>
      <c r="G61" s="1080">
        <v>795.14</v>
      </c>
      <c r="H61" s="1081">
        <v>4420.2844425233225</v>
      </c>
      <c r="I61" s="1080">
        <v>583.49927895778842</v>
      </c>
      <c r="J61" s="1080">
        <v>159.13616698848776</v>
      </c>
      <c r="K61" s="1080">
        <v>3978.4041747121942</v>
      </c>
      <c r="L61" s="1080">
        <v>1591.3616698848775</v>
      </c>
      <c r="M61" s="1080">
        <v>3637</v>
      </c>
      <c r="N61" s="1080">
        <v>3637</v>
      </c>
      <c r="O61" s="1081">
        <v>7262.1444425233221</v>
      </c>
    </row>
    <row r="62" spans="1:15" s="1042" customFormat="1" ht="16.350000000000001" customHeight="1" x14ac:dyDescent="0.2">
      <c r="A62" s="1046" t="s">
        <v>143</v>
      </c>
      <c r="B62" s="1046" t="s">
        <v>61</v>
      </c>
      <c r="C62" s="1076">
        <v>2994.5867382062725</v>
      </c>
      <c r="D62" s="1076">
        <v>1158</v>
      </c>
      <c r="E62" s="1076">
        <v>168.87495950761257</v>
      </c>
      <c r="F62" s="1077">
        <v>4321.4616977138849</v>
      </c>
      <c r="G62" s="1076">
        <v>614.66000000000008</v>
      </c>
      <c r="H62" s="1077">
        <v>4936.1216977138847</v>
      </c>
      <c r="I62" s="1076">
        <v>658.80908240538008</v>
      </c>
      <c r="J62" s="1076">
        <v>179.67520429237638</v>
      </c>
      <c r="K62" s="1076">
        <v>4491.8801073094091</v>
      </c>
      <c r="L62" s="1076">
        <v>1796.7520429237636</v>
      </c>
      <c r="M62" s="1076">
        <v>3514</v>
      </c>
      <c r="N62" s="1076">
        <v>4015</v>
      </c>
      <c r="O62" s="1077">
        <v>8336.4616977138849</v>
      </c>
    </row>
    <row r="63" spans="1:15" s="1042" customFormat="1" ht="16.350000000000001" customHeight="1" x14ac:dyDescent="0.2">
      <c r="A63" s="1047" t="s">
        <v>144</v>
      </c>
      <c r="B63" s="1047" t="s">
        <v>62</v>
      </c>
      <c r="C63" s="1078">
        <v>2921.2661282398944</v>
      </c>
      <c r="D63" s="1078">
        <v>807</v>
      </c>
      <c r="E63" s="1078">
        <v>168.87501339907814</v>
      </c>
      <c r="F63" s="1079">
        <v>3897.1411416389724</v>
      </c>
      <c r="G63" s="1078">
        <v>764.51</v>
      </c>
      <c r="H63" s="1079">
        <v>4661.6511416389721</v>
      </c>
      <c r="I63" s="1078">
        <v>642.67854821277683</v>
      </c>
      <c r="J63" s="1078">
        <v>175.27596769439367</v>
      </c>
      <c r="K63" s="1078">
        <v>4381.8991923598423</v>
      </c>
      <c r="L63" s="1078">
        <v>1752.7596769439372</v>
      </c>
      <c r="M63" s="1078">
        <v>2773</v>
      </c>
      <c r="N63" s="1078">
        <v>2773</v>
      </c>
      <c r="O63" s="1079">
        <v>6670.1411416389728</v>
      </c>
    </row>
    <row r="64" spans="1:15" s="1042" customFormat="1" ht="16.350000000000001" customHeight="1" x14ac:dyDescent="0.2">
      <c r="A64" s="1047" t="s">
        <v>234</v>
      </c>
      <c r="B64" s="1047" t="s">
        <v>63</v>
      </c>
      <c r="C64" s="1078">
        <v>3337.4304736848098</v>
      </c>
      <c r="D64" s="1078">
        <v>1120</v>
      </c>
      <c r="E64" s="1078">
        <v>168.8750299832094</v>
      </c>
      <c r="F64" s="1079">
        <v>4626.3055036680189</v>
      </c>
      <c r="G64" s="1078">
        <v>697.04</v>
      </c>
      <c r="H64" s="1079">
        <v>5323.3455036680189</v>
      </c>
      <c r="I64" s="1078">
        <v>734.23470421065804</v>
      </c>
      <c r="J64" s="1078">
        <v>200.24582842108859</v>
      </c>
      <c r="K64" s="1078">
        <v>5006.1457105272139</v>
      </c>
      <c r="L64" s="1078">
        <v>2002.4582842108862</v>
      </c>
      <c r="M64" s="1078">
        <v>1796</v>
      </c>
      <c r="N64" s="1078">
        <v>2240</v>
      </c>
      <c r="O64" s="1079">
        <v>6866.3055036680189</v>
      </c>
    </row>
    <row r="65" spans="1:15" s="1042" customFormat="1" ht="16.350000000000001" customHeight="1" x14ac:dyDescent="0.2">
      <c r="A65" s="1047" t="s">
        <v>145</v>
      </c>
      <c r="B65" s="1047" t="s">
        <v>64</v>
      </c>
      <c r="C65" s="1078">
        <v>3549.517238573766</v>
      </c>
      <c r="D65" s="1078">
        <v>712</v>
      </c>
      <c r="E65" s="1078">
        <v>168.87507119802544</v>
      </c>
      <c r="F65" s="1079">
        <v>4430.3923097717916</v>
      </c>
      <c r="G65" s="1078">
        <v>689.52</v>
      </c>
      <c r="H65" s="1079">
        <v>5119.9123097717911</v>
      </c>
      <c r="I65" s="1078">
        <v>780.89379248622868</v>
      </c>
      <c r="J65" s="1078">
        <v>212.97103431442596</v>
      </c>
      <c r="K65" s="1078">
        <v>5324.2758578606499</v>
      </c>
      <c r="L65" s="1078">
        <v>2129.7103431442597</v>
      </c>
      <c r="M65" s="1078">
        <v>1290</v>
      </c>
      <c r="N65" s="1078">
        <v>1542</v>
      </c>
      <c r="O65" s="1079">
        <v>5972.3923097717916</v>
      </c>
    </row>
    <row r="66" spans="1:15" s="1042" customFormat="1" ht="16.350000000000001" customHeight="1" x14ac:dyDescent="0.2">
      <c r="A66" s="1048" t="s">
        <v>237</v>
      </c>
      <c r="B66" s="1048" t="s">
        <v>65</v>
      </c>
      <c r="C66" s="1080">
        <v>2957.9861639323526</v>
      </c>
      <c r="D66" s="1080">
        <v>1112</v>
      </c>
      <c r="E66" s="1080">
        <v>168.87495945507624</v>
      </c>
      <c r="F66" s="1081">
        <v>4238.861123387429</v>
      </c>
      <c r="G66" s="1080">
        <v>594.04</v>
      </c>
      <c r="H66" s="1081">
        <v>4832.9011233874289</v>
      </c>
      <c r="I66" s="1080">
        <v>650.75695606511772</v>
      </c>
      <c r="J66" s="1080">
        <v>177.47916983594118</v>
      </c>
      <c r="K66" s="1080">
        <v>4436.9792458985303</v>
      </c>
      <c r="L66" s="1080">
        <v>1774.7916983594121</v>
      </c>
      <c r="M66" s="1080">
        <v>2809</v>
      </c>
      <c r="N66" s="1080">
        <v>3980</v>
      </c>
      <c r="O66" s="1081">
        <v>8218.861123387429</v>
      </c>
    </row>
    <row r="67" spans="1:15" s="1042" customFormat="1" ht="16.350000000000001" customHeight="1" x14ac:dyDescent="0.2">
      <c r="A67" s="1046" t="s">
        <v>146</v>
      </c>
      <c r="B67" s="1046" t="s">
        <v>66</v>
      </c>
      <c r="C67" s="1076">
        <v>1635.1153468926132</v>
      </c>
      <c r="D67" s="1076">
        <v>0</v>
      </c>
      <c r="E67" s="1076">
        <v>168.87510226343059</v>
      </c>
      <c r="F67" s="1077">
        <v>1803.9904491560437</v>
      </c>
      <c r="G67" s="1076">
        <v>833.70999999999992</v>
      </c>
      <c r="H67" s="1077">
        <v>2637.7004491560438</v>
      </c>
      <c r="I67" s="1076">
        <v>359.72537631637493</v>
      </c>
      <c r="J67" s="1076">
        <v>98.106920813556769</v>
      </c>
      <c r="K67" s="1076">
        <v>2452.6730203389193</v>
      </c>
      <c r="L67" s="1076">
        <v>981.06920813556781</v>
      </c>
      <c r="M67" s="1076">
        <v>7664</v>
      </c>
      <c r="N67" s="1076">
        <v>7664</v>
      </c>
      <c r="O67" s="1077">
        <v>9467.9904491560446</v>
      </c>
    </row>
    <row r="68" spans="1:15" s="1042" customFormat="1" ht="16.350000000000001" customHeight="1" x14ac:dyDescent="0.2">
      <c r="A68" s="1047" t="s">
        <v>240</v>
      </c>
      <c r="B68" s="1047" t="s">
        <v>67</v>
      </c>
      <c r="C68" s="1078">
        <v>3318.437763608953</v>
      </c>
      <c r="D68" s="1078">
        <v>844</v>
      </c>
      <c r="E68" s="1078">
        <v>168.87506006727534</v>
      </c>
      <c r="F68" s="1079">
        <v>4331.3128236762286</v>
      </c>
      <c r="G68" s="1078">
        <v>516.08000000000004</v>
      </c>
      <c r="H68" s="1079">
        <v>4847.3928236762285</v>
      </c>
      <c r="I68" s="1078">
        <v>730.05630799396977</v>
      </c>
      <c r="J68" s="1078">
        <v>199.10626581653719</v>
      </c>
      <c r="K68" s="1078">
        <v>4977.6566454134299</v>
      </c>
      <c r="L68" s="1078">
        <v>1991.0626581653717</v>
      </c>
      <c r="M68" s="1078">
        <v>2064</v>
      </c>
      <c r="N68" s="1078">
        <v>2064</v>
      </c>
      <c r="O68" s="1079">
        <v>6395.3128236762286</v>
      </c>
    </row>
    <row r="69" spans="1:15" s="1042" customFormat="1" ht="16.350000000000001" customHeight="1" x14ac:dyDescent="0.2">
      <c r="A69" s="1047" t="s">
        <v>242</v>
      </c>
      <c r="B69" s="1047" t="s">
        <v>68</v>
      </c>
      <c r="C69" s="1078">
        <v>2132.0284475216504</v>
      </c>
      <c r="D69" s="1078">
        <v>436</v>
      </c>
      <c r="E69" s="1078">
        <v>434.06483300589389</v>
      </c>
      <c r="F69" s="1079">
        <v>3002.0932805275443</v>
      </c>
      <c r="G69" s="1078">
        <v>756.79</v>
      </c>
      <c r="H69" s="1079">
        <v>3758.8832805275442</v>
      </c>
      <c r="I69" s="1078">
        <v>469.04625845476306</v>
      </c>
      <c r="J69" s="1078">
        <v>127.92170685129902</v>
      </c>
      <c r="K69" s="1078">
        <v>3198.0426712824756</v>
      </c>
      <c r="L69" s="1078">
        <v>1279.21706851299</v>
      </c>
      <c r="M69" s="1078">
        <v>7910</v>
      </c>
      <c r="N69" s="1078">
        <v>8169</v>
      </c>
      <c r="O69" s="1079">
        <v>11171.093280527544</v>
      </c>
    </row>
    <row r="70" spans="1:15" s="1042" customFormat="1" ht="16.350000000000001" customHeight="1" x14ac:dyDescent="0.2">
      <c r="A70" s="1047" t="s">
        <v>244</v>
      </c>
      <c r="B70" s="1047" t="s">
        <v>69</v>
      </c>
      <c r="C70" s="1078">
        <v>3209.0265551047173</v>
      </c>
      <c r="D70" s="1078">
        <v>1221</v>
      </c>
      <c r="E70" s="1078">
        <v>168.87505422993493</v>
      </c>
      <c r="F70" s="1079">
        <v>4598.9016093346527</v>
      </c>
      <c r="G70" s="1078">
        <v>592.66</v>
      </c>
      <c r="H70" s="1079">
        <v>5191.5616093346525</v>
      </c>
      <c r="I70" s="1078">
        <v>705.98584212303786</v>
      </c>
      <c r="J70" s="1078">
        <v>192.54159330628306</v>
      </c>
      <c r="K70" s="1078">
        <v>4813.5398326570767</v>
      </c>
      <c r="L70" s="1078">
        <v>1925.4159330628302</v>
      </c>
      <c r="M70" s="1078">
        <v>2505</v>
      </c>
      <c r="N70" s="1078">
        <v>3042</v>
      </c>
      <c r="O70" s="1079">
        <v>7640.9016093346527</v>
      </c>
    </row>
    <row r="71" spans="1:15" s="1042" customFormat="1" ht="16.350000000000001" customHeight="1" x14ac:dyDescent="0.2">
      <c r="A71" s="1048" t="s">
        <v>147</v>
      </c>
      <c r="B71" s="1048" t="s">
        <v>921</v>
      </c>
      <c r="C71" s="1080">
        <v>2563.3478425959574</v>
      </c>
      <c r="D71" s="1080">
        <v>799</v>
      </c>
      <c r="E71" s="1080">
        <v>168.87496926481435</v>
      </c>
      <c r="F71" s="1081">
        <v>3531.2228118607718</v>
      </c>
      <c r="G71" s="1080">
        <v>829.12</v>
      </c>
      <c r="H71" s="1081">
        <v>4360.3428118607717</v>
      </c>
      <c r="I71" s="1080">
        <v>563.93652537111063</v>
      </c>
      <c r="J71" s="1080">
        <v>153.80087055575746</v>
      </c>
      <c r="K71" s="1080">
        <v>3845.0217638939362</v>
      </c>
      <c r="L71" s="1080">
        <v>1538.0087055575743</v>
      </c>
      <c r="M71" s="1080">
        <v>4867</v>
      </c>
      <c r="N71" s="1080">
        <v>5487</v>
      </c>
      <c r="O71" s="1081">
        <v>9018.2228118607709</v>
      </c>
    </row>
    <row r="72" spans="1:15" s="1042" customFormat="1" ht="16.350000000000001" customHeight="1" x14ac:dyDescent="0.2">
      <c r="A72" s="1047" t="s">
        <v>148</v>
      </c>
      <c r="B72" s="1047" t="s">
        <v>922</v>
      </c>
      <c r="C72" s="1076">
        <v>2933.5550108314651</v>
      </c>
      <c r="D72" s="1076">
        <v>1290</v>
      </c>
      <c r="E72" s="1076">
        <v>168.87506534239415</v>
      </c>
      <c r="F72" s="1077">
        <v>4392.4300761738596</v>
      </c>
      <c r="G72" s="1076">
        <v>730.06</v>
      </c>
      <c r="H72" s="1077">
        <v>5122.4900761738591</v>
      </c>
      <c r="I72" s="1076">
        <v>645.38210238292231</v>
      </c>
      <c r="J72" s="1076">
        <v>176.0133006498879</v>
      </c>
      <c r="K72" s="1076">
        <v>4400.3325162471974</v>
      </c>
      <c r="L72" s="1076">
        <v>1760.133006498879</v>
      </c>
      <c r="M72" s="1076">
        <v>3922</v>
      </c>
      <c r="N72" s="1076">
        <v>3922</v>
      </c>
      <c r="O72" s="1077">
        <v>8314.4300761738596</v>
      </c>
    </row>
    <row r="73" spans="1:15" s="1042" customFormat="1" ht="16.350000000000001" customHeight="1" x14ac:dyDescent="0.2">
      <c r="A73" s="1047" t="s">
        <v>248</v>
      </c>
      <c r="B73" s="1047" t="s">
        <v>4</v>
      </c>
      <c r="C73" s="1078">
        <v>2938.4412450741847</v>
      </c>
      <c r="D73" s="1078">
        <v>1041</v>
      </c>
      <c r="E73" s="1078">
        <v>168.87507034327518</v>
      </c>
      <c r="F73" s="1079">
        <v>4148.3163154174599</v>
      </c>
      <c r="G73" s="1078">
        <v>715.61</v>
      </c>
      <c r="H73" s="1079">
        <v>4863.9263154174596</v>
      </c>
      <c r="I73" s="1078">
        <v>646.45707391632061</v>
      </c>
      <c r="J73" s="1078">
        <v>176.30647470445109</v>
      </c>
      <c r="K73" s="1078">
        <v>4407.6618676112766</v>
      </c>
      <c r="L73" s="1078">
        <v>1763.0647470445106</v>
      </c>
      <c r="M73" s="1078">
        <v>4040</v>
      </c>
      <c r="N73" s="1078">
        <v>5568</v>
      </c>
      <c r="O73" s="1079">
        <v>9716.3163154174599</v>
      </c>
    </row>
    <row r="74" spans="1:15" s="1042" customFormat="1" ht="16.350000000000001" customHeight="1" x14ac:dyDescent="0.2">
      <c r="A74" s="1047" t="s">
        <v>149</v>
      </c>
      <c r="B74" s="1047" t="s">
        <v>923</v>
      </c>
      <c r="C74" s="1078">
        <v>3274.5391659955026</v>
      </c>
      <c r="D74" s="1078">
        <v>1238</v>
      </c>
      <c r="E74" s="1078">
        <v>168.87493431424068</v>
      </c>
      <c r="F74" s="1079">
        <v>4681.4141003097429</v>
      </c>
      <c r="G74" s="1078">
        <v>798.7</v>
      </c>
      <c r="H74" s="1079">
        <v>5480.1141003097428</v>
      </c>
      <c r="I74" s="1078">
        <v>720.39861651901072</v>
      </c>
      <c r="J74" s="1078">
        <v>196.47234995973014</v>
      </c>
      <c r="K74" s="1078">
        <v>4911.8087489932541</v>
      </c>
      <c r="L74" s="1078">
        <v>1964.7234995973015</v>
      </c>
      <c r="M74" s="1078">
        <v>2937</v>
      </c>
      <c r="N74" s="1078">
        <v>2937</v>
      </c>
      <c r="O74" s="1079">
        <v>7618.4141003097429</v>
      </c>
    </row>
    <row r="75" spans="1:15" s="1042" customFormat="1" ht="16.350000000000001" customHeight="1" x14ac:dyDescent="0.2">
      <c r="A75" s="1048" t="s">
        <v>251</v>
      </c>
      <c r="B75" s="1048" t="s">
        <v>93</v>
      </c>
      <c r="C75" s="1082">
        <v>3264.9636522650435</v>
      </c>
      <c r="D75" s="1082">
        <v>1326</v>
      </c>
      <c r="E75" s="1082">
        <v>168.87494543867308</v>
      </c>
      <c r="F75" s="1083">
        <v>4759.8385977037169</v>
      </c>
      <c r="G75" s="1082">
        <v>705.67</v>
      </c>
      <c r="H75" s="1083">
        <v>5465.508597703717</v>
      </c>
      <c r="I75" s="1082">
        <v>718.29200349830955</v>
      </c>
      <c r="J75" s="1082">
        <v>195.89781913590261</v>
      </c>
      <c r="K75" s="1082">
        <v>4897.4454783975652</v>
      </c>
      <c r="L75" s="1082">
        <v>1958.9781913590259</v>
      </c>
      <c r="M75" s="1082">
        <v>2887</v>
      </c>
      <c r="N75" s="1082">
        <v>4011</v>
      </c>
      <c r="O75" s="1083">
        <v>8770.8385977037178</v>
      </c>
    </row>
    <row r="76" spans="1:15" s="1044" customFormat="1" ht="16.350000000000001" customHeight="1" x14ac:dyDescent="0.2">
      <c r="A76" s="1043"/>
      <c r="B76" s="1043" t="s">
        <v>924</v>
      </c>
      <c r="C76" s="1084">
        <v>2573.161288737726</v>
      </c>
      <c r="D76" s="1084">
        <v>702</v>
      </c>
      <c r="E76" s="1084">
        <v>212.18197502260645</v>
      </c>
      <c r="F76" s="1084">
        <v>3487.3432637603323</v>
      </c>
      <c r="G76" s="1084">
        <v>705.28672061088969</v>
      </c>
      <c r="H76" s="1084">
        <v>4192.6299843712222</v>
      </c>
      <c r="I76" s="1084">
        <v>561.79004642421751</v>
      </c>
      <c r="J76" s="1084">
        <v>156.69952780351528</v>
      </c>
      <c r="K76" s="1084">
        <v>3888.6245609078433</v>
      </c>
      <c r="L76" s="1084">
        <v>1502.7647854222</v>
      </c>
      <c r="M76" s="1084">
        <v>4523</v>
      </c>
      <c r="N76" s="1084">
        <v>5144</v>
      </c>
      <c r="O76" s="1084">
        <v>8631.3432637603328</v>
      </c>
    </row>
    <row r="77" spans="1:15" s="1040" customFormat="1" x14ac:dyDescent="0.2"/>
    <row r="78" spans="1:15" s="1040" customFormat="1" x14ac:dyDescent="0.2"/>
    <row r="79" spans="1:15" s="1040" customFormat="1" x14ac:dyDescent="0.2"/>
    <row r="80" spans="1:15" s="1040" customFormat="1" x14ac:dyDescent="0.2"/>
    <row r="81" s="1040" customFormat="1" x14ac:dyDescent="0.2"/>
    <row r="82" s="1040" customFormat="1" x14ac:dyDescent="0.2"/>
    <row r="83" s="1040" customFormat="1" x14ac:dyDescent="0.2"/>
    <row r="84" s="1040" customFormat="1" x14ac:dyDescent="0.2"/>
    <row r="85" s="1040" customFormat="1" x14ac:dyDescent="0.2"/>
    <row r="86" s="1040" customFormat="1" x14ac:dyDescent="0.2"/>
    <row r="87" s="1040" customFormat="1" x14ac:dyDescent="0.2"/>
    <row r="88" s="1040" customFormat="1" x14ac:dyDescent="0.2"/>
    <row r="89" s="1040" customFormat="1" x14ac:dyDescent="0.2"/>
  </sheetData>
  <mergeCells count="14">
    <mergeCell ref="K2:K3"/>
    <mergeCell ref="L2:L3"/>
    <mergeCell ref="M2:M3"/>
    <mergeCell ref="N2:N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</mergeCells>
  <printOptions horizontalCentered="1"/>
  <pageMargins left="0.5" right="0.5" top="0.8" bottom="0.4" header="0.3" footer="0.25"/>
  <pageSetup paperSize="5" scale="66" fitToWidth="0" orientation="portrait" r:id="rId1"/>
  <headerFooter alignWithMargins="0">
    <oddHeader>&amp;L&amp;"Arial,Bold"&amp;18FY2017-18 Budget Letter
Source Data Summary</oddHeader>
  </headerFooter>
  <colBreaks count="1" manualBreakCount="1">
    <brk id="8" max="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77"/>
  <sheetViews>
    <sheetView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" sqref="C1:C2"/>
    </sheetView>
  </sheetViews>
  <sheetFormatPr defaultColWidth="8.85546875" defaultRowHeight="12.75" x14ac:dyDescent="0.2"/>
  <cols>
    <col min="1" max="1" width="3.42578125" style="133" bestFit="1" customWidth="1"/>
    <col min="2" max="3" width="18.140625" style="133" customWidth="1"/>
    <col min="4" max="4" width="16" style="133" customWidth="1"/>
    <col min="5" max="5" width="12.42578125" style="133" customWidth="1"/>
    <col min="6" max="6" width="12.28515625" style="133" bestFit="1" customWidth="1"/>
    <col min="7" max="7" width="12.140625" style="133" bestFit="1" customWidth="1"/>
    <col min="8" max="8" width="12" style="133" bestFit="1" customWidth="1"/>
    <col min="9" max="42" width="12.7109375" style="133" customWidth="1"/>
    <col min="43" max="43" width="15.42578125" style="133" customWidth="1"/>
    <col min="44" max="44" width="15.7109375" style="133" customWidth="1"/>
    <col min="45" max="45" width="17.7109375" style="133" customWidth="1"/>
    <col min="46" max="16384" width="8.85546875" style="133"/>
  </cols>
  <sheetData>
    <row r="1" spans="1:45" ht="28.35" customHeight="1" x14ac:dyDescent="0.2">
      <c r="A1" s="1434" t="s">
        <v>98</v>
      </c>
      <c r="B1" s="1434"/>
      <c r="C1" s="1439" t="s">
        <v>1976</v>
      </c>
      <c r="D1" s="1433" t="s">
        <v>734</v>
      </c>
      <c r="E1" s="1433"/>
      <c r="F1" s="1433"/>
      <c r="G1" s="1433"/>
      <c r="H1" s="1433"/>
      <c r="I1" s="1433"/>
      <c r="J1" s="1433"/>
      <c r="K1" s="1433" t="s">
        <v>734</v>
      </c>
      <c r="L1" s="1433"/>
      <c r="M1" s="1433"/>
      <c r="N1" s="1433"/>
      <c r="O1" s="1433"/>
      <c r="P1" s="1433"/>
      <c r="Q1" s="1433"/>
      <c r="R1" s="1433"/>
      <c r="S1" s="1433" t="s">
        <v>734</v>
      </c>
      <c r="T1" s="1433"/>
      <c r="U1" s="1433"/>
      <c r="V1" s="1433"/>
      <c r="W1" s="1433"/>
      <c r="X1" s="1433"/>
      <c r="Y1" s="1433"/>
      <c r="Z1" s="1433"/>
      <c r="AA1" s="1433" t="s">
        <v>734</v>
      </c>
      <c r="AB1" s="1433"/>
      <c r="AC1" s="1433"/>
      <c r="AD1" s="1433"/>
      <c r="AE1" s="1433"/>
      <c r="AF1" s="1433"/>
      <c r="AG1" s="1433"/>
      <c r="AH1" s="1433"/>
      <c r="AI1" s="1440" t="s">
        <v>884</v>
      </c>
      <c r="AJ1" s="1440"/>
      <c r="AK1" s="1440"/>
      <c r="AL1" s="1440"/>
      <c r="AM1" s="1440"/>
      <c r="AN1" s="1440"/>
      <c r="AO1" s="1440"/>
      <c r="AP1" s="1440"/>
      <c r="AQ1" s="1440"/>
      <c r="AR1" s="1432" t="s">
        <v>733</v>
      </c>
      <c r="AS1" s="1438" t="s">
        <v>2018</v>
      </c>
    </row>
    <row r="2" spans="1:45" ht="109.5" customHeight="1" x14ac:dyDescent="0.2">
      <c r="A2" s="1434"/>
      <c r="B2" s="1434"/>
      <c r="C2" s="1439"/>
      <c r="D2" s="879" t="s">
        <v>731</v>
      </c>
      <c r="E2" s="716" t="s">
        <v>703</v>
      </c>
      <c r="F2" s="716" t="s">
        <v>842</v>
      </c>
      <c r="G2" s="716" t="s">
        <v>704</v>
      </c>
      <c r="H2" s="716" t="s">
        <v>705</v>
      </c>
      <c r="I2" s="716" t="s">
        <v>706</v>
      </c>
      <c r="J2" s="716" t="s">
        <v>707</v>
      </c>
      <c r="K2" s="716" t="s">
        <v>708</v>
      </c>
      <c r="L2" s="716" t="s">
        <v>709</v>
      </c>
      <c r="M2" s="716" t="s">
        <v>710</v>
      </c>
      <c r="N2" s="716" t="s">
        <v>711</v>
      </c>
      <c r="O2" s="716" t="s">
        <v>712</v>
      </c>
      <c r="P2" s="716" t="s">
        <v>713</v>
      </c>
      <c r="Q2" s="716" t="s">
        <v>714</v>
      </c>
      <c r="R2" s="716" t="s">
        <v>715</v>
      </c>
      <c r="S2" s="716" t="s">
        <v>716</v>
      </c>
      <c r="T2" s="716" t="s">
        <v>717</v>
      </c>
      <c r="U2" s="716" t="s">
        <v>718</v>
      </c>
      <c r="V2" s="716" t="s">
        <v>719</v>
      </c>
      <c r="W2" s="716" t="s">
        <v>720</v>
      </c>
      <c r="X2" s="716" t="s">
        <v>721</v>
      </c>
      <c r="Y2" s="716" t="s">
        <v>722</v>
      </c>
      <c r="Z2" s="716" t="s">
        <v>723</v>
      </c>
      <c r="AA2" s="716" t="s">
        <v>724</v>
      </c>
      <c r="AB2" s="716" t="s">
        <v>725</v>
      </c>
      <c r="AC2" s="716" t="s">
        <v>726</v>
      </c>
      <c r="AD2" s="879" t="s">
        <v>729</v>
      </c>
      <c r="AE2" s="879" t="s">
        <v>730</v>
      </c>
      <c r="AF2" s="879" t="s">
        <v>875</v>
      </c>
      <c r="AG2" s="879" t="s">
        <v>822</v>
      </c>
      <c r="AH2" s="879" t="s">
        <v>821</v>
      </c>
      <c r="AI2" s="879" t="s">
        <v>820</v>
      </c>
      <c r="AJ2" s="1066" t="s">
        <v>947</v>
      </c>
      <c r="AK2" s="1179" t="s">
        <v>1047</v>
      </c>
      <c r="AL2" s="1179" t="s">
        <v>1048</v>
      </c>
      <c r="AM2" s="1179" t="s">
        <v>1049</v>
      </c>
      <c r="AN2" s="1179" t="s">
        <v>1050</v>
      </c>
      <c r="AO2" s="716" t="s">
        <v>727</v>
      </c>
      <c r="AP2" s="716" t="s">
        <v>971</v>
      </c>
      <c r="AQ2" s="879" t="s">
        <v>563</v>
      </c>
      <c r="AR2" s="1432"/>
      <c r="AS2" s="1438"/>
    </row>
    <row r="3" spans="1:45" hidden="1" x14ac:dyDescent="0.2">
      <c r="A3" s="1229"/>
      <c r="B3" s="1229"/>
      <c r="C3" s="1233"/>
      <c r="D3" s="1241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  <c r="W3" s="716"/>
      <c r="X3" s="716"/>
      <c r="Y3" s="716"/>
      <c r="Z3" s="716"/>
      <c r="AA3" s="716"/>
      <c r="AB3" s="716"/>
      <c r="AC3" s="716"/>
      <c r="AD3" s="1241"/>
      <c r="AE3" s="1241"/>
      <c r="AF3" s="1241"/>
      <c r="AG3" s="1241"/>
      <c r="AH3" s="1241"/>
      <c r="AI3" s="1241"/>
      <c r="AJ3" s="1241"/>
      <c r="AK3" s="1241"/>
      <c r="AL3" s="1241"/>
      <c r="AM3" s="1241"/>
      <c r="AN3" s="1241"/>
      <c r="AO3" s="716"/>
      <c r="AP3" s="716"/>
      <c r="AQ3" s="1241"/>
      <c r="AR3" s="1231"/>
      <c r="AS3" s="1232"/>
    </row>
    <row r="4" spans="1:45" s="217" customFormat="1" x14ac:dyDescent="0.2">
      <c r="A4" s="946"/>
      <c r="B4" s="883"/>
      <c r="C4" s="884">
        <v>1</v>
      </c>
      <c r="D4" s="884">
        <v>2</v>
      </c>
      <c r="E4" s="884">
        <v>3</v>
      </c>
      <c r="F4" s="884">
        <v>4</v>
      </c>
      <c r="G4" s="884">
        <v>5</v>
      </c>
      <c r="H4" s="884">
        <v>6</v>
      </c>
      <c r="I4" s="884">
        <v>7</v>
      </c>
      <c r="J4" s="884">
        <v>8</v>
      </c>
      <c r="K4" s="884">
        <v>9</v>
      </c>
      <c r="L4" s="884">
        <v>10</v>
      </c>
      <c r="M4" s="884">
        <v>11</v>
      </c>
      <c r="N4" s="884">
        <v>12</v>
      </c>
      <c r="O4" s="884">
        <v>13</v>
      </c>
      <c r="P4" s="884">
        <v>14</v>
      </c>
      <c r="Q4" s="884">
        <v>15</v>
      </c>
      <c r="R4" s="884">
        <v>16</v>
      </c>
      <c r="S4" s="884">
        <v>17</v>
      </c>
      <c r="T4" s="884">
        <v>18</v>
      </c>
      <c r="U4" s="884">
        <v>19</v>
      </c>
      <c r="V4" s="884">
        <v>20</v>
      </c>
      <c r="W4" s="884">
        <v>21</v>
      </c>
      <c r="X4" s="884">
        <v>22</v>
      </c>
      <c r="Y4" s="884">
        <v>23</v>
      </c>
      <c r="Z4" s="884">
        <v>24</v>
      </c>
      <c r="AA4" s="884">
        <v>25</v>
      </c>
      <c r="AB4" s="884">
        <v>26</v>
      </c>
      <c r="AC4" s="884">
        <v>27</v>
      </c>
      <c r="AD4" s="884">
        <v>28</v>
      </c>
      <c r="AE4" s="884">
        <v>29</v>
      </c>
      <c r="AF4" s="884">
        <v>30</v>
      </c>
      <c r="AG4" s="884">
        <v>31</v>
      </c>
      <c r="AH4" s="884">
        <v>32</v>
      </c>
      <c r="AI4" s="884">
        <v>33</v>
      </c>
      <c r="AJ4" s="884">
        <v>34</v>
      </c>
      <c r="AK4" s="884">
        <v>35</v>
      </c>
      <c r="AL4" s="884">
        <v>36</v>
      </c>
      <c r="AM4" s="884">
        <v>37</v>
      </c>
      <c r="AN4" s="884">
        <v>38</v>
      </c>
      <c r="AO4" s="884">
        <v>39</v>
      </c>
      <c r="AP4" s="884">
        <v>40</v>
      </c>
      <c r="AQ4" s="884">
        <v>41</v>
      </c>
      <c r="AR4" s="884">
        <v>42</v>
      </c>
      <c r="AS4" s="884">
        <v>83</v>
      </c>
    </row>
    <row r="5" spans="1:45" s="910" customFormat="1" ht="25.5" hidden="1" x14ac:dyDescent="0.2">
      <c r="A5" s="1258"/>
      <c r="B5" s="1259"/>
      <c r="C5" s="326" t="s">
        <v>1924</v>
      </c>
      <c r="D5" s="326" t="s">
        <v>1361</v>
      </c>
      <c r="E5" s="326" t="s">
        <v>1362</v>
      </c>
      <c r="F5" s="326" t="s">
        <v>1952</v>
      </c>
      <c r="G5" s="326" t="s">
        <v>1398</v>
      </c>
      <c r="H5" s="326" t="s">
        <v>1363</v>
      </c>
      <c r="I5" s="326" t="s">
        <v>1364</v>
      </c>
      <c r="J5" s="326" t="s">
        <v>1365</v>
      </c>
      <c r="K5" s="326" t="s">
        <v>1366</v>
      </c>
      <c r="L5" s="326" t="s">
        <v>1367</v>
      </c>
      <c r="M5" s="326" t="s">
        <v>1368</v>
      </c>
      <c r="N5" s="326" t="s">
        <v>1369</v>
      </c>
      <c r="O5" s="326" t="s">
        <v>1370</v>
      </c>
      <c r="P5" s="326" t="s">
        <v>1371</v>
      </c>
      <c r="Q5" s="326" t="s">
        <v>1372</v>
      </c>
      <c r="R5" s="326" t="s">
        <v>1373</v>
      </c>
      <c r="S5" s="326" t="s">
        <v>1374</v>
      </c>
      <c r="T5" s="326" t="s">
        <v>1375</v>
      </c>
      <c r="U5" s="326" t="s">
        <v>1376</v>
      </c>
      <c r="V5" s="326" t="s">
        <v>1377</v>
      </c>
      <c r="W5" s="326" t="s">
        <v>1378</v>
      </c>
      <c r="X5" s="326" t="s">
        <v>1379</v>
      </c>
      <c r="Y5" s="326" t="s">
        <v>1380</v>
      </c>
      <c r="Z5" s="326" t="s">
        <v>1381</v>
      </c>
      <c r="AA5" s="326" t="s">
        <v>1382</v>
      </c>
      <c r="AB5" s="326" t="s">
        <v>1383</v>
      </c>
      <c r="AC5" s="326" t="s">
        <v>1384</v>
      </c>
      <c r="AD5" s="326" t="s">
        <v>1385</v>
      </c>
      <c r="AE5" s="326" t="s">
        <v>1386</v>
      </c>
      <c r="AF5" s="326" t="s">
        <v>1387</v>
      </c>
      <c r="AG5" s="326" t="s">
        <v>1388</v>
      </c>
      <c r="AH5" s="326" t="s">
        <v>1389</v>
      </c>
      <c r="AI5" s="326" t="s">
        <v>1390</v>
      </c>
      <c r="AJ5" s="326" t="s">
        <v>1391</v>
      </c>
      <c r="AK5" s="326" t="s">
        <v>1392</v>
      </c>
      <c r="AL5" s="326" t="s">
        <v>1393</v>
      </c>
      <c r="AM5" s="326" t="s">
        <v>1394</v>
      </c>
      <c r="AN5" s="326" t="s">
        <v>1395</v>
      </c>
      <c r="AO5" s="326" t="s">
        <v>1396</v>
      </c>
      <c r="AP5" s="326" t="s">
        <v>1397</v>
      </c>
      <c r="AQ5" s="326" t="s">
        <v>1323</v>
      </c>
      <c r="AR5" s="326" t="s">
        <v>1324</v>
      </c>
      <c r="AS5" s="326" t="s">
        <v>1485</v>
      </c>
    </row>
    <row r="6" spans="1:45" s="217" customFormat="1" hidden="1" x14ac:dyDescent="0.2">
      <c r="A6" s="946"/>
      <c r="B6" s="883"/>
      <c r="C6" s="884" t="s">
        <v>1156</v>
      </c>
      <c r="D6" s="884" t="s">
        <v>1156</v>
      </c>
      <c r="E6" s="884" t="s">
        <v>1156</v>
      </c>
      <c r="F6" s="884" t="s">
        <v>1156</v>
      </c>
      <c r="G6" s="884" t="s">
        <v>1156</v>
      </c>
      <c r="H6" s="884" t="s">
        <v>1156</v>
      </c>
      <c r="I6" s="884" t="s">
        <v>1156</v>
      </c>
      <c r="J6" s="884" t="s">
        <v>1156</v>
      </c>
      <c r="K6" s="884" t="s">
        <v>1156</v>
      </c>
      <c r="L6" s="884" t="s">
        <v>1156</v>
      </c>
      <c r="M6" s="884" t="s">
        <v>1156</v>
      </c>
      <c r="N6" s="884" t="s">
        <v>1156</v>
      </c>
      <c r="O6" s="884" t="s">
        <v>1156</v>
      </c>
      <c r="P6" s="884" t="s">
        <v>1156</v>
      </c>
      <c r="Q6" s="884" t="s">
        <v>1156</v>
      </c>
      <c r="R6" s="884" t="s">
        <v>1156</v>
      </c>
      <c r="S6" s="884" t="s">
        <v>1156</v>
      </c>
      <c r="T6" s="884" t="s">
        <v>1156</v>
      </c>
      <c r="U6" s="884" t="s">
        <v>1156</v>
      </c>
      <c r="V6" s="884" t="s">
        <v>1156</v>
      </c>
      <c r="W6" s="884" t="s">
        <v>1156</v>
      </c>
      <c r="X6" s="884" t="s">
        <v>1156</v>
      </c>
      <c r="Y6" s="884" t="s">
        <v>1156</v>
      </c>
      <c r="Z6" s="884" t="s">
        <v>1156</v>
      </c>
      <c r="AA6" s="884" t="s">
        <v>1156</v>
      </c>
      <c r="AB6" s="884" t="s">
        <v>1156</v>
      </c>
      <c r="AC6" s="884" t="s">
        <v>1156</v>
      </c>
      <c r="AD6" s="884" t="s">
        <v>1156</v>
      </c>
      <c r="AE6" s="884" t="s">
        <v>1156</v>
      </c>
      <c r="AF6" s="884" t="s">
        <v>1156</v>
      </c>
      <c r="AG6" s="884" t="s">
        <v>1156</v>
      </c>
      <c r="AH6" s="884" t="s">
        <v>1156</v>
      </c>
      <c r="AI6" s="884" t="s">
        <v>1156</v>
      </c>
      <c r="AJ6" s="884" t="s">
        <v>1156</v>
      </c>
      <c r="AK6" s="884" t="s">
        <v>1156</v>
      </c>
      <c r="AL6" s="884" t="s">
        <v>1156</v>
      </c>
      <c r="AM6" s="884" t="s">
        <v>1156</v>
      </c>
      <c r="AN6" s="884" t="s">
        <v>1156</v>
      </c>
      <c r="AO6" s="884" t="s">
        <v>1156</v>
      </c>
      <c r="AP6" s="884" t="s">
        <v>1156</v>
      </c>
      <c r="AQ6" s="884" t="s">
        <v>1157</v>
      </c>
      <c r="AR6" s="884" t="s">
        <v>1157</v>
      </c>
      <c r="AS6" s="16" t="s">
        <v>1157</v>
      </c>
    </row>
    <row r="7" spans="1:45" s="135" customFormat="1" ht="15.6" customHeight="1" x14ac:dyDescent="0.2">
      <c r="A7" s="937">
        <v>1</v>
      </c>
      <c r="B7" s="938" t="s">
        <v>7</v>
      </c>
      <c r="C7" s="358">
        <v>4365795</v>
      </c>
      <c r="D7" s="358">
        <v>-219</v>
      </c>
      <c r="E7" s="358"/>
      <c r="F7" s="358"/>
      <c r="G7" s="358">
        <v>0</v>
      </c>
      <c r="H7" s="358">
        <v>0</v>
      </c>
      <c r="I7" s="358">
        <v>0</v>
      </c>
      <c r="J7" s="358">
        <v>0</v>
      </c>
      <c r="K7" s="358">
        <v>0</v>
      </c>
      <c r="L7" s="358">
        <v>0</v>
      </c>
      <c r="M7" s="358">
        <v>0</v>
      </c>
      <c r="N7" s="358">
        <v>0</v>
      </c>
      <c r="O7" s="358">
        <v>0</v>
      </c>
      <c r="P7" s="358">
        <v>0</v>
      </c>
      <c r="Q7" s="358">
        <v>0</v>
      </c>
      <c r="R7" s="358">
        <v>0</v>
      </c>
      <c r="S7" s="358">
        <v>0</v>
      </c>
      <c r="T7" s="358">
        <v>0</v>
      </c>
      <c r="U7" s="358">
        <v>0</v>
      </c>
      <c r="V7" s="358">
        <v>0</v>
      </c>
      <c r="W7" s="358">
        <v>0</v>
      </c>
      <c r="X7" s="358">
        <v>0</v>
      </c>
      <c r="Y7" s="358">
        <v>0</v>
      </c>
      <c r="Z7" s="358">
        <v>0</v>
      </c>
      <c r="AA7" s="358">
        <v>619</v>
      </c>
      <c r="AB7" s="358">
        <v>-12586</v>
      </c>
      <c r="AC7" s="358">
        <v>-4126</v>
      </c>
      <c r="AD7" s="358">
        <v>0</v>
      </c>
      <c r="AE7" s="358">
        <v>0</v>
      </c>
      <c r="AF7" s="358">
        <v>0</v>
      </c>
      <c r="AG7" s="358">
        <v>0</v>
      </c>
      <c r="AH7" s="358">
        <v>0</v>
      </c>
      <c r="AI7" s="358">
        <v>0</v>
      </c>
      <c r="AJ7" s="358">
        <v>0</v>
      </c>
      <c r="AK7" s="358">
        <v>0</v>
      </c>
      <c r="AL7" s="358">
        <v>-16</v>
      </c>
      <c r="AM7" s="358">
        <v>0</v>
      </c>
      <c r="AN7" s="358">
        <v>0</v>
      </c>
      <c r="AO7" s="358">
        <v>-4438</v>
      </c>
      <c r="AP7" s="358">
        <v>-8264</v>
      </c>
      <c r="AQ7" s="939">
        <v>-29030</v>
      </c>
      <c r="AR7" s="940">
        <v>4336765</v>
      </c>
      <c r="AS7" s="940">
        <v>4336141</v>
      </c>
    </row>
    <row r="8" spans="1:45" s="135" customFormat="1" ht="15.6" customHeight="1" x14ac:dyDescent="0.2">
      <c r="A8" s="937">
        <v>2</v>
      </c>
      <c r="B8" s="938" t="s">
        <v>8</v>
      </c>
      <c r="C8" s="358">
        <v>2469797</v>
      </c>
      <c r="D8" s="358">
        <v>-213</v>
      </c>
      <c r="E8" s="358"/>
      <c r="F8" s="358"/>
      <c r="G8" s="358">
        <v>0</v>
      </c>
      <c r="H8" s="358">
        <v>0</v>
      </c>
      <c r="I8" s="358">
        <v>0</v>
      </c>
      <c r="J8" s="358">
        <v>0</v>
      </c>
      <c r="K8" s="358">
        <v>0</v>
      </c>
      <c r="L8" s="358">
        <v>-1094</v>
      </c>
      <c r="M8" s="358">
        <v>0</v>
      </c>
      <c r="N8" s="358">
        <v>0</v>
      </c>
      <c r="O8" s="358">
        <v>0</v>
      </c>
      <c r="P8" s="358">
        <v>0</v>
      </c>
      <c r="Q8" s="358">
        <v>0</v>
      </c>
      <c r="R8" s="358">
        <v>0</v>
      </c>
      <c r="S8" s="358">
        <v>0</v>
      </c>
      <c r="T8" s="358">
        <v>0</v>
      </c>
      <c r="U8" s="358">
        <v>0</v>
      </c>
      <c r="V8" s="358">
        <v>0</v>
      </c>
      <c r="W8" s="358">
        <v>0</v>
      </c>
      <c r="X8" s="358">
        <v>0</v>
      </c>
      <c r="Y8" s="358">
        <v>469</v>
      </c>
      <c r="Z8" s="358">
        <v>0</v>
      </c>
      <c r="AA8" s="358">
        <v>0</v>
      </c>
      <c r="AB8" s="358">
        <v>0</v>
      </c>
      <c r="AC8" s="358">
        <v>0</v>
      </c>
      <c r="AD8" s="358">
        <v>0</v>
      </c>
      <c r="AE8" s="358">
        <v>0</v>
      </c>
      <c r="AF8" s="358">
        <v>0</v>
      </c>
      <c r="AG8" s="358">
        <v>0</v>
      </c>
      <c r="AH8" s="358">
        <v>0</v>
      </c>
      <c r="AI8" s="358">
        <v>0</v>
      </c>
      <c r="AJ8" s="358">
        <v>0</v>
      </c>
      <c r="AK8" s="358">
        <v>0</v>
      </c>
      <c r="AL8" s="358">
        <v>0</v>
      </c>
      <c r="AM8" s="358">
        <v>0</v>
      </c>
      <c r="AN8" s="358">
        <v>0</v>
      </c>
      <c r="AO8" s="358">
        <v>-716</v>
      </c>
      <c r="AP8" s="358">
        <v>1690</v>
      </c>
      <c r="AQ8" s="939">
        <v>136</v>
      </c>
      <c r="AR8" s="940">
        <v>2469933</v>
      </c>
      <c r="AS8" s="940">
        <v>2469826</v>
      </c>
    </row>
    <row r="9" spans="1:45" s="135" customFormat="1" ht="15.6" customHeight="1" x14ac:dyDescent="0.2">
      <c r="A9" s="937">
        <v>3</v>
      </c>
      <c r="B9" s="938" t="s">
        <v>9</v>
      </c>
      <c r="C9" s="358">
        <v>8312006</v>
      </c>
      <c r="D9" s="358">
        <v>-702</v>
      </c>
      <c r="E9" s="358"/>
      <c r="F9" s="358"/>
      <c r="G9" s="358">
        <v>-3716</v>
      </c>
      <c r="H9" s="358">
        <v>0</v>
      </c>
      <c r="I9" s="358">
        <v>0</v>
      </c>
      <c r="J9" s="358">
        <v>0</v>
      </c>
      <c r="K9" s="358">
        <v>0</v>
      </c>
      <c r="L9" s="358">
        <v>0</v>
      </c>
      <c r="M9" s="358">
        <v>0</v>
      </c>
      <c r="N9" s="358">
        <v>0</v>
      </c>
      <c r="O9" s="358">
        <v>-7944</v>
      </c>
      <c r="P9" s="358">
        <v>0</v>
      </c>
      <c r="Q9" s="358">
        <v>0</v>
      </c>
      <c r="R9" s="358">
        <v>0</v>
      </c>
      <c r="S9" s="358">
        <v>-237</v>
      </c>
      <c r="T9" s="358">
        <v>0</v>
      </c>
      <c r="U9" s="358">
        <v>0</v>
      </c>
      <c r="V9" s="358">
        <v>0</v>
      </c>
      <c r="W9" s="358">
        <v>0</v>
      </c>
      <c r="X9" s="358">
        <v>-4707</v>
      </c>
      <c r="Y9" s="358">
        <v>0</v>
      </c>
      <c r="Z9" s="358">
        <v>0</v>
      </c>
      <c r="AA9" s="358">
        <v>0</v>
      </c>
      <c r="AB9" s="358">
        <v>0</v>
      </c>
      <c r="AC9" s="358">
        <v>0</v>
      </c>
      <c r="AD9" s="358">
        <v>0</v>
      </c>
      <c r="AE9" s="358">
        <v>-572</v>
      </c>
      <c r="AF9" s="358">
        <v>0</v>
      </c>
      <c r="AG9" s="358">
        <v>0</v>
      </c>
      <c r="AH9" s="358">
        <v>0</v>
      </c>
      <c r="AI9" s="358">
        <v>0</v>
      </c>
      <c r="AJ9" s="358">
        <v>2578</v>
      </c>
      <c r="AK9" s="358">
        <v>0</v>
      </c>
      <c r="AL9" s="358">
        <v>0</v>
      </c>
      <c r="AM9" s="358">
        <v>0</v>
      </c>
      <c r="AN9" s="358">
        <v>0</v>
      </c>
      <c r="AO9" s="358">
        <v>-25015</v>
      </c>
      <c r="AP9" s="358">
        <v>-40915</v>
      </c>
      <c r="AQ9" s="939">
        <v>-81230</v>
      </c>
      <c r="AR9" s="940">
        <v>8230776</v>
      </c>
      <c r="AS9" s="940">
        <v>8228689</v>
      </c>
    </row>
    <row r="10" spans="1:45" s="135" customFormat="1" ht="15.6" customHeight="1" x14ac:dyDescent="0.2">
      <c r="A10" s="937">
        <v>4</v>
      </c>
      <c r="B10" s="938" t="s">
        <v>10</v>
      </c>
      <c r="C10" s="358">
        <v>1596406</v>
      </c>
      <c r="D10" s="358">
        <v>0</v>
      </c>
      <c r="E10" s="358"/>
      <c r="F10" s="358"/>
      <c r="G10" s="358">
        <v>0</v>
      </c>
      <c r="H10" s="358">
        <v>-481</v>
      </c>
      <c r="I10" s="358">
        <v>0</v>
      </c>
      <c r="J10" s="358">
        <v>0</v>
      </c>
      <c r="K10" s="358">
        <v>0</v>
      </c>
      <c r="L10" s="358">
        <v>0</v>
      </c>
      <c r="M10" s="358">
        <v>0</v>
      </c>
      <c r="N10" s="358">
        <v>0</v>
      </c>
      <c r="O10" s="358">
        <v>0</v>
      </c>
      <c r="P10" s="358">
        <v>0</v>
      </c>
      <c r="Q10" s="358">
        <v>0</v>
      </c>
      <c r="R10" s="358">
        <v>0</v>
      </c>
      <c r="S10" s="358">
        <v>0</v>
      </c>
      <c r="T10" s="358">
        <v>0</v>
      </c>
      <c r="U10" s="358">
        <v>0</v>
      </c>
      <c r="V10" s="358">
        <v>0</v>
      </c>
      <c r="W10" s="358">
        <v>0</v>
      </c>
      <c r="X10" s="358">
        <v>-961</v>
      </c>
      <c r="Y10" s="358">
        <v>0</v>
      </c>
      <c r="Z10" s="358">
        <v>0</v>
      </c>
      <c r="AA10" s="358">
        <v>0</v>
      </c>
      <c r="AB10" s="358">
        <v>0</v>
      </c>
      <c r="AC10" s="358">
        <v>0</v>
      </c>
      <c r="AD10" s="358">
        <v>0</v>
      </c>
      <c r="AE10" s="358">
        <v>0</v>
      </c>
      <c r="AF10" s="358">
        <v>0</v>
      </c>
      <c r="AG10" s="358">
        <v>0</v>
      </c>
      <c r="AH10" s="358">
        <v>0</v>
      </c>
      <c r="AI10" s="358">
        <v>0</v>
      </c>
      <c r="AJ10" s="358">
        <v>0</v>
      </c>
      <c r="AK10" s="358">
        <v>0</v>
      </c>
      <c r="AL10" s="358">
        <v>0</v>
      </c>
      <c r="AM10" s="358">
        <v>0</v>
      </c>
      <c r="AN10" s="358">
        <v>0</v>
      </c>
      <c r="AO10" s="358">
        <v>-3089</v>
      </c>
      <c r="AP10" s="358">
        <v>-7235</v>
      </c>
      <c r="AQ10" s="939">
        <v>-11766</v>
      </c>
      <c r="AR10" s="940">
        <v>1584640</v>
      </c>
      <c r="AS10" s="940">
        <v>1584456</v>
      </c>
    </row>
    <row r="11" spans="1:45" s="135" customFormat="1" ht="15.6" customHeight="1" x14ac:dyDescent="0.2">
      <c r="A11" s="924">
        <v>5</v>
      </c>
      <c r="B11" s="925" t="s">
        <v>11</v>
      </c>
      <c r="C11" s="926">
        <v>2493260</v>
      </c>
      <c r="D11" s="926">
        <v>-482</v>
      </c>
      <c r="E11" s="926"/>
      <c r="F11" s="926"/>
      <c r="G11" s="926">
        <v>0</v>
      </c>
      <c r="H11" s="926">
        <v>0</v>
      </c>
      <c r="I11" s="926">
        <v>0</v>
      </c>
      <c r="J11" s="926">
        <v>0</v>
      </c>
      <c r="K11" s="926">
        <v>0</v>
      </c>
      <c r="L11" s="926">
        <v>0</v>
      </c>
      <c r="M11" s="926">
        <v>0</v>
      </c>
      <c r="N11" s="926">
        <v>0</v>
      </c>
      <c r="O11" s="926">
        <v>0</v>
      </c>
      <c r="P11" s="926">
        <v>0</v>
      </c>
      <c r="Q11" s="926">
        <v>0</v>
      </c>
      <c r="R11" s="926">
        <v>0</v>
      </c>
      <c r="S11" s="926">
        <v>0</v>
      </c>
      <c r="T11" s="926">
        <v>0</v>
      </c>
      <c r="U11" s="926">
        <v>0</v>
      </c>
      <c r="V11" s="926">
        <v>0</v>
      </c>
      <c r="W11" s="926">
        <v>0</v>
      </c>
      <c r="X11" s="926">
        <v>0</v>
      </c>
      <c r="Y11" s="926">
        <v>0</v>
      </c>
      <c r="Z11" s="926">
        <v>0</v>
      </c>
      <c r="AA11" s="926">
        <v>0</v>
      </c>
      <c r="AB11" s="926">
        <v>0</v>
      </c>
      <c r="AC11" s="926">
        <v>0</v>
      </c>
      <c r="AD11" s="926">
        <v>0</v>
      </c>
      <c r="AE11" s="926">
        <v>0</v>
      </c>
      <c r="AF11" s="926">
        <v>0</v>
      </c>
      <c r="AG11" s="926">
        <v>0</v>
      </c>
      <c r="AH11" s="926">
        <v>0</v>
      </c>
      <c r="AI11" s="926">
        <v>0</v>
      </c>
      <c r="AJ11" s="926">
        <v>0</v>
      </c>
      <c r="AK11" s="926">
        <v>0</v>
      </c>
      <c r="AL11" s="926">
        <v>0</v>
      </c>
      <c r="AM11" s="926">
        <v>0</v>
      </c>
      <c r="AN11" s="926">
        <v>0</v>
      </c>
      <c r="AO11" s="926">
        <v>-5109</v>
      </c>
      <c r="AP11" s="926">
        <v>-8159</v>
      </c>
      <c r="AQ11" s="927">
        <v>-13750</v>
      </c>
      <c r="AR11" s="928">
        <v>2479510</v>
      </c>
      <c r="AS11" s="928">
        <v>2479114</v>
      </c>
    </row>
    <row r="12" spans="1:45" s="135" customFormat="1" ht="15.6" customHeight="1" x14ac:dyDescent="0.2">
      <c r="A12" s="937">
        <v>6</v>
      </c>
      <c r="B12" s="938" t="s">
        <v>12</v>
      </c>
      <c r="C12" s="358">
        <v>2988954</v>
      </c>
      <c r="D12" s="358">
        <v>-276</v>
      </c>
      <c r="E12" s="358"/>
      <c r="F12" s="358"/>
      <c r="G12" s="358">
        <v>0</v>
      </c>
      <c r="H12" s="358">
        <v>0</v>
      </c>
      <c r="I12" s="358">
        <v>0</v>
      </c>
      <c r="J12" s="358">
        <v>0</v>
      </c>
      <c r="K12" s="358">
        <v>0</v>
      </c>
      <c r="L12" s="358">
        <v>-1422</v>
      </c>
      <c r="M12" s="358">
        <v>0</v>
      </c>
      <c r="N12" s="358">
        <v>0</v>
      </c>
      <c r="O12" s="358">
        <v>0</v>
      </c>
      <c r="P12" s="358">
        <v>0</v>
      </c>
      <c r="Q12" s="358">
        <v>0</v>
      </c>
      <c r="R12" s="358">
        <v>0</v>
      </c>
      <c r="S12" s="358">
        <v>0</v>
      </c>
      <c r="T12" s="358">
        <v>0</v>
      </c>
      <c r="U12" s="358">
        <v>0</v>
      </c>
      <c r="V12" s="358">
        <v>0</v>
      </c>
      <c r="W12" s="358">
        <v>0</v>
      </c>
      <c r="X12" s="358">
        <v>0</v>
      </c>
      <c r="Y12" s="358">
        <v>0</v>
      </c>
      <c r="Z12" s="358">
        <v>0</v>
      </c>
      <c r="AA12" s="358">
        <v>0</v>
      </c>
      <c r="AB12" s="358">
        <v>0</v>
      </c>
      <c r="AC12" s="358">
        <v>0</v>
      </c>
      <c r="AD12" s="358">
        <v>0</v>
      </c>
      <c r="AE12" s="358">
        <v>0</v>
      </c>
      <c r="AF12" s="358">
        <v>0</v>
      </c>
      <c r="AG12" s="358">
        <v>0</v>
      </c>
      <c r="AH12" s="358">
        <v>0</v>
      </c>
      <c r="AI12" s="358">
        <v>0</v>
      </c>
      <c r="AJ12" s="358">
        <v>0</v>
      </c>
      <c r="AK12" s="358">
        <v>0</v>
      </c>
      <c r="AL12" s="358">
        <v>0</v>
      </c>
      <c r="AM12" s="358">
        <v>0</v>
      </c>
      <c r="AN12" s="358">
        <v>0</v>
      </c>
      <c r="AO12" s="358">
        <v>-2265</v>
      </c>
      <c r="AP12" s="358">
        <v>1096</v>
      </c>
      <c r="AQ12" s="939">
        <v>-2867</v>
      </c>
      <c r="AR12" s="940">
        <v>2986087</v>
      </c>
      <c r="AS12" s="940">
        <v>2985846</v>
      </c>
    </row>
    <row r="13" spans="1:45" s="135" customFormat="1" ht="15.6" customHeight="1" x14ac:dyDescent="0.2">
      <c r="A13" s="937">
        <v>7</v>
      </c>
      <c r="B13" s="938" t="s">
        <v>13</v>
      </c>
      <c r="C13" s="358">
        <v>630737</v>
      </c>
      <c r="D13" s="358">
        <v>-692</v>
      </c>
      <c r="E13" s="358"/>
      <c r="F13" s="358"/>
      <c r="G13" s="358">
        <v>0</v>
      </c>
      <c r="H13" s="358">
        <v>-2739</v>
      </c>
      <c r="I13" s="358">
        <v>0</v>
      </c>
      <c r="J13" s="358">
        <v>0</v>
      </c>
      <c r="K13" s="358">
        <v>0</v>
      </c>
      <c r="L13" s="358">
        <v>0</v>
      </c>
      <c r="M13" s="358">
        <v>0</v>
      </c>
      <c r="N13" s="358">
        <v>0</v>
      </c>
      <c r="O13" s="358">
        <v>0</v>
      </c>
      <c r="P13" s="358">
        <v>0</v>
      </c>
      <c r="Q13" s="358">
        <v>0</v>
      </c>
      <c r="R13" s="358">
        <v>0</v>
      </c>
      <c r="S13" s="358">
        <v>0</v>
      </c>
      <c r="T13" s="358">
        <v>0</v>
      </c>
      <c r="U13" s="358">
        <v>0</v>
      </c>
      <c r="V13" s="358">
        <v>0</v>
      </c>
      <c r="W13" s="358">
        <v>0</v>
      </c>
      <c r="X13" s="358">
        <v>0</v>
      </c>
      <c r="Y13" s="358">
        <v>0</v>
      </c>
      <c r="Z13" s="358">
        <v>0</v>
      </c>
      <c r="AA13" s="358">
        <v>0</v>
      </c>
      <c r="AB13" s="358">
        <v>0</v>
      </c>
      <c r="AC13" s="358">
        <v>0</v>
      </c>
      <c r="AD13" s="358">
        <v>0</v>
      </c>
      <c r="AE13" s="358">
        <v>0</v>
      </c>
      <c r="AF13" s="358">
        <v>-37135</v>
      </c>
      <c r="AG13" s="358">
        <v>0</v>
      </c>
      <c r="AH13" s="358">
        <v>0</v>
      </c>
      <c r="AI13" s="358">
        <v>0</v>
      </c>
      <c r="AJ13" s="358">
        <v>0</v>
      </c>
      <c r="AK13" s="358">
        <v>0</v>
      </c>
      <c r="AL13" s="358">
        <v>0</v>
      </c>
      <c r="AM13" s="358">
        <v>0</v>
      </c>
      <c r="AN13" s="358">
        <v>0</v>
      </c>
      <c r="AO13" s="358">
        <v>-6309</v>
      </c>
      <c r="AP13" s="358">
        <v>2921</v>
      </c>
      <c r="AQ13" s="939">
        <v>-43954</v>
      </c>
      <c r="AR13" s="940">
        <v>586783</v>
      </c>
      <c r="AS13" s="940">
        <v>585610</v>
      </c>
    </row>
    <row r="14" spans="1:45" s="135" customFormat="1" ht="15.6" customHeight="1" x14ac:dyDescent="0.2">
      <c r="A14" s="937">
        <v>8</v>
      </c>
      <c r="B14" s="938" t="s">
        <v>14</v>
      </c>
      <c r="C14" s="358">
        <v>10775950</v>
      </c>
      <c r="D14" s="358">
        <v>-777</v>
      </c>
      <c r="E14" s="358"/>
      <c r="F14" s="358"/>
      <c r="G14" s="358">
        <v>0</v>
      </c>
      <c r="H14" s="358">
        <v>1472</v>
      </c>
      <c r="I14" s="358">
        <v>0</v>
      </c>
      <c r="J14" s="358">
        <v>0</v>
      </c>
      <c r="K14" s="358">
        <v>0</v>
      </c>
      <c r="L14" s="358">
        <v>0</v>
      </c>
      <c r="M14" s="358">
        <v>0</v>
      </c>
      <c r="N14" s="358">
        <v>0</v>
      </c>
      <c r="O14" s="358">
        <v>0</v>
      </c>
      <c r="P14" s="358">
        <v>0</v>
      </c>
      <c r="Q14" s="358">
        <v>0</v>
      </c>
      <c r="R14" s="358">
        <v>0</v>
      </c>
      <c r="S14" s="358">
        <v>0</v>
      </c>
      <c r="T14" s="358">
        <v>0</v>
      </c>
      <c r="U14" s="358">
        <v>0</v>
      </c>
      <c r="V14" s="358">
        <v>0</v>
      </c>
      <c r="W14" s="358">
        <v>0</v>
      </c>
      <c r="X14" s="358">
        <v>0</v>
      </c>
      <c r="Y14" s="358">
        <v>0</v>
      </c>
      <c r="Z14" s="358">
        <v>0</v>
      </c>
      <c r="AA14" s="358">
        <v>0</v>
      </c>
      <c r="AB14" s="358">
        <v>0</v>
      </c>
      <c r="AC14" s="358">
        <v>0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358">
        <v>0</v>
      </c>
      <c r="AJ14" s="358">
        <v>0</v>
      </c>
      <c r="AK14" s="358">
        <v>0</v>
      </c>
      <c r="AL14" s="358">
        <v>0</v>
      </c>
      <c r="AM14" s="358">
        <v>0</v>
      </c>
      <c r="AN14" s="358">
        <v>0</v>
      </c>
      <c r="AO14" s="358">
        <v>-21980</v>
      </c>
      <c r="AP14" s="358">
        <v>-24318</v>
      </c>
      <c r="AQ14" s="939">
        <v>-45603</v>
      </c>
      <c r="AR14" s="940">
        <v>10730347</v>
      </c>
      <c r="AS14" s="940">
        <v>10729151</v>
      </c>
    </row>
    <row r="15" spans="1:45" s="135" customFormat="1" ht="15.6" customHeight="1" x14ac:dyDescent="0.2">
      <c r="A15" s="937">
        <v>9</v>
      </c>
      <c r="B15" s="938" t="s">
        <v>15</v>
      </c>
      <c r="C15" s="358">
        <v>16777023</v>
      </c>
      <c r="D15" s="358">
        <v>-7837</v>
      </c>
      <c r="E15" s="358">
        <v>-641772</v>
      </c>
      <c r="F15" s="358"/>
      <c r="G15" s="358">
        <v>0</v>
      </c>
      <c r="H15" s="358">
        <v>0</v>
      </c>
      <c r="I15" s="358">
        <v>0</v>
      </c>
      <c r="J15" s="358">
        <v>0</v>
      </c>
      <c r="K15" s="358">
        <v>0</v>
      </c>
      <c r="L15" s="358">
        <v>0</v>
      </c>
      <c r="M15" s="358">
        <v>0</v>
      </c>
      <c r="N15" s="358">
        <v>0</v>
      </c>
      <c r="O15" s="358">
        <v>0</v>
      </c>
      <c r="P15" s="358">
        <v>0</v>
      </c>
      <c r="Q15" s="358">
        <v>0</v>
      </c>
      <c r="R15" s="358">
        <v>0</v>
      </c>
      <c r="S15" s="358">
        <v>0</v>
      </c>
      <c r="T15" s="358">
        <v>0</v>
      </c>
      <c r="U15" s="358">
        <v>0</v>
      </c>
      <c r="V15" s="358">
        <v>0</v>
      </c>
      <c r="W15" s="358">
        <v>0</v>
      </c>
      <c r="X15" s="358">
        <v>0</v>
      </c>
      <c r="Y15" s="358">
        <v>0</v>
      </c>
      <c r="Z15" s="358">
        <v>0</v>
      </c>
      <c r="AA15" s="358">
        <v>0</v>
      </c>
      <c r="AB15" s="358">
        <v>0</v>
      </c>
      <c r="AC15" s="358">
        <v>0</v>
      </c>
      <c r="AD15" s="358">
        <v>0</v>
      </c>
      <c r="AE15" s="358">
        <v>0</v>
      </c>
      <c r="AF15" s="358">
        <v>-406</v>
      </c>
      <c r="AG15" s="358">
        <v>0</v>
      </c>
      <c r="AH15" s="358">
        <v>0</v>
      </c>
      <c r="AI15" s="358">
        <v>0</v>
      </c>
      <c r="AJ15" s="358">
        <v>0</v>
      </c>
      <c r="AK15" s="358">
        <v>0</v>
      </c>
      <c r="AL15" s="358">
        <v>0</v>
      </c>
      <c r="AM15" s="358">
        <v>0</v>
      </c>
      <c r="AN15" s="358">
        <v>0</v>
      </c>
      <c r="AO15" s="358">
        <v>-46181</v>
      </c>
      <c r="AP15" s="358">
        <v>-7405</v>
      </c>
      <c r="AQ15" s="939">
        <v>-703601</v>
      </c>
      <c r="AR15" s="940">
        <v>16073422</v>
      </c>
      <c r="AS15" s="940">
        <v>16071404</v>
      </c>
    </row>
    <row r="16" spans="1:45" s="135" customFormat="1" ht="15.6" customHeight="1" x14ac:dyDescent="0.2">
      <c r="A16" s="924">
        <v>10</v>
      </c>
      <c r="B16" s="925" t="s">
        <v>16</v>
      </c>
      <c r="C16" s="926">
        <v>12169411</v>
      </c>
      <c r="D16" s="926">
        <v>-3983</v>
      </c>
      <c r="E16" s="926"/>
      <c r="F16" s="926"/>
      <c r="G16" s="926">
        <v>0</v>
      </c>
      <c r="H16" s="926">
        <v>0</v>
      </c>
      <c r="I16" s="926">
        <v>0</v>
      </c>
      <c r="J16" s="926">
        <v>0</v>
      </c>
      <c r="K16" s="926">
        <v>0</v>
      </c>
      <c r="L16" s="926">
        <v>-494514</v>
      </c>
      <c r="M16" s="926">
        <v>0</v>
      </c>
      <c r="N16" s="926">
        <v>-246052</v>
      </c>
      <c r="O16" s="926">
        <v>0</v>
      </c>
      <c r="P16" s="926">
        <v>0</v>
      </c>
      <c r="Q16" s="926">
        <v>0</v>
      </c>
      <c r="R16" s="926">
        <v>0</v>
      </c>
      <c r="S16" s="926">
        <v>0</v>
      </c>
      <c r="T16" s="926">
        <v>0</v>
      </c>
      <c r="U16" s="926">
        <v>0</v>
      </c>
      <c r="V16" s="926">
        <v>0</v>
      </c>
      <c r="W16" s="926">
        <v>0</v>
      </c>
      <c r="X16" s="926">
        <v>0</v>
      </c>
      <c r="Y16" s="926">
        <v>-347055</v>
      </c>
      <c r="Z16" s="926">
        <v>0</v>
      </c>
      <c r="AA16" s="926">
        <v>0</v>
      </c>
      <c r="AB16" s="926">
        <v>0</v>
      </c>
      <c r="AC16" s="926">
        <v>0</v>
      </c>
      <c r="AD16" s="926">
        <v>0</v>
      </c>
      <c r="AE16" s="926">
        <v>0</v>
      </c>
      <c r="AF16" s="926">
        <v>0</v>
      </c>
      <c r="AG16" s="926">
        <v>0</v>
      </c>
      <c r="AH16" s="926">
        <v>0</v>
      </c>
      <c r="AI16" s="926">
        <v>0</v>
      </c>
      <c r="AJ16" s="926">
        <v>0</v>
      </c>
      <c r="AK16" s="926">
        <v>0</v>
      </c>
      <c r="AL16" s="926">
        <v>0</v>
      </c>
      <c r="AM16" s="926">
        <v>0</v>
      </c>
      <c r="AN16" s="926">
        <v>0</v>
      </c>
      <c r="AO16" s="926">
        <v>-55153</v>
      </c>
      <c r="AP16" s="926">
        <v>-42193</v>
      </c>
      <c r="AQ16" s="927">
        <v>-1188950</v>
      </c>
      <c r="AR16" s="928">
        <v>10980461</v>
      </c>
      <c r="AS16" s="928">
        <v>10947445</v>
      </c>
    </row>
    <row r="17" spans="1:45" s="135" customFormat="1" ht="15.6" customHeight="1" x14ac:dyDescent="0.2">
      <c r="A17" s="937">
        <v>11</v>
      </c>
      <c r="B17" s="938" t="s">
        <v>17</v>
      </c>
      <c r="C17" s="358">
        <v>1029334</v>
      </c>
      <c r="D17" s="358">
        <v>0</v>
      </c>
      <c r="E17" s="358"/>
      <c r="F17" s="358"/>
      <c r="G17" s="358">
        <v>0</v>
      </c>
      <c r="H17" s="358">
        <v>0</v>
      </c>
      <c r="I17" s="358">
        <v>0</v>
      </c>
      <c r="J17" s="358">
        <v>0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v>0</v>
      </c>
      <c r="S17" s="358">
        <v>0</v>
      </c>
      <c r="T17" s="358">
        <v>0</v>
      </c>
      <c r="U17" s="358">
        <v>0</v>
      </c>
      <c r="V17" s="358">
        <v>0</v>
      </c>
      <c r="W17" s="358">
        <v>0</v>
      </c>
      <c r="X17" s="358">
        <v>0</v>
      </c>
      <c r="Y17" s="358">
        <v>0</v>
      </c>
      <c r="Z17" s="358">
        <v>0</v>
      </c>
      <c r="AA17" s="358">
        <v>0</v>
      </c>
      <c r="AB17" s="358">
        <v>0</v>
      </c>
      <c r="AC17" s="358">
        <v>0</v>
      </c>
      <c r="AD17" s="358">
        <v>0</v>
      </c>
      <c r="AE17" s="358">
        <v>0</v>
      </c>
      <c r="AF17" s="358">
        <v>0</v>
      </c>
      <c r="AG17" s="358">
        <v>0</v>
      </c>
      <c r="AH17" s="358">
        <v>0</v>
      </c>
      <c r="AI17" s="358">
        <v>0</v>
      </c>
      <c r="AJ17" s="358">
        <v>0</v>
      </c>
      <c r="AK17" s="358">
        <v>0</v>
      </c>
      <c r="AL17" s="358">
        <v>0</v>
      </c>
      <c r="AM17" s="358">
        <v>0</v>
      </c>
      <c r="AN17" s="358">
        <v>0</v>
      </c>
      <c r="AO17" s="358">
        <v>2217</v>
      </c>
      <c r="AP17" s="358">
        <v>-3969</v>
      </c>
      <c r="AQ17" s="939">
        <v>-1752</v>
      </c>
      <c r="AR17" s="940">
        <v>1027582</v>
      </c>
      <c r="AS17" s="940">
        <v>1027509</v>
      </c>
    </row>
    <row r="18" spans="1:45" s="135" customFormat="1" ht="15.6" customHeight="1" x14ac:dyDescent="0.2">
      <c r="A18" s="937">
        <v>12</v>
      </c>
      <c r="B18" s="938" t="s">
        <v>18</v>
      </c>
      <c r="C18" s="358">
        <v>395685</v>
      </c>
      <c r="D18" s="358">
        <v>0</v>
      </c>
      <c r="E18" s="358"/>
      <c r="F18" s="358"/>
      <c r="G18" s="358">
        <v>0</v>
      </c>
      <c r="H18" s="358">
        <v>0</v>
      </c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-3347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8">
        <v>0</v>
      </c>
      <c r="Y18" s="358">
        <v>0</v>
      </c>
      <c r="Z18" s="358">
        <v>0</v>
      </c>
      <c r="AA18" s="358">
        <v>0</v>
      </c>
      <c r="AB18" s="358">
        <v>0</v>
      </c>
      <c r="AC18" s="358">
        <v>0</v>
      </c>
      <c r="AD18" s="358">
        <v>0</v>
      </c>
      <c r="AE18" s="358">
        <v>0</v>
      </c>
      <c r="AF18" s="358">
        <v>0</v>
      </c>
      <c r="AG18" s="358">
        <v>0</v>
      </c>
      <c r="AH18" s="358">
        <v>0</v>
      </c>
      <c r="AI18" s="358">
        <v>0</v>
      </c>
      <c r="AJ18" s="358">
        <v>0</v>
      </c>
      <c r="AK18" s="358">
        <v>0</v>
      </c>
      <c r="AL18" s="358">
        <v>0</v>
      </c>
      <c r="AM18" s="358">
        <v>0</v>
      </c>
      <c r="AN18" s="358">
        <v>0</v>
      </c>
      <c r="AO18" s="358">
        <v>-582</v>
      </c>
      <c r="AP18" s="358">
        <v>1848</v>
      </c>
      <c r="AQ18" s="939">
        <v>-2081</v>
      </c>
      <c r="AR18" s="940">
        <v>393604</v>
      </c>
      <c r="AS18" s="940">
        <v>393555</v>
      </c>
    </row>
    <row r="19" spans="1:45" s="135" customFormat="1" ht="15.6" customHeight="1" x14ac:dyDescent="0.2">
      <c r="A19" s="937">
        <v>13</v>
      </c>
      <c r="B19" s="938" t="s">
        <v>19</v>
      </c>
      <c r="C19" s="358">
        <v>725193</v>
      </c>
      <c r="D19" s="358">
        <v>0</v>
      </c>
      <c r="E19" s="358"/>
      <c r="F19" s="358"/>
      <c r="G19" s="358">
        <v>0</v>
      </c>
      <c r="H19" s="358">
        <v>0</v>
      </c>
      <c r="I19" s="358">
        <v>0</v>
      </c>
      <c r="J19" s="358">
        <v>0</v>
      </c>
      <c r="K19" s="358">
        <v>0</v>
      </c>
      <c r="L19" s="358">
        <v>0</v>
      </c>
      <c r="M19" s="358">
        <v>0</v>
      </c>
      <c r="N19" s="358">
        <v>0</v>
      </c>
      <c r="O19" s="358">
        <v>0</v>
      </c>
      <c r="P19" s="358">
        <v>0</v>
      </c>
      <c r="Q19" s="358">
        <v>0</v>
      </c>
      <c r="R19" s="358">
        <v>0</v>
      </c>
      <c r="S19" s="358">
        <v>0</v>
      </c>
      <c r="T19" s="358">
        <v>-18122</v>
      </c>
      <c r="U19" s="358">
        <v>0</v>
      </c>
      <c r="V19" s="358">
        <v>0</v>
      </c>
      <c r="W19" s="358">
        <v>0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58">
        <v>0</v>
      </c>
      <c r="AD19" s="358">
        <v>0</v>
      </c>
      <c r="AE19" s="358">
        <v>0</v>
      </c>
      <c r="AF19" s="358">
        <v>0</v>
      </c>
      <c r="AG19" s="358">
        <v>0</v>
      </c>
      <c r="AH19" s="358">
        <v>0</v>
      </c>
      <c r="AI19" s="358">
        <v>0</v>
      </c>
      <c r="AJ19" s="358">
        <v>0</v>
      </c>
      <c r="AK19" s="358">
        <v>0</v>
      </c>
      <c r="AL19" s="358">
        <v>0</v>
      </c>
      <c r="AM19" s="358">
        <v>0</v>
      </c>
      <c r="AN19" s="358">
        <v>0</v>
      </c>
      <c r="AO19" s="358">
        <v>42</v>
      </c>
      <c r="AP19" s="358">
        <v>-964</v>
      </c>
      <c r="AQ19" s="939">
        <v>-19044</v>
      </c>
      <c r="AR19" s="940">
        <v>706149</v>
      </c>
      <c r="AS19" s="940">
        <v>705517</v>
      </c>
    </row>
    <row r="20" spans="1:45" s="135" customFormat="1" ht="15.6" customHeight="1" x14ac:dyDescent="0.2">
      <c r="A20" s="937">
        <v>14</v>
      </c>
      <c r="B20" s="938" t="s">
        <v>20</v>
      </c>
      <c r="C20" s="358">
        <v>919826</v>
      </c>
      <c r="D20" s="358">
        <v>-208</v>
      </c>
      <c r="E20" s="358"/>
      <c r="F20" s="358"/>
      <c r="G20" s="358">
        <v>0</v>
      </c>
      <c r="H20" s="358">
        <v>-1292</v>
      </c>
      <c r="I20" s="358">
        <v>0</v>
      </c>
      <c r="J20" s="358">
        <v>0</v>
      </c>
      <c r="K20" s="358">
        <v>0</v>
      </c>
      <c r="L20" s="358">
        <v>0</v>
      </c>
      <c r="M20" s="358">
        <v>0</v>
      </c>
      <c r="N20" s="358">
        <v>0</v>
      </c>
      <c r="O20" s="358">
        <v>0</v>
      </c>
      <c r="P20" s="358">
        <v>0</v>
      </c>
      <c r="Q20" s="358">
        <v>0</v>
      </c>
      <c r="R20" s="358">
        <v>0</v>
      </c>
      <c r="S20" s="358">
        <v>0</v>
      </c>
      <c r="T20" s="358">
        <v>0</v>
      </c>
      <c r="U20" s="358">
        <v>0</v>
      </c>
      <c r="V20" s="358">
        <v>0</v>
      </c>
      <c r="W20" s="358">
        <v>0</v>
      </c>
      <c r="X20" s="358">
        <v>0</v>
      </c>
      <c r="Y20" s="358">
        <v>0</v>
      </c>
      <c r="Z20" s="358">
        <v>-15604</v>
      </c>
      <c r="AA20" s="358">
        <v>0</v>
      </c>
      <c r="AB20" s="358">
        <v>0</v>
      </c>
      <c r="AC20" s="358">
        <v>0</v>
      </c>
      <c r="AD20" s="358">
        <v>0</v>
      </c>
      <c r="AE20" s="358">
        <v>0</v>
      </c>
      <c r="AF20" s="358">
        <v>-19825</v>
      </c>
      <c r="AG20" s="358">
        <v>0</v>
      </c>
      <c r="AH20" s="358">
        <v>0</v>
      </c>
      <c r="AI20" s="358">
        <v>0</v>
      </c>
      <c r="AJ20" s="358">
        <v>0</v>
      </c>
      <c r="AK20" s="358">
        <v>0</v>
      </c>
      <c r="AL20" s="358">
        <v>0</v>
      </c>
      <c r="AM20" s="358">
        <v>0</v>
      </c>
      <c r="AN20" s="358">
        <v>0</v>
      </c>
      <c r="AO20" s="358">
        <v>-2240</v>
      </c>
      <c r="AP20" s="358">
        <v>-1185</v>
      </c>
      <c r="AQ20" s="939">
        <v>-40354</v>
      </c>
      <c r="AR20" s="940">
        <v>879472</v>
      </c>
      <c r="AS20" s="940">
        <v>878413</v>
      </c>
    </row>
    <row r="21" spans="1:45" s="135" customFormat="1" ht="15.6" customHeight="1" x14ac:dyDescent="0.2">
      <c r="A21" s="924">
        <v>15</v>
      </c>
      <c r="B21" s="925" t="s">
        <v>21</v>
      </c>
      <c r="C21" s="926">
        <v>1897262</v>
      </c>
      <c r="D21" s="926">
        <v>-267</v>
      </c>
      <c r="E21" s="926"/>
      <c r="F21" s="926"/>
      <c r="G21" s="926">
        <v>0</v>
      </c>
      <c r="H21" s="926">
        <v>0</v>
      </c>
      <c r="I21" s="926">
        <v>0</v>
      </c>
      <c r="J21" s="926">
        <v>0</v>
      </c>
      <c r="K21" s="926">
        <v>0</v>
      </c>
      <c r="L21" s="926">
        <v>0</v>
      </c>
      <c r="M21" s="926">
        <v>0</v>
      </c>
      <c r="N21" s="926">
        <v>0</v>
      </c>
      <c r="O21" s="926">
        <v>0</v>
      </c>
      <c r="P21" s="926">
        <v>0</v>
      </c>
      <c r="Q21" s="926">
        <v>0</v>
      </c>
      <c r="R21" s="926">
        <v>0</v>
      </c>
      <c r="S21" s="926">
        <v>0</v>
      </c>
      <c r="T21" s="926">
        <v>-67781</v>
      </c>
      <c r="U21" s="926">
        <v>0</v>
      </c>
      <c r="V21" s="926">
        <v>0</v>
      </c>
      <c r="W21" s="926">
        <v>0</v>
      </c>
      <c r="X21" s="926">
        <v>0</v>
      </c>
      <c r="Y21" s="926">
        <v>0</v>
      </c>
      <c r="Z21" s="926">
        <v>0</v>
      </c>
      <c r="AA21" s="926">
        <v>0</v>
      </c>
      <c r="AB21" s="926">
        <v>0</v>
      </c>
      <c r="AC21" s="926">
        <v>0</v>
      </c>
      <c r="AD21" s="926">
        <v>0</v>
      </c>
      <c r="AE21" s="926">
        <v>0</v>
      </c>
      <c r="AF21" s="926">
        <v>0</v>
      </c>
      <c r="AG21" s="926">
        <v>0</v>
      </c>
      <c r="AH21" s="926">
        <v>0</v>
      </c>
      <c r="AI21" s="926">
        <v>0</v>
      </c>
      <c r="AJ21" s="926">
        <v>0</v>
      </c>
      <c r="AK21" s="926">
        <v>0</v>
      </c>
      <c r="AL21" s="926">
        <v>0</v>
      </c>
      <c r="AM21" s="926">
        <v>0</v>
      </c>
      <c r="AN21" s="926">
        <v>0</v>
      </c>
      <c r="AO21" s="926">
        <v>-3018</v>
      </c>
      <c r="AP21" s="926">
        <v>-243</v>
      </c>
      <c r="AQ21" s="927">
        <v>-71309</v>
      </c>
      <c r="AR21" s="928">
        <v>1825953</v>
      </c>
      <c r="AS21" s="928">
        <v>1823240</v>
      </c>
    </row>
    <row r="22" spans="1:45" s="135" customFormat="1" ht="15.6" customHeight="1" x14ac:dyDescent="0.2">
      <c r="A22" s="937">
        <v>16</v>
      </c>
      <c r="B22" s="938" t="s">
        <v>22</v>
      </c>
      <c r="C22" s="358">
        <v>1221640</v>
      </c>
      <c r="D22" s="358">
        <v>-444</v>
      </c>
      <c r="E22" s="358"/>
      <c r="F22" s="358"/>
      <c r="G22" s="358">
        <v>0</v>
      </c>
      <c r="H22" s="358">
        <v>0</v>
      </c>
      <c r="I22" s="358">
        <v>0</v>
      </c>
      <c r="J22" s="358">
        <v>0</v>
      </c>
      <c r="K22" s="358">
        <v>0</v>
      </c>
      <c r="L22" s="358">
        <v>0</v>
      </c>
      <c r="M22" s="358">
        <v>-1470</v>
      </c>
      <c r="N22" s="358">
        <v>0</v>
      </c>
      <c r="O22" s="358">
        <v>0</v>
      </c>
      <c r="P22" s="358">
        <v>0</v>
      </c>
      <c r="Q22" s="358">
        <v>0</v>
      </c>
      <c r="R22" s="358">
        <v>0</v>
      </c>
      <c r="S22" s="358">
        <v>0</v>
      </c>
      <c r="T22" s="358">
        <v>0</v>
      </c>
      <c r="U22" s="358">
        <v>0</v>
      </c>
      <c r="V22" s="358">
        <v>0</v>
      </c>
      <c r="W22" s="358">
        <v>0</v>
      </c>
      <c r="X22" s="358">
        <v>0</v>
      </c>
      <c r="Y22" s="358">
        <v>0</v>
      </c>
      <c r="Z22" s="358">
        <v>0</v>
      </c>
      <c r="AA22" s="358">
        <v>0</v>
      </c>
      <c r="AB22" s="358">
        <v>0</v>
      </c>
      <c r="AC22" s="358">
        <v>0</v>
      </c>
      <c r="AD22" s="358">
        <v>0</v>
      </c>
      <c r="AE22" s="358">
        <v>0</v>
      </c>
      <c r="AF22" s="358">
        <v>0</v>
      </c>
      <c r="AG22" s="358">
        <v>0</v>
      </c>
      <c r="AH22" s="358">
        <v>0</v>
      </c>
      <c r="AI22" s="358">
        <v>0</v>
      </c>
      <c r="AJ22" s="358">
        <v>0</v>
      </c>
      <c r="AK22" s="358">
        <v>0</v>
      </c>
      <c r="AL22" s="358">
        <v>0</v>
      </c>
      <c r="AM22" s="358">
        <v>0</v>
      </c>
      <c r="AN22" s="358">
        <v>0</v>
      </c>
      <c r="AO22" s="358">
        <v>-14867</v>
      </c>
      <c r="AP22" s="358">
        <v>-9236</v>
      </c>
      <c r="AQ22" s="939">
        <v>-26017</v>
      </c>
      <c r="AR22" s="940">
        <v>1195623</v>
      </c>
      <c r="AS22" s="940">
        <v>1194839</v>
      </c>
    </row>
    <row r="23" spans="1:45" s="135" customFormat="1" ht="15.6" customHeight="1" x14ac:dyDescent="0.2">
      <c r="A23" s="937">
        <v>17</v>
      </c>
      <c r="B23" s="938" t="s">
        <v>23</v>
      </c>
      <c r="C23" s="358">
        <v>13043674</v>
      </c>
      <c r="D23" s="358">
        <v>-12149</v>
      </c>
      <c r="E23" s="358">
        <v>-1716694</v>
      </c>
      <c r="F23" s="358"/>
      <c r="G23" s="358">
        <v>-389122</v>
      </c>
      <c r="H23" s="358">
        <v>0</v>
      </c>
      <c r="I23" s="358">
        <v>0</v>
      </c>
      <c r="J23" s="358">
        <v>0</v>
      </c>
      <c r="K23" s="358">
        <v>-812</v>
      </c>
      <c r="L23" s="358">
        <v>0</v>
      </c>
      <c r="M23" s="358">
        <v>0</v>
      </c>
      <c r="N23" s="358">
        <v>0</v>
      </c>
      <c r="O23" s="358">
        <v>-162043</v>
      </c>
      <c r="P23" s="358">
        <v>0</v>
      </c>
      <c r="Q23" s="358">
        <v>0</v>
      </c>
      <c r="R23" s="358">
        <v>0</v>
      </c>
      <c r="S23" s="358">
        <v>-500230</v>
      </c>
      <c r="T23" s="358">
        <v>-402</v>
      </c>
      <c r="U23" s="358">
        <v>-196963</v>
      </c>
      <c r="V23" s="358">
        <v>0</v>
      </c>
      <c r="W23" s="358">
        <v>-192813</v>
      </c>
      <c r="X23" s="358">
        <v>8394</v>
      </c>
      <c r="Y23" s="358">
        <v>0</v>
      </c>
      <c r="Z23" s="358">
        <v>0</v>
      </c>
      <c r="AA23" s="358">
        <v>0</v>
      </c>
      <c r="AB23" s="358">
        <v>-972</v>
      </c>
      <c r="AC23" s="358">
        <v>-5829</v>
      </c>
      <c r="AD23" s="358">
        <v>0</v>
      </c>
      <c r="AE23" s="358">
        <v>-150773</v>
      </c>
      <c r="AF23" s="358">
        <v>0</v>
      </c>
      <c r="AG23" s="358">
        <v>-41004</v>
      </c>
      <c r="AH23" s="358">
        <v>-14023</v>
      </c>
      <c r="AI23" s="358">
        <v>0</v>
      </c>
      <c r="AJ23" s="358">
        <v>0</v>
      </c>
      <c r="AK23" s="358">
        <v>0</v>
      </c>
      <c r="AL23" s="358">
        <v>0</v>
      </c>
      <c r="AM23" s="358">
        <v>-82364</v>
      </c>
      <c r="AN23" s="358">
        <v>-214905</v>
      </c>
      <c r="AO23" s="358">
        <v>-70677</v>
      </c>
      <c r="AP23" s="358">
        <v>-206992</v>
      </c>
      <c r="AQ23" s="939">
        <v>-3950373</v>
      </c>
      <c r="AR23" s="940">
        <v>9093301</v>
      </c>
      <c r="AS23" s="940">
        <v>8665714</v>
      </c>
    </row>
    <row r="24" spans="1:45" s="135" customFormat="1" ht="15.6" customHeight="1" x14ac:dyDescent="0.2">
      <c r="A24" s="937">
        <v>18</v>
      </c>
      <c r="B24" s="938" t="s">
        <v>24</v>
      </c>
      <c r="C24" s="358">
        <v>530267</v>
      </c>
      <c r="D24" s="358">
        <v>-443</v>
      </c>
      <c r="E24" s="358"/>
      <c r="F24" s="358"/>
      <c r="G24" s="358">
        <v>0</v>
      </c>
      <c r="H24" s="358">
        <v>0</v>
      </c>
      <c r="I24" s="358">
        <v>0</v>
      </c>
      <c r="J24" s="358">
        <v>0</v>
      </c>
      <c r="K24" s="358">
        <v>0</v>
      </c>
      <c r="L24" s="358">
        <v>0</v>
      </c>
      <c r="M24" s="358">
        <v>0</v>
      </c>
      <c r="N24" s="358">
        <v>0</v>
      </c>
      <c r="O24" s="358">
        <v>0</v>
      </c>
      <c r="P24" s="358">
        <v>0</v>
      </c>
      <c r="Q24" s="358">
        <v>0</v>
      </c>
      <c r="R24" s="358">
        <v>0</v>
      </c>
      <c r="S24" s="358">
        <v>0</v>
      </c>
      <c r="T24" s="358">
        <v>0</v>
      </c>
      <c r="U24" s="358">
        <v>0</v>
      </c>
      <c r="V24" s="358">
        <v>0</v>
      </c>
      <c r="W24" s="358">
        <v>0</v>
      </c>
      <c r="X24" s="358">
        <v>0</v>
      </c>
      <c r="Y24" s="358">
        <v>0</v>
      </c>
      <c r="Z24" s="358">
        <v>0</v>
      </c>
      <c r="AA24" s="358">
        <v>0</v>
      </c>
      <c r="AB24" s="358">
        <v>0</v>
      </c>
      <c r="AC24" s="358">
        <v>0</v>
      </c>
      <c r="AD24" s="358">
        <v>0</v>
      </c>
      <c r="AE24" s="358">
        <v>0</v>
      </c>
      <c r="AF24" s="358">
        <v>0</v>
      </c>
      <c r="AG24" s="358">
        <v>0</v>
      </c>
      <c r="AH24" s="358">
        <v>0</v>
      </c>
      <c r="AI24" s="358">
        <v>0</v>
      </c>
      <c r="AJ24" s="358">
        <v>0</v>
      </c>
      <c r="AK24" s="358">
        <v>0</v>
      </c>
      <c r="AL24" s="358">
        <v>0</v>
      </c>
      <c r="AM24" s="358">
        <v>0</v>
      </c>
      <c r="AN24" s="358">
        <v>0</v>
      </c>
      <c r="AO24" s="358">
        <v>-737</v>
      </c>
      <c r="AP24" s="358">
        <v>-330</v>
      </c>
      <c r="AQ24" s="939">
        <v>-1510</v>
      </c>
      <c r="AR24" s="940">
        <v>528757</v>
      </c>
      <c r="AS24" s="940">
        <v>528721</v>
      </c>
    </row>
    <row r="25" spans="1:45" s="135" customFormat="1" ht="15.6" customHeight="1" x14ac:dyDescent="0.2">
      <c r="A25" s="937">
        <v>19</v>
      </c>
      <c r="B25" s="938" t="s">
        <v>25</v>
      </c>
      <c r="C25" s="358">
        <v>821241</v>
      </c>
      <c r="D25" s="358">
        <v>-297</v>
      </c>
      <c r="E25" s="358"/>
      <c r="F25" s="358"/>
      <c r="G25" s="358">
        <v>0</v>
      </c>
      <c r="H25" s="358">
        <v>0</v>
      </c>
      <c r="I25" s="358">
        <v>0</v>
      </c>
      <c r="J25" s="358">
        <v>781</v>
      </c>
      <c r="K25" s="358">
        <v>0</v>
      </c>
      <c r="L25" s="358">
        <v>0</v>
      </c>
      <c r="M25" s="358">
        <v>0</v>
      </c>
      <c r="N25" s="358">
        <v>0</v>
      </c>
      <c r="O25" s="358">
        <v>-2178</v>
      </c>
      <c r="P25" s="358">
        <v>0</v>
      </c>
      <c r="Q25" s="358">
        <v>0</v>
      </c>
      <c r="R25" s="358">
        <v>0</v>
      </c>
      <c r="S25" s="358">
        <v>-328</v>
      </c>
      <c r="T25" s="358">
        <v>0</v>
      </c>
      <c r="U25" s="358">
        <v>-440</v>
      </c>
      <c r="V25" s="358">
        <v>0</v>
      </c>
      <c r="W25" s="358">
        <v>-14435</v>
      </c>
      <c r="X25" s="358">
        <v>0</v>
      </c>
      <c r="Y25" s="358">
        <v>0</v>
      </c>
      <c r="Z25" s="358">
        <v>0</v>
      </c>
      <c r="AA25" s="358">
        <v>0</v>
      </c>
      <c r="AB25" s="358">
        <v>0</v>
      </c>
      <c r="AC25" s="358">
        <v>0</v>
      </c>
      <c r="AD25" s="358">
        <v>0</v>
      </c>
      <c r="AE25" s="358">
        <v>0</v>
      </c>
      <c r="AF25" s="358">
        <v>0</v>
      </c>
      <c r="AG25" s="358">
        <v>0</v>
      </c>
      <c r="AH25" s="358">
        <v>-918</v>
      </c>
      <c r="AI25" s="358">
        <v>0</v>
      </c>
      <c r="AJ25" s="358">
        <v>0</v>
      </c>
      <c r="AK25" s="358">
        <v>0</v>
      </c>
      <c r="AL25" s="358">
        <v>0</v>
      </c>
      <c r="AM25" s="358">
        <v>0</v>
      </c>
      <c r="AN25" s="358">
        <v>0</v>
      </c>
      <c r="AO25" s="358">
        <v>-4867</v>
      </c>
      <c r="AP25" s="358">
        <v>-11957</v>
      </c>
      <c r="AQ25" s="939">
        <v>-34639</v>
      </c>
      <c r="AR25" s="940">
        <v>786602</v>
      </c>
      <c r="AS25" s="940">
        <v>785984</v>
      </c>
    </row>
    <row r="26" spans="1:45" s="135" customFormat="1" ht="15.6" customHeight="1" x14ac:dyDescent="0.2">
      <c r="A26" s="924">
        <v>20</v>
      </c>
      <c r="B26" s="925" t="s">
        <v>26</v>
      </c>
      <c r="C26" s="926">
        <v>2856656</v>
      </c>
      <c r="D26" s="926">
        <v>-898</v>
      </c>
      <c r="E26" s="926"/>
      <c r="F26" s="926"/>
      <c r="G26" s="926">
        <v>0</v>
      </c>
      <c r="H26" s="926">
        <v>0</v>
      </c>
      <c r="I26" s="926">
        <v>0</v>
      </c>
      <c r="J26" s="926">
        <v>0</v>
      </c>
      <c r="K26" s="926">
        <v>0</v>
      </c>
      <c r="L26" s="926">
        <v>0</v>
      </c>
      <c r="M26" s="926">
        <v>-1507</v>
      </c>
      <c r="N26" s="926">
        <v>0</v>
      </c>
      <c r="O26" s="926">
        <v>0</v>
      </c>
      <c r="P26" s="926">
        <v>0</v>
      </c>
      <c r="Q26" s="926">
        <v>0</v>
      </c>
      <c r="R26" s="926">
        <v>0</v>
      </c>
      <c r="S26" s="926">
        <v>0</v>
      </c>
      <c r="T26" s="926">
        <v>0</v>
      </c>
      <c r="U26" s="926">
        <v>0</v>
      </c>
      <c r="V26" s="926">
        <v>0</v>
      </c>
      <c r="W26" s="926">
        <v>0</v>
      </c>
      <c r="X26" s="926">
        <v>0</v>
      </c>
      <c r="Y26" s="926">
        <v>0</v>
      </c>
      <c r="Z26" s="926">
        <v>0</v>
      </c>
      <c r="AA26" s="926">
        <v>0</v>
      </c>
      <c r="AB26" s="926">
        <v>0</v>
      </c>
      <c r="AC26" s="926">
        <v>0</v>
      </c>
      <c r="AD26" s="926">
        <v>0</v>
      </c>
      <c r="AE26" s="926">
        <v>0</v>
      </c>
      <c r="AF26" s="926">
        <v>0</v>
      </c>
      <c r="AG26" s="926">
        <v>0</v>
      </c>
      <c r="AH26" s="926">
        <v>0</v>
      </c>
      <c r="AI26" s="926">
        <v>0</v>
      </c>
      <c r="AJ26" s="926">
        <v>0</v>
      </c>
      <c r="AK26" s="926">
        <v>0</v>
      </c>
      <c r="AL26" s="926">
        <v>0</v>
      </c>
      <c r="AM26" s="926">
        <v>0</v>
      </c>
      <c r="AN26" s="926">
        <v>0</v>
      </c>
      <c r="AO26" s="926">
        <v>-4036</v>
      </c>
      <c r="AP26" s="926">
        <v>-1926</v>
      </c>
      <c r="AQ26" s="927">
        <v>-8367</v>
      </c>
      <c r="AR26" s="928">
        <v>2848289</v>
      </c>
      <c r="AS26" s="928">
        <v>2848056</v>
      </c>
    </row>
    <row r="27" spans="1:45" s="135" customFormat="1" ht="15.6" customHeight="1" x14ac:dyDescent="0.2">
      <c r="A27" s="937">
        <v>21</v>
      </c>
      <c r="B27" s="938" t="s">
        <v>27</v>
      </c>
      <c r="C27" s="358">
        <v>1657365</v>
      </c>
      <c r="D27" s="358">
        <v>-558</v>
      </c>
      <c r="E27" s="358"/>
      <c r="F27" s="358"/>
      <c r="G27" s="358">
        <v>0</v>
      </c>
      <c r="H27" s="358">
        <v>0</v>
      </c>
      <c r="I27" s="358">
        <v>649</v>
      </c>
      <c r="J27" s="358">
        <v>0</v>
      </c>
      <c r="K27" s="358">
        <v>0</v>
      </c>
      <c r="L27" s="358">
        <v>0</v>
      </c>
      <c r="M27" s="358">
        <v>0</v>
      </c>
      <c r="N27" s="358">
        <v>0</v>
      </c>
      <c r="O27" s="358">
        <v>0</v>
      </c>
      <c r="P27" s="358">
        <v>0</v>
      </c>
      <c r="Q27" s="358">
        <v>-325</v>
      </c>
      <c r="R27" s="358">
        <v>0</v>
      </c>
      <c r="S27" s="358">
        <v>0</v>
      </c>
      <c r="T27" s="358">
        <v>-74</v>
      </c>
      <c r="U27" s="358">
        <v>0</v>
      </c>
      <c r="V27" s="358">
        <v>0</v>
      </c>
      <c r="W27" s="358">
        <v>0</v>
      </c>
      <c r="X27" s="358">
        <v>0</v>
      </c>
      <c r="Y27" s="358">
        <v>0</v>
      </c>
      <c r="Z27" s="358">
        <v>0</v>
      </c>
      <c r="AA27" s="358">
        <v>0</v>
      </c>
      <c r="AB27" s="358">
        <v>0</v>
      </c>
      <c r="AC27" s="358">
        <v>0</v>
      </c>
      <c r="AD27" s="358">
        <v>0</v>
      </c>
      <c r="AE27" s="358">
        <v>0</v>
      </c>
      <c r="AF27" s="358">
        <v>0</v>
      </c>
      <c r="AG27" s="358">
        <v>0</v>
      </c>
      <c r="AH27" s="358">
        <v>0</v>
      </c>
      <c r="AI27" s="358">
        <v>0</v>
      </c>
      <c r="AJ27" s="358">
        <v>0</v>
      </c>
      <c r="AK27" s="358">
        <v>0</v>
      </c>
      <c r="AL27" s="358">
        <v>0</v>
      </c>
      <c r="AM27" s="358">
        <v>0</v>
      </c>
      <c r="AN27" s="358">
        <v>0</v>
      </c>
      <c r="AO27" s="358">
        <v>-482</v>
      </c>
      <c r="AP27" s="358">
        <v>-3714</v>
      </c>
      <c r="AQ27" s="939">
        <v>-4504</v>
      </c>
      <c r="AR27" s="940">
        <v>1652861</v>
      </c>
      <c r="AS27" s="940">
        <v>1652773</v>
      </c>
    </row>
    <row r="28" spans="1:45" s="135" customFormat="1" ht="15.6" customHeight="1" x14ac:dyDescent="0.2">
      <c r="A28" s="937">
        <v>22</v>
      </c>
      <c r="B28" s="938" t="s">
        <v>28</v>
      </c>
      <c r="C28" s="358">
        <v>1747949</v>
      </c>
      <c r="D28" s="358">
        <v>0</v>
      </c>
      <c r="E28" s="358"/>
      <c r="F28" s="358"/>
      <c r="G28" s="358">
        <v>0</v>
      </c>
      <c r="H28" s="358">
        <v>0</v>
      </c>
      <c r="I28" s="358">
        <v>0</v>
      </c>
      <c r="J28" s="358">
        <v>0</v>
      </c>
      <c r="K28" s="358">
        <v>0</v>
      </c>
      <c r="L28" s="358">
        <v>0</v>
      </c>
      <c r="M28" s="358">
        <v>0</v>
      </c>
      <c r="N28" s="358">
        <v>0</v>
      </c>
      <c r="O28" s="358">
        <v>0</v>
      </c>
      <c r="P28" s="358">
        <v>0</v>
      </c>
      <c r="Q28" s="358">
        <v>0</v>
      </c>
      <c r="R28" s="358">
        <v>0</v>
      </c>
      <c r="S28" s="358">
        <v>0</v>
      </c>
      <c r="T28" s="358">
        <v>0</v>
      </c>
      <c r="U28" s="358">
        <v>0</v>
      </c>
      <c r="V28" s="358">
        <v>0</v>
      </c>
      <c r="W28" s="358">
        <v>0</v>
      </c>
      <c r="X28" s="358">
        <v>0</v>
      </c>
      <c r="Y28" s="358">
        <v>0</v>
      </c>
      <c r="Z28" s="358">
        <v>0</v>
      </c>
      <c r="AA28" s="358">
        <v>0</v>
      </c>
      <c r="AB28" s="358">
        <v>0</v>
      </c>
      <c r="AC28" s="358">
        <v>0</v>
      </c>
      <c r="AD28" s="358">
        <v>0</v>
      </c>
      <c r="AE28" s="358">
        <v>0</v>
      </c>
      <c r="AF28" s="358">
        <v>0</v>
      </c>
      <c r="AG28" s="358">
        <v>0</v>
      </c>
      <c r="AH28" s="358">
        <v>0</v>
      </c>
      <c r="AI28" s="358">
        <v>0</v>
      </c>
      <c r="AJ28" s="358">
        <v>0</v>
      </c>
      <c r="AK28" s="358">
        <v>0</v>
      </c>
      <c r="AL28" s="358">
        <v>0</v>
      </c>
      <c r="AM28" s="358">
        <v>0</v>
      </c>
      <c r="AN28" s="358">
        <v>0</v>
      </c>
      <c r="AO28" s="358">
        <v>-262</v>
      </c>
      <c r="AP28" s="358">
        <v>-2078</v>
      </c>
      <c r="AQ28" s="939">
        <v>-2340</v>
      </c>
      <c r="AR28" s="940">
        <v>1745609</v>
      </c>
      <c r="AS28" s="940">
        <v>1745535</v>
      </c>
    </row>
    <row r="29" spans="1:45" s="135" customFormat="1" ht="15.6" customHeight="1" x14ac:dyDescent="0.2">
      <c r="A29" s="937">
        <v>23</v>
      </c>
      <c r="B29" s="938" t="s">
        <v>29</v>
      </c>
      <c r="C29" s="358">
        <v>5987983</v>
      </c>
      <c r="D29" s="358">
        <v>-207</v>
      </c>
      <c r="E29" s="358"/>
      <c r="F29" s="358"/>
      <c r="G29" s="358">
        <v>0</v>
      </c>
      <c r="H29" s="358">
        <v>0</v>
      </c>
      <c r="I29" s="358">
        <v>-569</v>
      </c>
      <c r="J29" s="358">
        <v>0</v>
      </c>
      <c r="K29" s="358">
        <v>0</v>
      </c>
      <c r="L29" s="358">
        <v>0</v>
      </c>
      <c r="M29" s="358">
        <v>0</v>
      </c>
      <c r="N29" s="358">
        <v>0</v>
      </c>
      <c r="O29" s="358">
        <v>0</v>
      </c>
      <c r="P29" s="358">
        <v>-837</v>
      </c>
      <c r="Q29" s="358">
        <v>0</v>
      </c>
      <c r="R29" s="358">
        <v>0</v>
      </c>
      <c r="S29" s="358">
        <v>0</v>
      </c>
      <c r="T29" s="358">
        <v>-419</v>
      </c>
      <c r="U29" s="358">
        <v>0</v>
      </c>
      <c r="V29" s="358">
        <v>0</v>
      </c>
      <c r="W29" s="358">
        <v>-419</v>
      </c>
      <c r="X29" s="358">
        <v>0</v>
      </c>
      <c r="Y29" s="358">
        <v>0</v>
      </c>
      <c r="Z29" s="358">
        <v>0</v>
      </c>
      <c r="AA29" s="358">
        <v>-30441</v>
      </c>
      <c r="AB29" s="358">
        <v>268</v>
      </c>
      <c r="AC29" s="358">
        <v>2328</v>
      </c>
      <c r="AD29" s="358">
        <v>0</v>
      </c>
      <c r="AE29" s="358">
        <v>0</v>
      </c>
      <c r="AF29" s="358">
        <v>0</v>
      </c>
      <c r="AG29" s="358">
        <v>0</v>
      </c>
      <c r="AH29" s="358">
        <v>0</v>
      </c>
      <c r="AI29" s="358">
        <v>0</v>
      </c>
      <c r="AJ29" s="358">
        <v>0</v>
      </c>
      <c r="AK29" s="358">
        <v>0</v>
      </c>
      <c r="AL29" s="358">
        <v>-271</v>
      </c>
      <c r="AM29" s="358">
        <v>0</v>
      </c>
      <c r="AN29" s="358">
        <v>0</v>
      </c>
      <c r="AO29" s="358">
        <v>455</v>
      </c>
      <c r="AP29" s="358">
        <v>-8072</v>
      </c>
      <c r="AQ29" s="939">
        <v>-38184</v>
      </c>
      <c r="AR29" s="940">
        <v>5949799</v>
      </c>
      <c r="AS29" s="940">
        <v>5948777</v>
      </c>
    </row>
    <row r="30" spans="1:45" s="135" customFormat="1" ht="15.6" customHeight="1" x14ac:dyDescent="0.2">
      <c r="A30" s="937">
        <v>24</v>
      </c>
      <c r="B30" s="938" t="s">
        <v>30</v>
      </c>
      <c r="C30" s="358">
        <v>1198010</v>
      </c>
      <c r="D30" s="358">
        <v>-915</v>
      </c>
      <c r="E30" s="358"/>
      <c r="F30" s="358"/>
      <c r="G30" s="358">
        <v>-3133</v>
      </c>
      <c r="H30" s="358">
        <v>0</v>
      </c>
      <c r="I30" s="358">
        <v>33898</v>
      </c>
      <c r="J30" s="358">
        <v>0</v>
      </c>
      <c r="K30" s="358">
        <v>0</v>
      </c>
      <c r="L30" s="358">
        <v>0</v>
      </c>
      <c r="M30" s="358">
        <v>0</v>
      </c>
      <c r="N30" s="358">
        <v>0</v>
      </c>
      <c r="O30" s="358">
        <v>-20388</v>
      </c>
      <c r="P30" s="358">
        <v>0</v>
      </c>
      <c r="Q30" s="358">
        <v>0</v>
      </c>
      <c r="R30" s="358">
        <v>0</v>
      </c>
      <c r="S30" s="358">
        <v>2092</v>
      </c>
      <c r="T30" s="358">
        <v>0</v>
      </c>
      <c r="U30" s="358">
        <v>0</v>
      </c>
      <c r="V30" s="358">
        <v>0</v>
      </c>
      <c r="W30" s="358">
        <v>-3390</v>
      </c>
      <c r="X30" s="358">
        <v>-170965</v>
      </c>
      <c r="Y30" s="358">
        <v>0</v>
      </c>
      <c r="Z30" s="358">
        <v>0</v>
      </c>
      <c r="AA30" s="358">
        <v>0</v>
      </c>
      <c r="AB30" s="358">
        <v>0</v>
      </c>
      <c r="AC30" s="358">
        <v>0</v>
      </c>
      <c r="AD30" s="358">
        <v>0</v>
      </c>
      <c r="AE30" s="358">
        <v>0</v>
      </c>
      <c r="AF30" s="358">
        <v>0</v>
      </c>
      <c r="AG30" s="358">
        <v>0</v>
      </c>
      <c r="AH30" s="358">
        <v>0</v>
      </c>
      <c r="AI30" s="358">
        <v>0</v>
      </c>
      <c r="AJ30" s="358">
        <v>0</v>
      </c>
      <c r="AK30" s="358">
        <v>0</v>
      </c>
      <c r="AL30" s="358">
        <v>0</v>
      </c>
      <c r="AM30" s="358">
        <v>0</v>
      </c>
      <c r="AN30" s="358">
        <v>0</v>
      </c>
      <c r="AO30" s="358">
        <v>-20795</v>
      </c>
      <c r="AP30" s="358">
        <v>-8493</v>
      </c>
      <c r="AQ30" s="939">
        <v>-192089</v>
      </c>
      <c r="AR30" s="940">
        <v>1005921</v>
      </c>
      <c r="AS30" s="940">
        <v>998951</v>
      </c>
    </row>
    <row r="31" spans="1:45" s="135" customFormat="1" ht="15.6" customHeight="1" x14ac:dyDescent="0.2">
      <c r="A31" s="924">
        <v>25</v>
      </c>
      <c r="B31" s="925" t="s">
        <v>31</v>
      </c>
      <c r="C31" s="926">
        <v>966201</v>
      </c>
      <c r="D31" s="926">
        <v>0</v>
      </c>
      <c r="E31" s="926"/>
      <c r="F31" s="926"/>
      <c r="G31" s="926">
        <v>0</v>
      </c>
      <c r="H31" s="926">
        <v>0</v>
      </c>
      <c r="I31" s="926">
        <v>0</v>
      </c>
      <c r="J31" s="926">
        <v>0</v>
      </c>
      <c r="K31" s="926">
        <v>0</v>
      </c>
      <c r="L31" s="926">
        <v>0</v>
      </c>
      <c r="M31" s="926">
        <v>0</v>
      </c>
      <c r="N31" s="926">
        <v>0</v>
      </c>
      <c r="O31" s="926">
        <v>0</v>
      </c>
      <c r="P31" s="926">
        <v>0</v>
      </c>
      <c r="Q31" s="926">
        <v>0</v>
      </c>
      <c r="R31" s="926">
        <v>0</v>
      </c>
      <c r="S31" s="926">
        <v>0</v>
      </c>
      <c r="T31" s="926">
        <v>0</v>
      </c>
      <c r="U31" s="926">
        <v>0</v>
      </c>
      <c r="V31" s="926">
        <v>0</v>
      </c>
      <c r="W31" s="926">
        <v>0</v>
      </c>
      <c r="X31" s="926">
        <v>0</v>
      </c>
      <c r="Y31" s="926">
        <v>0</v>
      </c>
      <c r="Z31" s="926">
        <v>0</v>
      </c>
      <c r="AA31" s="926">
        <v>0</v>
      </c>
      <c r="AB31" s="926">
        <v>0</v>
      </c>
      <c r="AC31" s="926">
        <v>0</v>
      </c>
      <c r="AD31" s="926">
        <v>0</v>
      </c>
      <c r="AE31" s="926">
        <v>0</v>
      </c>
      <c r="AF31" s="926">
        <v>-7833</v>
      </c>
      <c r="AG31" s="926">
        <v>0</v>
      </c>
      <c r="AH31" s="926">
        <v>0</v>
      </c>
      <c r="AI31" s="926">
        <v>0</v>
      </c>
      <c r="AJ31" s="926">
        <v>0</v>
      </c>
      <c r="AK31" s="926">
        <v>0</v>
      </c>
      <c r="AL31" s="926">
        <v>0</v>
      </c>
      <c r="AM31" s="926">
        <v>0</v>
      </c>
      <c r="AN31" s="926">
        <v>0</v>
      </c>
      <c r="AO31" s="926">
        <v>-3461</v>
      </c>
      <c r="AP31" s="926">
        <v>-2893</v>
      </c>
      <c r="AQ31" s="927">
        <v>-14187</v>
      </c>
      <c r="AR31" s="928">
        <v>952014</v>
      </c>
      <c r="AS31" s="928">
        <v>951663</v>
      </c>
    </row>
    <row r="32" spans="1:45" s="135" customFormat="1" ht="15.6" customHeight="1" x14ac:dyDescent="0.2">
      <c r="A32" s="937">
        <v>26</v>
      </c>
      <c r="B32" s="938" t="s">
        <v>32</v>
      </c>
      <c r="C32" s="358">
        <v>18132181</v>
      </c>
      <c r="D32" s="358">
        <v>-5046</v>
      </c>
      <c r="E32" s="358"/>
      <c r="F32" s="358"/>
      <c r="G32" s="358">
        <v>0</v>
      </c>
      <c r="H32" s="358">
        <v>0</v>
      </c>
      <c r="I32" s="358">
        <v>-29669</v>
      </c>
      <c r="J32" s="358">
        <v>-247637</v>
      </c>
      <c r="K32" s="358">
        <v>-77892</v>
      </c>
      <c r="L32" s="358">
        <v>0</v>
      </c>
      <c r="M32" s="358">
        <v>0</v>
      </c>
      <c r="N32" s="358">
        <v>0</v>
      </c>
      <c r="O32" s="358">
        <v>0</v>
      </c>
      <c r="P32" s="358">
        <v>-54976</v>
      </c>
      <c r="Q32" s="358">
        <v>0</v>
      </c>
      <c r="R32" s="358">
        <v>0</v>
      </c>
      <c r="S32" s="358">
        <v>0</v>
      </c>
      <c r="T32" s="358">
        <v>0</v>
      </c>
      <c r="U32" s="358">
        <v>0</v>
      </c>
      <c r="V32" s="358">
        <v>0</v>
      </c>
      <c r="W32" s="358">
        <v>0</v>
      </c>
      <c r="X32" s="358">
        <v>0</v>
      </c>
      <c r="Y32" s="358">
        <v>0</v>
      </c>
      <c r="Z32" s="358">
        <v>0</v>
      </c>
      <c r="AA32" s="358">
        <v>0</v>
      </c>
      <c r="AB32" s="358">
        <v>0</v>
      </c>
      <c r="AC32" s="358">
        <v>0</v>
      </c>
      <c r="AD32" s="358">
        <v>0</v>
      </c>
      <c r="AE32" s="358">
        <v>0</v>
      </c>
      <c r="AF32" s="358">
        <v>0</v>
      </c>
      <c r="AG32" s="358">
        <v>0</v>
      </c>
      <c r="AH32" s="358">
        <v>0</v>
      </c>
      <c r="AI32" s="358">
        <v>-151847</v>
      </c>
      <c r="AJ32" s="358">
        <v>0</v>
      </c>
      <c r="AK32" s="358">
        <v>10565</v>
      </c>
      <c r="AL32" s="358">
        <v>0</v>
      </c>
      <c r="AM32" s="358">
        <v>0</v>
      </c>
      <c r="AN32" s="358">
        <v>0</v>
      </c>
      <c r="AO32" s="358">
        <v>-86969</v>
      </c>
      <c r="AP32" s="358">
        <v>-49980</v>
      </c>
      <c r="AQ32" s="939">
        <v>-693451</v>
      </c>
      <c r="AR32" s="940">
        <v>17438730</v>
      </c>
      <c r="AS32" s="940">
        <v>17418041</v>
      </c>
    </row>
    <row r="33" spans="1:45" s="135" customFormat="1" ht="15.6" customHeight="1" x14ac:dyDescent="0.2">
      <c r="A33" s="937">
        <v>27</v>
      </c>
      <c r="B33" s="938" t="s">
        <v>33</v>
      </c>
      <c r="C33" s="358">
        <v>3190352</v>
      </c>
      <c r="D33" s="358">
        <v>-531</v>
      </c>
      <c r="E33" s="358"/>
      <c r="F33" s="358"/>
      <c r="G33" s="358">
        <v>0</v>
      </c>
      <c r="H33" s="358">
        <v>0</v>
      </c>
      <c r="I33" s="358">
        <v>0</v>
      </c>
      <c r="J33" s="358">
        <v>0</v>
      </c>
      <c r="K33" s="358">
        <v>0</v>
      </c>
      <c r="L33" s="358">
        <v>-861</v>
      </c>
      <c r="M33" s="358">
        <v>0</v>
      </c>
      <c r="N33" s="358">
        <v>0</v>
      </c>
      <c r="O33" s="358">
        <v>0</v>
      </c>
      <c r="P33" s="358">
        <v>0</v>
      </c>
      <c r="Q33" s="358">
        <v>0</v>
      </c>
      <c r="R33" s="358">
        <v>0</v>
      </c>
      <c r="S33" s="358">
        <v>0</v>
      </c>
      <c r="T33" s="358">
        <v>0</v>
      </c>
      <c r="U33" s="358">
        <v>0</v>
      </c>
      <c r="V33" s="358">
        <v>0</v>
      </c>
      <c r="W33" s="358">
        <v>0</v>
      </c>
      <c r="X33" s="358">
        <v>0</v>
      </c>
      <c r="Y33" s="358">
        <v>126</v>
      </c>
      <c r="Z33" s="358">
        <v>0</v>
      </c>
      <c r="AA33" s="358">
        <v>0</v>
      </c>
      <c r="AB33" s="358">
        <v>0</v>
      </c>
      <c r="AC33" s="358">
        <v>0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I33" s="358">
        <v>0</v>
      </c>
      <c r="AJ33" s="358">
        <v>0</v>
      </c>
      <c r="AK33" s="358">
        <v>0</v>
      </c>
      <c r="AL33" s="358">
        <v>0</v>
      </c>
      <c r="AM33" s="358">
        <v>0</v>
      </c>
      <c r="AN33" s="358">
        <v>0</v>
      </c>
      <c r="AO33" s="358">
        <v>-3188</v>
      </c>
      <c r="AP33" s="358">
        <v>881</v>
      </c>
      <c r="AQ33" s="939">
        <v>-3573</v>
      </c>
      <c r="AR33" s="940">
        <v>3186779</v>
      </c>
      <c r="AS33" s="940">
        <v>3186608</v>
      </c>
    </row>
    <row r="34" spans="1:45" s="135" customFormat="1" ht="15.6" customHeight="1" x14ac:dyDescent="0.2">
      <c r="A34" s="937">
        <v>28</v>
      </c>
      <c r="B34" s="938" t="s">
        <v>34</v>
      </c>
      <c r="C34" s="358">
        <v>10703030</v>
      </c>
      <c r="D34" s="358">
        <v>-2094</v>
      </c>
      <c r="E34" s="358"/>
      <c r="F34" s="358"/>
      <c r="G34" s="358">
        <v>0</v>
      </c>
      <c r="H34" s="358">
        <v>-722</v>
      </c>
      <c r="I34" s="358">
        <v>-485</v>
      </c>
      <c r="J34" s="358">
        <v>0</v>
      </c>
      <c r="K34" s="358">
        <v>0</v>
      </c>
      <c r="L34" s="358">
        <v>0</v>
      </c>
      <c r="M34" s="358">
        <v>-2886</v>
      </c>
      <c r="N34" s="358">
        <v>-2164</v>
      </c>
      <c r="O34" s="358">
        <v>0</v>
      </c>
      <c r="P34" s="358">
        <v>0</v>
      </c>
      <c r="Q34" s="358">
        <v>0</v>
      </c>
      <c r="R34" s="358">
        <v>0</v>
      </c>
      <c r="S34" s="358">
        <v>342</v>
      </c>
      <c r="T34" s="358">
        <v>0</v>
      </c>
      <c r="U34" s="358">
        <v>0</v>
      </c>
      <c r="V34" s="358">
        <v>0</v>
      </c>
      <c r="W34" s="358">
        <v>0</v>
      </c>
      <c r="X34" s="358">
        <v>0</v>
      </c>
      <c r="Y34" s="358">
        <v>0</v>
      </c>
      <c r="Z34" s="358">
        <v>0</v>
      </c>
      <c r="AA34" s="358">
        <v>-368822</v>
      </c>
      <c r="AB34" s="358">
        <v>-366144</v>
      </c>
      <c r="AC34" s="358">
        <v>-211807</v>
      </c>
      <c r="AD34" s="358">
        <v>0</v>
      </c>
      <c r="AE34" s="358">
        <v>0</v>
      </c>
      <c r="AF34" s="358">
        <v>0</v>
      </c>
      <c r="AG34" s="358">
        <v>0</v>
      </c>
      <c r="AH34" s="358">
        <v>0</v>
      </c>
      <c r="AI34" s="358">
        <v>0</v>
      </c>
      <c r="AJ34" s="358">
        <v>0</v>
      </c>
      <c r="AK34" s="358">
        <v>0</v>
      </c>
      <c r="AL34" s="358">
        <v>4130</v>
      </c>
      <c r="AM34" s="358">
        <v>0</v>
      </c>
      <c r="AN34" s="358">
        <v>0</v>
      </c>
      <c r="AO34" s="358">
        <v>-30741</v>
      </c>
      <c r="AP34" s="358">
        <v>-39974</v>
      </c>
      <c r="AQ34" s="939">
        <v>-1021367</v>
      </c>
      <c r="AR34" s="940">
        <v>9681663</v>
      </c>
      <c r="AS34" s="940">
        <v>9653217</v>
      </c>
    </row>
    <row r="35" spans="1:45" s="135" customFormat="1" ht="15.6" customHeight="1" x14ac:dyDescent="0.2">
      <c r="A35" s="937">
        <v>29</v>
      </c>
      <c r="B35" s="938" t="s">
        <v>35</v>
      </c>
      <c r="C35" s="358">
        <v>5496655</v>
      </c>
      <c r="D35" s="358">
        <v>-1729</v>
      </c>
      <c r="E35" s="358"/>
      <c r="F35" s="358"/>
      <c r="G35" s="358">
        <v>0</v>
      </c>
      <c r="H35" s="358">
        <v>0</v>
      </c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8">
        <v>0</v>
      </c>
      <c r="Y35" s="358">
        <v>0</v>
      </c>
      <c r="Z35" s="358">
        <v>-628</v>
      </c>
      <c r="AA35" s="358">
        <v>0</v>
      </c>
      <c r="AB35" s="358">
        <v>0</v>
      </c>
      <c r="AC35" s="358">
        <v>0</v>
      </c>
      <c r="AD35" s="358">
        <v>0</v>
      </c>
      <c r="AE35" s="358">
        <v>0</v>
      </c>
      <c r="AF35" s="358">
        <v>0</v>
      </c>
      <c r="AG35" s="358">
        <v>0</v>
      </c>
      <c r="AH35" s="358">
        <v>0</v>
      </c>
      <c r="AI35" s="358">
        <v>86</v>
      </c>
      <c r="AJ35" s="358">
        <v>-397</v>
      </c>
      <c r="AK35" s="358">
        <v>0</v>
      </c>
      <c r="AL35" s="358">
        <v>0</v>
      </c>
      <c r="AM35" s="358">
        <v>0</v>
      </c>
      <c r="AN35" s="358">
        <v>0</v>
      </c>
      <c r="AO35" s="358">
        <v>-14429</v>
      </c>
      <c r="AP35" s="358">
        <v>-67458</v>
      </c>
      <c r="AQ35" s="939">
        <v>-84555</v>
      </c>
      <c r="AR35" s="940">
        <v>5412100</v>
      </c>
      <c r="AS35" s="940">
        <v>5410766</v>
      </c>
    </row>
    <row r="36" spans="1:45" s="135" customFormat="1" ht="15.6" customHeight="1" x14ac:dyDescent="0.2">
      <c r="A36" s="924">
        <v>30</v>
      </c>
      <c r="B36" s="925" t="s">
        <v>36</v>
      </c>
      <c r="C36" s="926">
        <v>1474075</v>
      </c>
      <c r="D36" s="926">
        <v>0</v>
      </c>
      <c r="E36" s="926"/>
      <c r="F36" s="926"/>
      <c r="G36" s="926">
        <v>0</v>
      </c>
      <c r="H36" s="926">
        <v>0</v>
      </c>
      <c r="I36" s="926">
        <v>0</v>
      </c>
      <c r="J36" s="926">
        <v>0</v>
      </c>
      <c r="K36" s="926">
        <v>0</v>
      </c>
      <c r="L36" s="926">
        <v>0</v>
      </c>
      <c r="M36" s="926">
        <v>0</v>
      </c>
      <c r="N36" s="926">
        <v>0</v>
      </c>
      <c r="O36" s="926">
        <v>0</v>
      </c>
      <c r="P36" s="926">
        <v>0</v>
      </c>
      <c r="Q36" s="926">
        <v>0</v>
      </c>
      <c r="R36" s="926">
        <v>0</v>
      </c>
      <c r="S36" s="926">
        <v>0</v>
      </c>
      <c r="T36" s="926">
        <v>0</v>
      </c>
      <c r="U36" s="926">
        <v>0</v>
      </c>
      <c r="V36" s="926">
        <v>0</v>
      </c>
      <c r="W36" s="926">
        <v>0</v>
      </c>
      <c r="X36" s="926">
        <v>0</v>
      </c>
      <c r="Y36" s="926">
        <v>0</v>
      </c>
      <c r="Z36" s="926">
        <v>0</v>
      </c>
      <c r="AA36" s="926">
        <v>0</v>
      </c>
      <c r="AB36" s="926">
        <v>0</v>
      </c>
      <c r="AC36" s="926">
        <v>0</v>
      </c>
      <c r="AD36" s="926">
        <v>0</v>
      </c>
      <c r="AE36" s="926">
        <v>0</v>
      </c>
      <c r="AF36" s="926">
        <v>0</v>
      </c>
      <c r="AG36" s="926">
        <v>0</v>
      </c>
      <c r="AH36" s="926">
        <v>0</v>
      </c>
      <c r="AI36" s="926">
        <v>0</v>
      </c>
      <c r="AJ36" s="926">
        <v>0</v>
      </c>
      <c r="AK36" s="926">
        <v>0</v>
      </c>
      <c r="AL36" s="926">
        <v>0</v>
      </c>
      <c r="AM36" s="926">
        <v>0</v>
      </c>
      <c r="AN36" s="926">
        <v>0</v>
      </c>
      <c r="AO36" s="926">
        <v>-728</v>
      </c>
      <c r="AP36" s="926">
        <v>-1806</v>
      </c>
      <c r="AQ36" s="927">
        <v>-2534</v>
      </c>
      <c r="AR36" s="928">
        <v>1471541</v>
      </c>
      <c r="AS36" s="928">
        <v>1471459</v>
      </c>
    </row>
    <row r="37" spans="1:45" s="135" customFormat="1" ht="15.6" customHeight="1" x14ac:dyDescent="0.2">
      <c r="A37" s="937">
        <v>31</v>
      </c>
      <c r="B37" s="938" t="s">
        <v>37</v>
      </c>
      <c r="C37" s="358">
        <v>2263106</v>
      </c>
      <c r="D37" s="358">
        <v>-442</v>
      </c>
      <c r="E37" s="358"/>
      <c r="F37" s="358"/>
      <c r="G37" s="358">
        <v>0</v>
      </c>
      <c r="H37" s="358">
        <v>-29031</v>
      </c>
      <c r="I37" s="358">
        <v>0</v>
      </c>
      <c r="J37" s="358">
        <v>0</v>
      </c>
      <c r="K37" s="358">
        <v>0</v>
      </c>
      <c r="L37" s="358">
        <v>0</v>
      </c>
      <c r="M37" s="358">
        <v>0</v>
      </c>
      <c r="N37" s="358">
        <v>0</v>
      </c>
      <c r="O37" s="358">
        <v>0</v>
      </c>
      <c r="P37" s="358">
        <v>0</v>
      </c>
      <c r="Q37" s="358">
        <v>0</v>
      </c>
      <c r="R37" s="358">
        <v>0</v>
      </c>
      <c r="S37" s="358">
        <v>0</v>
      </c>
      <c r="T37" s="358">
        <v>0</v>
      </c>
      <c r="U37" s="358">
        <v>0</v>
      </c>
      <c r="V37" s="358">
        <v>0</v>
      </c>
      <c r="W37" s="358">
        <v>0</v>
      </c>
      <c r="X37" s="358">
        <v>0</v>
      </c>
      <c r="Y37" s="358">
        <v>0</v>
      </c>
      <c r="Z37" s="358">
        <v>-277</v>
      </c>
      <c r="AA37" s="358">
        <v>0</v>
      </c>
      <c r="AB37" s="358">
        <v>0</v>
      </c>
      <c r="AC37" s="358">
        <v>0</v>
      </c>
      <c r="AD37" s="358">
        <v>0</v>
      </c>
      <c r="AE37" s="358">
        <v>0</v>
      </c>
      <c r="AF37" s="358">
        <v>-162427</v>
      </c>
      <c r="AG37" s="358">
        <v>0</v>
      </c>
      <c r="AH37" s="358">
        <v>0</v>
      </c>
      <c r="AI37" s="358">
        <v>0</v>
      </c>
      <c r="AJ37" s="358">
        <v>0</v>
      </c>
      <c r="AK37" s="358">
        <v>0</v>
      </c>
      <c r="AL37" s="358">
        <v>0</v>
      </c>
      <c r="AM37" s="358">
        <v>0</v>
      </c>
      <c r="AN37" s="358">
        <v>0</v>
      </c>
      <c r="AO37" s="358">
        <v>-5521</v>
      </c>
      <c r="AP37" s="358">
        <v>-5021</v>
      </c>
      <c r="AQ37" s="939">
        <v>-202719</v>
      </c>
      <c r="AR37" s="940">
        <v>2060387</v>
      </c>
      <c r="AS37" s="940">
        <v>2055411</v>
      </c>
    </row>
    <row r="38" spans="1:45" s="135" customFormat="1" ht="15.6" customHeight="1" x14ac:dyDescent="0.2">
      <c r="A38" s="937">
        <v>32</v>
      </c>
      <c r="B38" s="938" t="s">
        <v>38</v>
      </c>
      <c r="C38" s="358">
        <v>13372169</v>
      </c>
      <c r="D38" s="358">
        <v>-614</v>
      </c>
      <c r="E38" s="358"/>
      <c r="F38" s="358"/>
      <c r="G38" s="358">
        <v>-1564</v>
      </c>
      <c r="H38" s="358">
        <v>0</v>
      </c>
      <c r="I38" s="358">
        <v>0</v>
      </c>
      <c r="J38" s="358">
        <v>0</v>
      </c>
      <c r="K38" s="358">
        <v>0</v>
      </c>
      <c r="L38" s="358">
        <v>0</v>
      </c>
      <c r="M38" s="358">
        <v>0</v>
      </c>
      <c r="N38" s="358">
        <v>0</v>
      </c>
      <c r="O38" s="358">
        <v>-3912</v>
      </c>
      <c r="P38" s="358">
        <v>0</v>
      </c>
      <c r="Q38" s="358">
        <v>0</v>
      </c>
      <c r="R38" s="358">
        <v>0</v>
      </c>
      <c r="S38" s="358">
        <v>-259</v>
      </c>
      <c r="T38" s="358">
        <v>0</v>
      </c>
      <c r="U38" s="358">
        <v>0</v>
      </c>
      <c r="V38" s="358">
        <v>0</v>
      </c>
      <c r="W38" s="358">
        <v>-1145</v>
      </c>
      <c r="X38" s="358">
        <v>0</v>
      </c>
      <c r="Y38" s="358">
        <v>0</v>
      </c>
      <c r="Z38" s="358">
        <v>0</v>
      </c>
      <c r="AA38" s="358">
        <v>0</v>
      </c>
      <c r="AB38" s="358">
        <v>0</v>
      </c>
      <c r="AC38" s="358">
        <v>0</v>
      </c>
      <c r="AD38" s="358">
        <v>-2266</v>
      </c>
      <c r="AE38" s="358">
        <v>-1652</v>
      </c>
      <c r="AF38" s="358">
        <v>0</v>
      </c>
      <c r="AG38" s="358">
        <v>-346</v>
      </c>
      <c r="AH38" s="358">
        <v>0</v>
      </c>
      <c r="AI38" s="358">
        <v>0</v>
      </c>
      <c r="AJ38" s="358">
        <v>0</v>
      </c>
      <c r="AK38" s="358">
        <v>0</v>
      </c>
      <c r="AL38" s="358">
        <v>0</v>
      </c>
      <c r="AM38" s="358">
        <v>0</v>
      </c>
      <c r="AN38" s="358">
        <v>0</v>
      </c>
      <c r="AO38" s="358">
        <v>-20042</v>
      </c>
      <c r="AP38" s="358">
        <v>-53560</v>
      </c>
      <c r="AQ38" s="939">
        <v>-85360</v>
      </c>
      <c r="AR38" s="940">
        <v>13286809</v>
      </c>
      <c r="AS38" s="940">
        <v>13284816</v>
      </c>
    </row>
    <row r="39" spans="1:45" s="135" customFormat="1" ht="15.6" customHeight="1" x14ac:dyDescent="0.2">
      <c r="A39" s="937">
        <v>33</v>
      </c>
      <c r="B39" s="938" t="s">
        <v>39</v>
      </c>
      <c r="C39" s="358">
        <v>608384</v>
      </c>
      <c r="D39" s="358">
        <v>-1476</v>
      </c>
      <c r="E39" s="358"/>
      <c r="F39" s="358"/>
      <c r="G39" s="358">
        <v>0</v>
      </c>
      <c r="H39" s="358">
        <v>0</v>
      </c>
      <c r="I39" s="358">
        <v>0</v>
      </c>
      <c r="J39" s="358">
        <v>0</v>
      </c>
      <c r="K39" s="358">
        <v>0</v>
      </c>
      <c r="L39" s="358">
        <v>0</v>
      </c>
      <c r="M39" s="358">
        <v>0</v>
      </c>
      <c r="N39" s="358">
        <v>0</v>
      </c>
      <c r="O39" s="358">
        <v>0</v>
      </c>
      <c r="P39" s="358">
        <v>0</v>
      </c>
      <c r="Q39" s="358">
        <v>-196638</v>
      </c>
      <c r="R39" s="358">
        <v>0</v>
      </c>
      <c r="S39" s="358">
        <v>0</v>
      </c>
      <c r="T39" s="358">
        <v>0</v>
      </c>
      <c r="U39" s="358">
        <v>0</v>
      </c>
      <c r="V39" s="358">
        <v>0</v>
      </c>
      <c r="W39" s="358">
        <v>0</v>
      </c>
      <c r="X39" s="358">
        <v>0</v>
      </c>
      <c r="Y39" s="358">
        <v>0</v>
      </c>
      <c r="Z39" s="358">
        <v>0</v>
      </c>
      <c r="AA39" s="358">
        <v>0</v>
      </c>
      <c r="AB39" s="358">
        <v>0</v>
      </c>
      <c r="AC39" s="358">
        <v>0</v>
      </c>
      <c r="AD39" s="358">
        <v>0</v>
      </c>
      <c r="AE39" s="358">
        <v>0</v>
      </c>
      <c r="AF39" s="358">
        <v>0</v>
      </c>
      <c r="AG39" s="358">
        <v>0</v>
      </c>
      <c r="AH39" s="358">
        <v>0</v>
      </c>
      <c r="AI39" s="358">
        <v>0</v>
      </c>
      <c r="AJ39" s="358">
        <v>0</v>
      </c>
      <c r="AK39" s="358">
        <v>0</v>
      </c>
      <c r="AL39" s="358">
        <v>0</v>
      </c>
      <c r="AM39" s="358">
        <v>0</v>
      </c>
      <c r="AN39" s="358">
        <v>0</v>
      </c>
      <c r="AO39" s="358">
        <v>-83</v>
      </c>
      <c r="AP39" s="358">
        <v>-17</v>
      </c>
      <c r="AQ39" s="939">
        <v>-198214</v>
      </c>
      <c r="AR39" s="940">
        <v>410170</v>
      </c>
      <c r="AS39" s="940">
        <v>406388</v>
      </c>
    </row>
    <row r="40" spans="1:45" s="135" customFormat="1" ht="15.6" customHeight="1" x14ac:dyDescent="0.2">
      <c r="A40" s="937">
        <v>34</v>
      </c>
      <c r="B40" s="938" t="s">
        <v>40</v>
      </c>
      <c r="C40" s="358">
        <v>2101727</v>
      </c>
      <c r="D40" s="358">
        <v>-1043</v>
      </c>
      <c r="E40" s="358"/>
      <c r="F40" s="358"/>
      <c r="G40" s="358">
        <v>0</v>
      </c>
      <c r="H40" s="358">
        <v>0</v>
      </c>
      <c r="I40" s="358">
        <v>0</v>
      </c>
      <c r="J40" s="358">
        <v>0</v>
      </c>
      <c r="K40" s="358">
        <v>0</v>
      </c>
      <c r="L40" s="358">
        <v>0</v>
      </c>
      <c r="M40" s="358">
        <v>0</v>
      </c>
      <c r="N40" s="358">
        <v>0</v>
      </c>
      <c r="O40" s="358">
        <v>0</v>
      </c>
      <c r="P40" s="358">
        <v>0</v>
      </c>
      <c r="Q40" s="358">
        <v>-788</v>
      </c>
      <c r="R40" s="358">
        <v>0</v>
      </c>
      <c r="S40" s="358">
        <v>0</v>
      </c>
      <c r="T40" s="358">
        <v>0</v>
      </c>
      <c r="U40" s="358">
        <v>0</v>
      </c>
      <c r="V40" s="358">
        <v>-1447</v>
      </c>
      <c r="W40" s="358">
        <v>0</v>
      </c>
      <c r="X40" s="358">
        <v>0</v>
      </c>
      <c r="Y40" s="358">
        <v>0</v>
      </c>
      <c r="Z40" s="358">
        <v>0</v>
      </c>
      <c r="AA40" s="358">
        <v>0</v>
      </c>
      <c r="AB40" s="358">
        <v>0</v>
      </c>
      <c r="AC40" s="358">
        <v>0</v>
      </c>
      <c r="AD40" s="358">
        <v>0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58">
        <v>0</v>
      </c>
      <c r="AM40" s="358">
        <v>0</v>
      </c>
      <c r="AN40" s="358">
        <v>0</v>
      </c>
      <c r="AO40" s="358">
        <v>-5749</v>
      </c>
      <c r="AP40" s="358">
        <v>410</v>
      </c>
      <c r="AQ40" s="939">
        <v>-8617</v>
      </c>
      <c r="AR40" s="940">
        <v>2093110</v>
      </c>
      <c r="AS40" s="940">
        <v>2092684</v>
      </c>
    </row>
    <row r="41" spans="1:45" s="135" customFormat="1" ht="15.6" customHeight="1" x14ac:dyDescent="0.2">
      <c r="A41" s="924">
        <v>35</v>
      </c>
      <c r="B41" s="925" t="s">
        <v>41</v>
      </c>
      <c r="C41" s="926">
        <v>2651172</v>
      </c>
      <c r="D41" s="926">
        <v>-219</v>
      </c>
      <c r="E41" s="926"/>
      <c r="F41" s="926"/>
      <c r="G41" s="926">
        <v>0</v>
      </c>
      <c r="H41" s="926">
        <v>0</v>
      </c>
      <c r="I41" s="926">
        <v>0</v>
      </c>
      <c r="J41" s="926">
        <v>0</v>
      </c>
      <c r="K41" s="926">
        <v>0</v>
      </c>
      <c r="L41" s="926">
        <v>0</v>
      </c>
      <c r="M41" s="926">
        <v>0</v>
      </c>
      <c r="N41" s="926">
        <v>0</v>
      </c>
      <c r="O41" s="926">
        <v>0</v>
      </c>
      <c r="P41" s="926">
        <v>0</v>
      </c>
      <c r="Q41" s="926">
        <v>0</v>
      </c>
      <c r="R41" s="926">
        <v>0</v>
      </c>
      <c r="S41" s="926">
        <v>0</v>
      </c>
      <c r="T41" s="926">
        <v>0</v>
      </c>
      <c r="U41" s="926">
        <v>0</v>
      </c>
      <c r="V41" s="926">
        <v>0</v>
      </c>
      <c r="W41" s="926">
        <v>0</v>
      </c>
      <c r="X41" s="926">
        <v>0</v>
      </c>
      <c r="Y41" s="926">
        <v>0</v>
      </c>
      <c r="Z41" s="926">
        <v>0</v>
      </c>
      <c r="AA41" s="926">
        <v>0</v>
      </c>
      <c r="AB41" s="926">
        <v>0</v>
      </c>
      <c r="AC41" s="926">
        <v>0</v>
      </c>
      <c r="AD41" s="926">
        <v>0</v>
      </c>
      <c r="AE41" s="926">
        <v>0</v>
      </c>
      <c r="AF41" s="926">
        <v>0</v>
      </c>
      <c r="AG41" s="926">
        <v>0</v>
      </c>
      <c r="AH41" s="926">
        <v>0</v>
      </c>
      <c r="AI41" s="926">
        <v>0</v>
      </c>
      <c r="AJ41" s="926">
        <v>0</v>
      </c>
      <c r="AK41" s="926">
        <v>0</v>
      </c>
      <c r="AL41" s="926">
        <v>0</v>
      </c>
      <c r="AM41" s="926">
        <v>0</v>
      </c>
      <c r="AN41" s="926">
        <v>0</v>
      </c>
      <c r="AO41" s="926">
        <v>-5438</v>
      </c>
      <c r="AP41" s="926">
        <v>-5024</v>
      </c>
      <c r="AQ41" s="927">
        <v>-10681</v>
      </c>
      <c r="AR41" s="928">
        <v>2640491</v>
      </c>
      <c r="AS41" s="928">
        <v>2640215</v>
      </c>
    </row>
    <row r="42" spans="1:45" s="135" customFormat="1" ht="15.6" customHeight="1" x14ac:dyDescent="0.2">
      <c r="A42" s="937">
        <v>36</v>
      </c>
      <c r="B42" s="887" t="s">
        <v>42</v>
      </c>
      <c r="C42" s="358">
        <v>1461367</v>
      </c>
      <c r="D42" s="358">
        <v>-7257</v>
      </c>
      <c r="E42" s="358">
        <v>-8683979</v>
      </c>
      <c r="F42" s="358">
        <v>-8460509</v>
      </c>
      <c r="G42" s="358">
        <v>0</v>
      </c>
      <c r="H42" s="358">
        <v>0</v>
      </c>
      <c r="I42" s="358">
        <v>-216889</v>
      </c>
      <c r="J42" s="358">
        <v>-102160</v>
      </c>
      <c r="K42" s="358">
        <v>-227269</v>
      </c>
      <c r="L42" s="358">
        <v>0</v>
      </c>
      <c r="M42" s="358">
        <v>0</v>
      </c>
      <c r="N42" s="358">
        <v>0</v>
      </c>
      <c r="O42" s="358">
        <v>0</v>
      </c>
      <c r="P42" s="358">
        <v>-48319</v>
      </c>
      <c r="Q42" s="358">
        <v>0</v>
      </c>
      <c r="R42" s="358">
        <v>0</v>
      </c>
      <c r="S42" s="358">
        <v>0</v>
      </c>
      <c r="T42" s="358">
        <v>0</v>
      </c>
      <c r="U42" s="358">
        <v>0</v>
      </c>
      <c r="V42" s="358">
        <v>0</v>
      </c>
      <c r="W42" s="358">
        <v>0</v>
      </c>
      <c r="X42" s="358">
        <v>0</v>
      </c>
      <c r="Y42" s="358">
        <v>0</v>
      </c>
      <c r="Z42" s="358">
        <v>0</v>
      </c>
      <c r="AA42" s="358">
        <v>0</v>
      </c>
      <c r="AB42" s="358">
        <v>0</v>
      </c>
      <c r="AC42" s="358">
        <v>0</v>
      </c>
      <c r="AD42" s="358">
        <v>0</v>
      </c>
      <c r="AE42" s="358">
        <v>0</v>
      </c>
      <c r="AF42" s="358">
        <v>0</v>
      </c>
      <c r="AG42" s="358">
        <v>0</v>
      </c>
      <c r="AH42" s="358">
        <v>0</v>
      </c>
      <c r="AI42" s="358">
        <v>-51198</v>
      </c>
      <c r="AJ42" s="358">
        <v>0</v>
      </c>
      <c r="AK42" s="358">
        <v>3209</v>
      </c>
      <c r="AL42" s="358">
        <v>0</v>
      </c>
      <c r="AM42" s="358">
        <v>0</v>
      </c>
      <c r="AN42" s="358">
        <v>0</v>
      </c>
      <c r="AO42" s="358">
        <v>-32251</v>
      </c>
      <c r="AP42" s="358">
        <v>-43127</v>
      </c>
      <c r="AQ42" s="939">
        <v>-17869749</v>
      </c>
      <c r="AR42" s="940">
        <v>-16408382</v>
      </c>
      <c r="AS42" s="940">
        <v>-18758204</v>
      </c>
    </row>
    <row r="43" spans="1:45" s="135" customFormat="1" ht="15.6" customHeight="1" x14ac:dyDescent="0.2">
      <c r="A43" s="937">
        <v>37</v>
      </c>
      <c r="B43" s="938" t="s">
        <v>43</v>
      </c>
      <c r="C43" s="358">
        <v>9760455</v>
      </c>
      <c r="D43" s="358">
        <v>-679</v>
      </c>
      <c r="E43" s="358"/>
      <c r="F43" s="358"/>
      <c r="G43" s="358">
        <v>0</v>
      </c>
      <c r="H43" s="358">
        <v>-198</v>
      </c>
      <c r="I43" s="358">
        <v>0</v>
      </c>
      <c r="J43" s="358">
        <v>0</v>
      </c>
      <c r="K43" s="358">
        <v>0</v>
      </c>
      <c r="L43" s="358">
        <v>0</v>
      </c>
      <c r="M43" s="358">
        <v>0</v>
      </c>
      <c r="N43" s="358">
        <v>0</v>
      </c>
      <c r="O43" s="358">
        <v>0</v>
      </c>
      <c r="P43" s="358">
        <v>0</v>
      </c>
      <c r="Q43" s="358">
        <v>-482</v>
      </c>
      <c r="R43" s="358">
        <v>0</v>
      </c>
      <c r="S43" s="358">
        <v>0</v>
      </c>
      <c r="T43" s="358">
        <v>-482</v>
      </c>
      <c r="U43" s="358">
        <v>0</v>
      </c>
      <c r="V43" s="358">
        <v>-12104</v>
      </c>
      <c r="W43" s="358">
        <v>0</v>
      </c>
      <c r="X43" s="358">
        <v>0</v>
      </c>
      <c r="Y43" s="358">
        <v>0</v>
      </c>
      <c r="Z43" s="358">
        <v>0</v>
      </c>
      <c r="AA43" s="358">
        <v>0</v>
      </c>
      <c r="AB43" s="358">
        <v>0</v>
      </c>
      <c r="AC43" s="358">
        <v>0</v>
      </c>
      <c r="AD43" s="358">
        <v>0</v>
      </c>
      <c r="AE43" s="358">
        <v>0</v>
      </c>
      <c r="AF43" s="358">
        <v>-5116</v>
      </c>
      <c r="AG43" s="358">
        <v>0</v>
      </c>
      <c r="AH43" s="358">
        <v>0</v>
      </c>
      <c r="AI43" s="358">
        <v>0</v>
      </c>
      <c r="AJ43" s="358">
        <v>0</v>
      </c>
      <c r="AK43" s="358">
        <v>0</v>
      </c>
      <c r="AL43" s="358">
        <v>0</v>
      </c>
      <c r="AM43" s="358">
        <v>0</v>
      </c>
      <c r="AN43" s="358">
        <v>0</v>
      </c>
      <c r="AO43" s="358">
        <v>-17522</v>
      </c>
      <c r="AP43" s="358">
        <v>-22188</v>
      </c>
      <c r="AQ43" s="939">
        <v>-58771</v>
      </c>
      <c r="AR43" s="940">
        <v>9701684</v>
      </c>
      <c r="AS43" s="940">
        <v>9700315</v>
      </c>
    </row>
    <row r="44" spans="1:45" s="135" customFormat="1" ht="15.6" customHeight="1" x14ac:dyDescent="0.2">
      <c r="A44" s="937">
        <v>38</v>
      </c>
      <c r="B44" s="938" t="s">
        <v>44</v>
      </c>
      <c r="C44" s="358">
        <v>906826</v>
      </c>
      <c r="D44" s="358">
        <v>-541</v>
      </c>
      <c r="E44" s="358"/>
      <c r="F44" s="358"/>
      <c r="G44" s="358">
        <v>1682</v>
      </c>
      <c r="H44" s="358">
        <v>0</v>
      </c>
      <c r="I44" s="358">
        <v>1371</v>
      </c>
      <c r="J44" s="358">
        <v>-8492</v>
      </c>
      <c r="K44" s="358">
        <v>-6209</v>
      </c>
      <c r="L44" s="358">
        <v>0</v>
      </c>
      <c r="M44" s="358">
        <v>0</v>
      </c>
      <c r="N44" s="358">
        <v>0</v>
      </c>
      <c r="O44" s="358">
        <v>281</v>
      </c>
      <c r="P44" s="358">
        <v>4357</v>
      </c>
      <c r="Q44" s="358">
        <v>0</v>
      </c>
      <c r="R44" s="358">
        <v>0</v>
      </c>
      <c r="S44" s="358">
        <v>0</v>
      </c>
      <c r="T44" s="358">
        <v>-1371</v>
      </c>
      <c r="U44" s="358">
        <v>0</v>
      </c>
      <c r="V44" s="358">
        <v>0</v>
      </c>
      <c r="W44" s="358">
        <v>0</v>
      </c>
      <c r="X44" s="358">
        <v>0</v>
      </c>
      <c r="Y44" s="358">
        <v>0</v>
      </c>
      <c r="Z44" s="358">
        <v>0</v>
      </c>
      <c r="AA44" s="358">
        <v>0</v>
      </c>
      <c r="AB44" s="358">
        <v>0</v>
      </c>
      <c r="AC44" s="358">
        <v>0</v>
      </c>
      <c r="AD44" s="358">
        <v>0</v>
      </c>
      <c r="AE44" s="358">
        <v>0</v>
      </c>
      <c r="AF44" s="358">
        <v>0</v>
      </c>
      <c r="AG44" s="358">
        <v>0</v>
      </c>
      <c r="AH44" s="358">
        <v>0</v>
      </c>
      <c r="AI44" s="358">
        <v>0</v>
      </c>
      <c r="AJ44" s="358">
        <v>0</v>
      </c>
      <c r="AK44" s="358">
        <v>0</v>
      </c>
      <c r="AL44" s="358">
        <v>0</v>
      </c>
      <c r="AM44" s="358">
        <v>0</v>
      </c>
      <c r="AN44" s="358">
        <v>0</v>
      </c>
      <c r="AO44" s="358">
        <v>-9679</v>
      </c>
      <c r="AP44" s="358">
        <v>8171</v>
      </c>
      <c r="AQ44" s="939">
        <v>-10430</v>
      </c>
      <c r="AR44" s="940">
        <v>896396</v>
      </c>
      <c r="AS44" s="940">
        <v>895330</v>
      </c>
    </row>
    <row r="45" spans="1:45" s="135" customFormat="1" ht="15.6" customHeight="1" x14ac:dyDescent="0.2">
      <c r="A45" s="937">
        <v>39</v>
      </c>
      <c r="B45" s="938" t="s">
        <v>45</v>
      </c>
      <c r="C45" s="358">
        <v>914909</v>
      </c>
      <c r="D45" s="358">
        <v>0</v>
      </c>
      <c r="E45" s="358"/>
      <c r="F45" s="358"/>
      <c r="G45" s="358">
        <v>0</v>
      </c>
      <c r="H45" s="358">
        <v>0</v>
      </c>
      <c r="I45" s="358">
        <v>0</v>
      </c>
      <c r="J45" s="358">
        <v>0</v>
      </c>
      <c r="K45" s="358">
        <v>0</v>
      </c>
      <c r="L45" s="358">
        <v>0</v>
      </c>
      <c r="M45" s="358">
        <v>0</v>
      </c>
      <c r="N45" s="358">
        <v>0</v>
      </c>
      <c r="O45" s="358">
        <v>-8872</v>
      </c>
      <c r="P45" s="358">
        <v>0</v>
      </c>
      <c r="Q45" s="358">
        <v>0</v>
      </c>
      <c r="R45" s="358">
        <v>0</v>
      </c>
      <c r="S45" s="358">
        <v>0</v>
      </c>
      <c r="T45" s="358">
        <v>0</v>
      </c>
      <c r="U45" s="358">
        <v>0</v>
      </c>
      <c r="V45" s="358">
        <v>0</v>
      </c>
      <c r="W45" s="358">
        <v>-268</v>
      </c>
      <c r="X45" s="358">
        <v>0</v>
      </c>
      <c r="Y45" s="358">
        <v>0</v>
      </c>
      <c r="Z45" s="358">
        <v>0</v>
      </c>
      <c r="AA45" s="358">
        <v>0</v>
      </c>
      <c r="AB45" s="358">
        <v>0</v>
      </c>
      <c r="AC45" s="358">
        <v>0</v>
      </c>
      <c r="AD45" s="358">
        <v>0</v>
      </c>
      <c r="AE45" s="358">
        <v>0</v>
      </c>
      <c r="AF45" s="358">
        <v>0</v>
      </c>
      <c r="AG45" s="358">
        <v>0</v>
      </c>
      <c r="AH45" s="358">
        <v>0</v>
      </c>
      <c r="AI45" s="358">
        <v>0</v>
      </c>
      <c r="AJ45" s="358">
        <v>0</v>
      </c>
      <c r="AK45" s="358">
        <v>0</v>
      </c>
      <c r="AL45" s="358">
        <v>0</v>
      </c>
      <c r="AM45" s="358">
        <v>0</v>
      </c>
      <c r="AN45" s="358">
        <v>0</v>
      </c>
      <c r="AO45" s="358">
        <v>-6517</v>
      </c>
      <c r="AP45" s="358">
        <v>-14820</v>
      </c>
      <c r="AQ45" s="939">
        <v>-30477</v>
      </c>
      <c r="AR45" s="940">
        <v>884432</v>
      </c>
      <c r="AS45" s="940">
        <v>883770</v>
      </c>
    </row>
    <row r="46" spans="1:45" s="135" customFormat="1" ht="15.6" customHeight="1" x14ac:dyDescent="0.2">
      <c r="A46" s="924">
        <v>40</v>
      </c>
      <c r="B46" s="925" t="s">
        <v>46</v>
      </c>
      <c r="C46" s="926">
        <v>11032398</v>
      </c>
      <c r="D46" s="926">
        <v>-1852</v>
      </c>
      <c r="E46" s="926"/>
      <c r="F46" s="926"/>
      <c r="G46" s="926">
        <v>0</v>
      </c>
      <c r="H46" s="926">
        <v>0</v>
      </c>
      <c r="I46" s="926">
        <v>0</v>
      </c>
      <c r="J46" s="926">
        <v>0</v>
      </c>
      <c r="K46" s="926">
        <v>0</v>
      </c>
      <c r="L46" s="926">
        <v>0</v>
      </c>
      <c r="M46" s="926">
        <v>0</v>
      </c>
      <c r="N46" s="926">
        <v>0</v>
      </c>
      <c r="O46" s="926">
        <v>0</v>
      </c>
      <c r="P46" s="926">
        <v>0</v>
      </c>
      <c r="Q46" s="926">
        <v>-1503</v>
      </c>
      <c r="R46" s="926">
        <v>0</v>
      </c>
      <c r="S46" s="926">
        <v>0</v>
      </c>
      <c r="T46" s="926">
        <v>0</v>
      </c>
      <c r="U46" s="926">
        <v>-501</v>
      </c>
      <c r="V46" s="926">
        <v>0</v>
      </c>
      <c r="W46" s="926">
        <v>0</v>
      </c>
      <c r="X46" s="926">
        <v>0</v>
      </c>
      <c r="Y46" s="926">
        <v>0</v>
      </c>
      <c r="Z46" s="926">
        <v>0</v>
      </c>
      <c r="AA46" s="926">
        <v>0</v>
      </c>
      <c r="AB46" s="926">
        <v>0</v>
      </c>
      <c r="AC46" s="926">
        <v>0</v>
      </c>
      <c r="AD46" s="926">
        <v>0</v>
      </c>
      <c r="AE46" s="926">
        <v>0</v>
      </c>
      <c r="AF46" s="926">
        <v>0</v>
      </c>
      <c r="AG46" s="926">
        <v>0</v>
      </c>
      <c r="AH46" s="926">
        <v>0</v>
      </c>
      <c r="AI46" s="926">
        <v>0</v>
      </c>
      <c r="AJ46" s="926">
        <v>0</v>
      </c>
      <c r="AK46" s="926">
        <v>0</v>
      </c>
      <c r="AL46" s="926">
        <v>0</v>
      </c>
      <c r="AM46" s="926">
        <v>0</v>
      </c>
      <c r="AN46" s="926">
        <v>0</v>
      </c>
      <c r="AO46" s="926">
        <v>-12280</v>
      </c>
      <c r="AP46" s="926">
        <v>-23153</v>
      </c>
      <c r="AQ46" s="927">
        <v>-39289</v>
      </c>
      <c r="AR46" s="928">
        <v>10993109</v>
      </c>
      <c r="AS46" s="928">
        <v>10992189</v>
      </c>
    </row>
    <row r="47" spans="1:45" s="135" customFormat="1" ht="15.6" customHeight="1" x14ac:dyDescent="0.2">
      <c r="A47" s="937">
        <v>41</v>
      </c>
      <c r="B47" s="938" t="s">
        <v>47</v>
      </c>
      <c r="C47" s="358">
        <v>408491</v>
      </c>
      <c r="D47" s="358">
        <v>0</v>
      </c>
      <c r="E47" s="358"/>
      <c r="F47" s="358"/>
      <c r="G47" s="358">
        <v>0</v>
      </c>
      <c r="H47" s="358">
        <v>0</v>
      </c>
      <c r="I47" s="358">
        <v>0</v>
      </c>
      <c r="J47" s="358">
        <v>0</v>
      </c>
      <c r="K47" s="358">
        <v>0</v>
      </c>
      <c r="L47" s="358">
        <v>0</v>
      </c>
      <c r="M47" s="358">
        <v>0</v>
      </c>
      <c r="N47" s="358">
        <v>0</v>
      </c>
      <c r="O47" s="358">
        <v>0</v>
      </c>
      <c r="P47" s="358">
        <v>0</v>
      </c>
      <c r="Q47" s="358">
        <v>0</v>
      </c>
      <c r="R47" s="358">
        <v>0</v>
      </c>
      <c r="S47" s="358">
        <v>0</v>
      </c>
      <c r="T47" s="358">
        <v>0</v>
      </c>
      <c r="U47" s="358">
        <v>0</v>
      </c>
      <c r="V47" s="358">
        <v>0</v>
      </c>
      <c r="W47" s="358">
        <v>0</v>
      </c>
      <c r="X47" s="358">
        <v>0</v>
      </c>
      <c r="Y47" s="358">
        <v>0</v>
      </c>
      <c r="Z47" s="358">
        <v>0</v>
      </c>
      <c r="AA47" s="358">
        <v>0</v>
      </c>
      <c r="AB47" s="358">
        <v>0</v>
      </c>
      <c r="AC47" s="358">
        <v>0</v>
      </c>
      <c r="AD47" s="358">
        <v>0</v>
      </c>
      <c r="AE47" s="358">
        <v>0</v>
      </c>
      <c r="AF47" s="358">
        <v>0</v>
      </c>
      <c r="AG47" s="358">
        <v>0</v>
      </c>
      <c r="AH47" s="358">
        <v>0</v>
      </c>
      <c r="AI47" s="358">
        <v>0</v>
      </c>
      <c r="AJ47" s="358">
        <v>0</v>
      </c>
      <c r="AK47" s="358">
        <v>0</v>
      </c>
      <c r="AL47" s="358">
        <v>0</v>
      </c>
      <c r="AM47" s="358">
        <v>0</v>
      </c>
      <c r="AN47" s="358">
        <v>0</v>
      </c>
      <c r="AO47" s="358">
        <v>4177</v>
      </c>
      <c r="AP47" s="358">
        <v>-3819</v>
      </c>
      <c r="AQ47" s="939">
        <v>358</v>
      </c>
      <c r="AR47" s="940">
        <v>408849</v>
      </c>
      <c r="AS47" s="940">
        <v>408691</v>
      </c>
    </row>
    <row r="48" spans="1:45" s="135" customFormat="1" ht="15.6" customHeight="1" x14ac:dyDescent="0.2">
      <c r="A48" s="937">
        <v>42</v>
      </c>
      <c r="B48" s="938" t="s">
        <v>48</v>
      </c>
      <c r="C48" s="358">
        <v>1257612</v>
      </c>
      <c r="D48" s="358">
        <v>-1952</v>
      </c>
      <c r="E48" s="358"/>
      <c r="F48" s="358"/>
      <c r="G48" s="358">
        <v>0</v>
      </c>
      <c r="H48" s="358">
        <v>0</v>
      </c>
      <c r="I48" s="358">
        <v>0</v>
      </c>
      <c r="J48" s="358">
        <v>0</v>
      </c>
      <c r="K48" s="358">
        <v>0</v>
      </c>
      <c r="L48" s="358">
        <v>0</v>
      </c>
      <c r="M48" s="358">
        <v>0</v>
      </c>
      <c r="N48" s="358">
        <v>0</v>
      </c>
      <c r="O48" s="358">
        <v>0</v>
      </c>
      <c r="P48" s="358">
        <v>0</v>
      </c>
      <c r="Q48" s="358">
        <v>0</v>
      </c>
      <c r="R48" s="358">
        <v>0</v>
      </c>
      <c r="S48" s="358">
        <v>0</v>
      </c>
      <c r="T48" s="358">
        <v>0</v>
      </c>
      <c r="U48" s="358">
        <v>0</v>
      </c>
      <c r="V48" s="358">
        <v>0</v>
      </c>
      <c r="W48" s="358">
        <v>0</v>
      </c>
      <c r="X48" s="358">
        <v>0</v>
      </c>
      <c r="Y48" s="358">
        <v>0</v>
      </c>
      <c r="Z48" s="358">
        <v>0</v>
      </c>
      <c r="AA48" s="358">
        <v>0</v>
      </c>
      <c r="AB48" s="358">
        <v>0</v>
      </c>
      <c r="AC48" s="358">
        <v>0</v>
      </c>
      <c r="AD48" s="358">
        <v>0</v>
      </c>
      <c r="AE48" s="358">
        <v>0</v>
      </c>
      <c r="AF48" s="358">
        <v>0</v>
      </c>
      <c r="AG48" s="358">
        <v>0</v>
      </c>
      <c r="AH48" s="358">
        <v>0</v>
      </c>
      <c r="AI48" s="358">
        <v>0</v>
      </c>
      <c r="AJ48" s="358">
        <v>0</v>
      </c>
      <c r="AK48" s="358">
        <v>0</v>
      </c>
      <c r="AL48" s="358">
        <v>0</v>
      </c>
      <c r="AM48" s="358">
        <v>0</v>
      </c>
      <c r="AN48" s="358">
        <v>0</v>
      </c>
      <c r="AO48" s="358">
        <v>-1849</v>
      </c>
      <c r="AP48" s="358">
        <v>-1028</v>
      </c>
      <c r="AQ48" s="939">
        <v>-4829</v>
      </c>
      <c r="AR48" s="940">
        <v>1252783</v>
      </c>
      <c r="AS48" s="940">
        <v>1252579</v>
      </c>
    </row>
    <row r="49" spans="1:45" s="135" customFormat="1" ht="15.6" customHeight="1" x14ac:dyDescent="0.2">
      <c r="A49" s="937">
        <v>43</v>
      </c>
      <c r="B49" s="938" t="s">
        <v>49</v>
      </c>
      <c r="C49" s="358">
        <v>2279526</v>
      </c>
      <c r="D49" s="358">
        <v>-486</v>
      </c>
      <c r="E49" s="358"/>
      <c r="F49" s="358"/>
      <c r="G49" s="358">
        <v>0</v>
      </c>
      <c r="H49" s="358">
        <v>0</v>
      </c>
      <c r="I49" s="358">
        <v>0</v>
      </c>
      <c r="J49" s="358">
        <v>0</v>
      </c>
      <c r="K49" s="358">
        <v>0</v>
      </c>
      <c r="L49" s="358">
        <v>0</v>
      </c>
      <c r="M49" s="358">
        <v>0</v>
      </c>
      <c r="N49" s="358">
        <v>0</v>
      </c>
      <c r="O49" s="358">
        <v>0</v>
      </c>
      <c r="P49" s="358">
        <v>0</v>
      </c>
      <c r="Q49" s="358">
        <v>0</v>
      </c>
      <c r="R49" s="358">
        <v>0</v>
      </c>
      <c r="S49" s="358">
        <v>0</v>
      </c>
      <c r="T49" s="358">
        <v>0</v>
      </c>
      <c r="U49" s="358">
        <v>0</v>
      </c>
      <c r="V49" s="358">
        <v>0</v>
      </c>
      <c r="W49" s="358">
        <v>0</v>
      </c>
      <c r="X49" s="358">
        <v>0</v>
      </c>
      <c r="Y49" s="358">
        <v>0</v>
      </c>
      <c r="Z49" s="358">
        <v>0</v>
      </c>
      <c r="AA49" s="358">
        <v>0</v>
      </c>
      <c r="AB49" s="358">
        <v>0</v>
      </c>
      <c r="AC49" s="358">
        <v>0</v>
      </c>
      <c r="AD49" s="358">
        <v>0</v>
      </c>
      <c r="AE49" s="358">
        <v>0</v>
      </c>
      <c r="AF49" s="358">
        <v>0</v>
      </c>
      <c r="AG49" s="358">
        <v>0</v>
      </c>
      <c r="AH49" s="358">
        <v>0</v>
      </c>
      <c r="AI49" s="358">
        <v>0</v>
      </c>
      <c r="AJ49" s="358">
        <v>0</v>
      </c>
      <c r="AK49" s="358">
        <v>0</v>
      </c>
      <c r="AL49" s="358">
        <v>0</v>
      </c>
      <c r="AM49" s="358">
        <v>0</v>
      </c>
      <c r="AN49" s="358">
        <v>0</v>
      </c>
      <c r="AO49" s="358">
        <v>-5440</v>
      </c>
      <c r="AP49" s="358">
        <v>-996</v>
      </c>
      <c r="AQ49" s="939">
        <v>-6922</v>
      </c>
      <c r="AR49" s="940">
        <v>2272604</v>
      </c>
      <c r="AS49" s="940">
        <v>2272461</v>
      </c>
    </row>
    <row r="50" spans="1:45" s="135" customFormat="1" ht="15.6" customHeight="1" x14ac:dyDescent="0.2">
      <c r="A50" s="937">
        <v>44</v>
      </c>
      <c r="B50" s="938" t="s">
        <v>50</v>
      </c>
      <c r="C50" s="358">
        <v>3752789</v>
      </c>
      <c r="D50" s="358">
        <v>-456</v>
      </c>
      <c r="E50" s="358"/>
      <c r="F50" s="358"/>
      <c r="G50" s="358">
        <v>0</v>
      </c>
      <c r="H50" s="358">
        <v>0</v>
      </c>
      <c r="I50" s="358">
        <v>-786</v>
      </c>
      <c r="J50" s="358">
        <v>-1884</v>
      </c>
      <c r="K50" s="358">
        <v>-248</v>
      </c>
      <c r="L50" s="358">
        <v>0</v>
      </c>
      <c r="M50" s="358">
        <v>0</v>
      </c>
      <c r="N50" s="358">
        <v>0</v>
      </c>
      <c r="O50" s="358">
        <v>0</v>
      </c>
      <c r="P50" s="358">
        <v>0</v>
      </c>
      <c r="Q50" s="358">
        <v>0</v>
      </c>
      <c r="R50" s="358">
        <v>0</v>
      </c>
      <c r="S50" s="358">
        <v>0</v>
      </c>
      <c r="T50" s="358">
        <v>0</v>
      </c>
      <c r="U50" s="358">
        <v>0</v>
      </c>
      <c r="V50" s="358">
        <v>0</v>
      </c>
      <c r="W50" s="358">
        <v>0</v>
      </c>
      <c r="X50" s="358">
        <v>0</v>
      </c>
      <c r="Y50" s="358">
        <v>0</v>
      </c>
      <c r="Z50" s="358">
        <v>0</v>
      </c>
      <c r="AA50" s="358">
        <v>0</v>
      </c>
      <c r="AB50" s="358">
        <v>0</v>
      </c>
      <c r="AC50" s="358">
        <v>0</v>
      </c>
      <c r="AD50" s="358">
        <v>0</v>
      </c>
      <c r="AE50" s="358">
        <v>0</v>
      </c>
      <c r="AF50" s="358">
        <v>0</v>
      </c>
      <c r="AG50" s="358">
        <v>0</v>
      </c>
      <c r="AH50" s="358">
        <v>0</v>
      </c>
      <c r="AI50" s="358">
        <v>-800</v>
      </c>
      <c r="AJ50" s="358">
        <v>0</v>
      </c>
      <c r="AK50" s="358">
        <v>-649</v>
      </c>
      <c r="AL50" s="358">
        <v>0</v>
      </c>
      <c r="AM50" s="358">
        <v>0</v>
      </c>
      <c r="AN50" s="358">
        <v>0</v>
      </c>
      <c r="AO50" s="358">
        <v>-9026</v>
      </c>
      <c r="AP50" s="358">
        <v>-9066</v>
      </c>
      <c r="AQ50" s="939">
        <v>-22915</v>
      </c>
      <c r="AR50" s="940">
        <v>3729874</v>
      </c>
      <c r="AS50" s="940">
        <v>3729414</v>
      </c>
    </row>
    <row r="51" spans="1:45" s="135" customFormat="1" ht="15.6" customHeight="1" x14ac:dyDescent="0.2">
      <c r="A51" s="924">
        <v>45</v>
      </c>
      <c r="B51" s="925" t="s">
        <v>51</v>
      </c>
      <c r="C51" s="926">
        <v>2494679</v>
      </c>
      <c r="D51" s="926">
        <v>-2436</v>
      </c>
      <c r="E51" s="926"/>
      <c r="F51" s="926"/>
      <c r="G51" s="926">
        <v>0</v>
      </c>
      <c r="H51" s="926">
        <v>0</v>
      </c>
      <c r="I51" s="926">
        <v>0</v>
      </c>
      <c r="J51" s="926">
        <v>0</v>
      </c>
      <c r="K51" s="926">
        <v>-1245</v>
      </c>
      <c r="L51" s="926">
        <v>-1559</v>
      </c>
      <c r="M51" s="926">
        <v>0</v>
      </c>
      <c r="N51" s="926">
        <v>0</v>
      </c>
      <c r="O51" s="926">
        <v>0</v>
      </c>
      <c r="P51" s="926">
        <v>987</v>
      </c>
      <c r="Q51" s="926">
        <v>0</v>
      </c>
      <c r="R51" s="926">
        <v>0</v>
      </c>
      <c r="S51" s="926">
        <v>0</v>
      </c>
      <c r="T51" s="926">
        <v>0</v>
      </c>
      <c r="U51" s="926">
        <v>0</v>
      </c>
      <c r="V51" s="926">
        <v>0</v>
      </c>
      <c r="W51" s="926">
        <v>0</v>
      </c>
      <c r="X51" s="926">
        <v>0</v>
      </c>
      <c r="Y51" s="926">
        <v>0</v>
      </c>
      <c r="Z51" s="926">
        <v>0</v>
      </c>
      <c r="AA51" s="926">
        <v>0</v>
      </c>
      <c r="AB51" s="926">
        <v>0</v>
      </c>
      <c r="AC51" s="926">
        <v>0</v>
      </c>
      <c r="AD51" s="926">
        <v>0</v>
      </c>
      <c r="AE51" s="926">
        <v>0</v>
      </c>
      <c r="AF51" s="926">
        <v>0</v>
      </c>
      <c r="AG51" s="926">
        <v>0</v>
      </c>
      <c r="AH51" s="926">
        <v>0</v>
      </c>
      <c r="AI51" s="926">
        <v>1750</v>
      </c>
      <c r="AJ51" s="926">
        <v>0</v>
      </c>
      <c r="AK51" s="926">
        <v>0</v>
      </c>
      <c r="AL51" s="926">
        <v>0</v>
      </c>
      <c r="AM51" s="926">
        <v>0</v>
      </c>
      <c r="AN51" s="926">
        <v>0</v>
      </c>
      <c r="AO51" s="926">
        <v>-21655</v>
      </c>
      <c r="AP51" s="926">
        <v>16790</v>
      </c>
      <c r="AQ51" s="927">
        <v>-7368</v>
      </c>
      <c r="AR51" s="928">
        <v>2487311</v>
      </c>
      <c r="AS51" s="928">
        <v>2486375</v>
      </c>
    </row>
    <row r="52" spans="1:45" s="135" customFormat="1" ht="15.6" customHeight="1" x14ac:dyDescent="0.2">
      <c r="A52" s="937">
        <v>46</v>
      </c>
      <c r="B52" s="938" t="s">
        <v>52</v>
      </c>
      <c r="C52" s="358">
        <v>667313</v>
      </c>
      <c r="D52" s="358">
        <v>0</v>
      </c>
      <c r="E52" s="358"/>
      <c r="F52" s="358"/>
      <c r="G52" s="358">
        <v>0</v>
      </c>
      <c r="H52" s="358">
        <v>0</v>
      </c>
      <c r="I52" s="358">
        <v>0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0</v>
      </c>
      <c r="P52" s="358">
        <v>0</v>
      </c>
      <c r="Q52" s="358">
        <v>0</v>
      </c>
      <c r="R52" s="358">
        <v>0</v>
      </c>
      <c r="S52" s="358">
        <v>0</v>
      </c>
      <c r="T52" s="358">
        <v>0</v>
      </c>
      <c r="U52" s="358">
        <v>0</v>
      </c>
      <c r="V52" s="358">
        <v>0</v>
      </c>
      <c r="W52" s="358">
        <v>-584</v>
      </c>
      <c r="X52" s="358">
        <v>0</v>
      </c>
      <c r="Y52" s="358">
        <v>0</v>
      </c>
      <c r="Z52" s="358">
        <v>0</v>
      </c>
      <c r="AA52" s="358">
        <v>0</v>
      </c>
      <c r="AB52" s="358">
        <v>0</v>
      </c>
      <c r="AC52" s="358">
        <v>0</v>
      </c>
      <c r="AD52" s="358">
        <v>-2480</v>
      </c>
      <c r="AE52" s="358">
        <v>0</v>
      </c>
      <c r="AF52" s="358">
        <v>0</v>
      </c>
      <c r="AG52" s="358">
        <v>0</v>
      </c>
      <c r="AH52" s="358">
        <v>0</v>
      </c>
      <c r="AI52" s="358">
        <v>0</v>
      </c>
      <c r="AJ52" s="358">
        <v>0</v>
      </c>
      <c r="AK52" s="358">
        <v>0</v>
      </c>
      <c r="AL52" s="358">
        <v>0</v>
      </c>
      <c r="AM52" s="358">
        <v>0</v>
      </c>
      <c r="AN52" s="358">
        <v>0</v>
      </c>
      <c r="AO52" s="358">
        <v>-4643</v>
      </c>
      <c r="AP52" s="358">
        <v>-7005</v>
      </c>
      <c r="AQ52" s="939">
        <v>-14712</v>
      </c>
      <c r="AR52" s="940">
        <v>652601</v>
      </c>
      <c r="AS52" s="940">
        <v>652298</v>
      </c>
    </row>
    <row r="53" spans="1:45" s="135" customFormat="1" ht="15.6" customHeight="1" x14ac:dyDescent="0.2">
      <c r="A53" s="937">
        <v>47</v>
      </c>
      <c r="B53" s="938" t="s">
        <v>53</v>
      </c>
      <c r="C53" s="358">
        <v>932815</v>
      </c>
      <c r="D53" s="358">
        <v>0</v>
      </c>
      <c r="E53" s="358"/>
      <c r="F53" s="358"/>
      <c r="G53" s="358">
        <v>0</v>
      </c>
      <c r="H53" s="358">
        <v>0</v>
      </c>
      <c r="I53" s="358">
        <v>0</v>
      </c>
      <c r="J53" s="358">
        <v>0</v>
      </c>
      <c r="K53" s="358">
        <v>0</v>
      </c>
      <c r="L53" s="358">
        <v>0</v>
      </c>
      <c r="M53" s="358">
        <v>0</v>
      </c>
      <c r="N53" s="358">
        <v>0</v>
      </c>
      <c r="O53" s="358">
        <v>0</v>
      </c>
      <c r="P53" s="358">
        <v>0</v>
      </c>
      <c r="Q53" s="358">
        <v>0</v>
      </c>
      <c r="R53" s="358">
        <v>0</v>
      </c>
      <c r="S53" s="358">
        <v>0</v>
      </c>
      <c r="T53" s="358">
        <v>0</v>
      </c>
      <c r="U53" s="358">
        <v>0</v>
      </c>
      <c r="V53" s="358">
        <v>0</v>
      </c>
      <c r="W53" s="358">
        <v>0</v>
      </c>
      <c r="X53" s="358">
        <v>0</v>
      </c>
      <c r="Y53" s="358">
        <v>0</v>
      </c>
      <c r="Z53" s="358">
        <v>0</v>
      </c>
      <c r="AA53" s="358">
        <v>0</v>
      </c>
      <c r="AB53" s="358">
        <v>0</v>
      </c>
      <c r="AC53" s="358">
        <v>0</v>
      </c>
      <c r="AD53" s="358">
        <v>0</v>
      </c>
      <c r="AE53" s="358">
        <v>0</v>
      </c>
      <c r="AF53" s="358">
        <v>0</v>
      </c>
      <c r="AG53" s="358">
        <v>0</v>
      </c>
      <c r="AH53" s="358">
        <v>0</v>
      </c>
      <c r="AI53" s="358">
        <v>162</v>
      </c>
      <c r="AJ53" s="358">
        <v>-88335</v>
      </c>
      <c r="AK53" s="358">
        <v>0</v>
      </c>
      <c r="AL53" s="358">
        <v>0</v>
      </c>
      <c r="AM53" s="358">
        <v>0</v>
      </c>
      <c r="AN53" s="358">
        <v>0</v>
      </c>
      <c r="AO53" s="358">
        <v>-841</v>
      </c>
      <c r="AP53" s="358">
        <v>-3854</v>
      </c>
      <c r="AQ53" s="939">
        <v>-92868</v>
      </c>
      <c r="AR53" s="940">
        <v>839947</v>
      </c>
      <c r="AS53" s="940">
        <v>837867</v>
      </c>
    </row>
    <row r="54" spans="1:45" s="135" customFormat="1" ht="15.6" customHeight="1" x14ac:dyDescent="0.2">
      <c r="A54" s="937">
        <v>48</v>
      </c>
      <c r="B54" s="938" t="s">
        <v>91</v>
      </c>
      <c r="C54" s="358">
        <v>2291380</v>
      </c>
      <c r="D54" s="358">
        <v>-176</v>
      </c>
      <c r="E54" s="358"/>
      <c r="F54" s="358"/>
      <c r="G54" s="358">
        <v>0</v>
      </c>
      <c r="H54" s="358">
        <v>0</v>
      </c>
      <c r="I54" s="358">
        <v>0</v>
      </c>
      <c r="J54" s="358">
        <v>0</v>
      </c>
      <c r="K54" s="358">
        <v>-1113</v>
      </c>
      <c r="L54" s="358">
        <v>0</v>
      </c>
      <c r="M54" s="358">
        <v>0</v>
      </c>
      <c r="N54" s="358">
        <v>0</v>
      </c>
      <c r="O54" s="358">
        <v>0</v>
      </c>
      <c r="P54" s="358">
        <v>-3544</v>
      </c>
      <c r="Q54" s="358">
        <v>0</v>
      </c>
      <c r="R54" s="358">
        <v>0</v>
      </c>
      <c r="S54" s="358">
        <v>0</v>
      </c>
      <c r="T54" s="358">
        <v>0</v>
      </c>
      <c r="U54" s="358">
        <v>0</v>
      </c>
      <c r="V54" s="358">
        <v>0</v>
      </c>
      <c r="W54" s="358">
        <v>0</v>
      </c>
      <c r="X54" s="358">
        <v>0</v>
      </c>
      <c r="Y54" s="358">
        <v>0</v>
      </c>
      <c r="Z54" s="358">
        <v>0</v>
      </c>
      <c r="AA54" s="358">
        <v>0</v>
      </c>
      <c r="AB54" s="358">
        <v>0</v>
      </c>
      <c r="AC54" s="358">
        <v>0</v>
      </c>
      <c r="AD54" s="358">
        <v>0</v>
      </c>
      <c r="AE54" s="358">
        <v>0</v>
      </c>
      <c r="AF54" s="358">
        <v>0</v>
      </c>
      <c r="AG54" s="358">
        <v>0</v>
      </c>
      <c r="AH54" s="358">
        <v>57</v>
      </c>
      <c r="AI54" s="358">
        <v>-3641</v>
      </c>
      <c r="AJ54" s="358">
        <v>-2426</v>
      </c>
      <c r="AK54" s="358">
        <v>0</v>
      </c>
      <c r="AL54" s="358">
        <v>0</v>
      </c>
      <c r="AM54" s="358">
        <v>0</v>
      </c>
      <c r="AN54" s="358">
        <v>0</v>
      </c>
      <c r="AO54" s="358">
        <v>1944</v>
      </c>
      <c r="AP54" s="358">
        <v>-29661</v>
      </c>
      <c r="AQ54" s="939">
        <v>-38560</v>
      </c>
      <c r="AR54" s="940">
        <v>2252820</v>
      </c>
      <c r="AS54" s="940">
        <v>2251603</v>
      </c>
    </row>
    <row r="55" spans="1:45" s="135" customFormat="1" ht="15.6" customHeight="1" x14ac:dyDescent="0.2">
      <c r="A55" s="937">
        <v>49</v>
      </c>
      <c r="B55" s="938" t="s">
        <v>54</v>
      </c>
      <c r="C55" s="358">
        <v>6209276</v>
      </c>
      <c r="D55" s="358">
        <v>-554</v>
      </c>
      <c r="E55" s="358"/>
      <c r="F55" s="358"/>
      <c r="G55" s="358">
        <v>0</v>
      </c>
      <c r="H55" s="358">
        <v>0</v>
      </c>
      <c r="I55" s="358">
        <v>0</v>
      </c>
      <c r="J55" s="358">
        <v>0</v>
      </c>
      <c r="K55" s="358">
        <v>0</v>
      </c>
      <c r="L55" s="358">
        <v>0</v>
      </c>
      <c r="M55" s="358">
        <v>-39706</v>
      </c>
      <c r="N55" s="358">
        <v>0</v>
      </c>
      <c r="O55" s="358">
        <v>0</v>
      </c>
      <c r="P55" s="358">
        <v>0</v>
      </c>
      <c r="Q55" s="358">
        <v>0</v>
      </c>
      <c r="R55" s="358">
        <v>0</v>
      </c>
      <c r="S55" s="358">
        <v>0</v>
      </c>
      <c r="T55" s="358">
        <v>0</v>
      </c>
      <c r="U55" s="358">
        <v>0</v>
      </c>
      <c r="V55" s="358">
        <v>0</v>
      </c>
      <c r="W55" s="358">
        <v>0</v>
      </c>
      <c r="X55" s="358">
        <v>0</v>
      </c>
      <c r="Y55" s="358">
        <v>0</v>
      </c>
      <c r="Z55" s="358">
        <v>0</v>
      </c>
      <c r="AA55" s="358">
        <v>196</v>
      </c>
      <c r="AB55" s="358">
        <v>-28163</v>
      </c>
      <c r="AC55" s="358">
        <v>-3132</v>
      </c>
      <c r="AD55" s="358">
        <v>0</v>
      </c>
      <c r="AE55" s="358">
        <v>0</v>
      </c>
      <c r="AF55" s="358">
        <v>0</v>
      </c>
      <c r="AG55" s="358">
        <v>0</v>
      </c>
      <c r="AH55" s="358">
        <v>0</v>
      </c>
      <c r="AI55" s="358">
        <v>0</v>
      </c>
      <c r="AJ55" s="358">
        <v>0</v>
      </c>
      <c r="AK55" s="358">
        <v>0</v>
      </c>
      <c r="AL55" s="358">
        <v>1767</v>
      </c>
      <c r="AM55" s="358">
        <v>0</v>
      </c>
      <c r="AN55" s="358">
        <v>0</v>
      </c>
      <c r="AO55" s="358">
        <v>-14300</v>
      </c>
      <c r="AP55" s="358">
        <v>-8223</v>
      </c>
      <c r="AQ55" s="939">
        <v>-92115</v>
      </c>
      <c r="AR55" s="940">
        <v>6117161</v>
      </c>
      <c r="AS55" s="940">
        <v>6113982</v>
      </c>
    </row>
    <row r="56" spans="1:45" s="135" customFormat="1" ht="15.6" customHeight="1" x14ac:dyDescent="0.2">
      <c r="A56" s="924">
        <v>50</v>
      </c>
      <c r="B56" s="925" t="s">
        <v>55</v>
      </c>
      <c r="C56" s="926">
        <v>3532932</v>
      </c>
      <c r="D56" s="926">
        <v>-782</v>
      </c>
      <c r="E56" s="926"/>
      <c r="F56" s="926"/>
      <c r="G56" s="926">
        <v>0</v>
      </c>
      <c r="H56" s="926">
        <v>0</v>
      </c>
      <c r="I56" s="926">
        <v>0</v>
      </c>
      <c r="J56" s="926">
        <v>0</v>
      </c>
      <c r="K56" s="926">
        <v>0</v>
      </c>
      <c r="L56" s="926">
        <v>0</v>
      </c>
      <c r="M56" s="926">
        <v>0</v>
      </c>
      <c r="N56" s="926">
        <v>0</v>
      </c>
      <c r="O56" s="926">
        <v>28</v>
      </c>
      <c r="P56" s="926">
        <v>0</v>
      </c>
      <c r="Q56" s="926">
        <v>0</v>
      </c>
      <c r="R56" s="926">
        <v>0</v>
      </c>
      <c r="S56" s="926">
        <v>0</v>
      </c>
      <c r="T56" s="926">
        <v>0</v>
      </c>
      <c r="U56" s="926">
        <v>0</v>
      </c>
      <c r="V56" s="926">
        <v>0</v>
      </c>
      <c r="W56" s="926">
        <v>0</v>
      </c>
      <c r="X56" s="926">
        <v>0</v>
      </c>
      <c r="Y56" s="926">
        <v>0</v>
      </c>
      <c r="Z56" s="926">
        <v>0</v>
      </c>
      <c r="AA56" s="926">
        <v>-9707</v>
      </c>
      <c r="AB56" s="926">
        <v>-16860</v>
      </c>
      <c r="AC56" s="926">
        <v>-20603</v>
      </c>
      <c r="AD56" s="926">
        <v>0</v>
      </c>
      <c r="AE56" s="926">
        <v>0</v>
      </c>
      <c r="AF56" s="926">
        <v>0</v>
      </c>
      <c r="AG56" s="926">
        <v>0</v>
      </c>
      <c r="AH56" s="926">
        <v>0</v>
      </c>
      <c r="AI56" s="926">
        <v>0</v>
      </c>
      <c r="AJ56" s="926">
        <v>0</v>
      </c>
      <c r="AK56" s="926">
        <v>0</v>
      </c>
      <c r="AL56" s="926">
        <v>1499</v>
      </c>
      <c r="AM56" s="926">
        <v>0</v>
      </c>
      <c r="AN56" s="926">
        <v>0</v>
      </c>
      <c r="AO56" s="926">
        <v>-6608</v>
      </c>
      <c r="AP56" s="926">
        <v>-8526</v>
      </c>
      <c r="AQ56" s="927">
        <v>-61559</v>
      </c>
      <c r="AR56" s="928">
        <v>3471373</v>
      </c>
      <c r="AS56" s="928">
        <v>3469896</v>
      </c>
    </row>
    <row r="57" spans="1:45" s="135" customFormat="1" ht="15.6" customHeight="1" x14ac:dyDescent="0.2">
      <c r="A57" s="937">
        <v>51</v>
      </c>
      <c r="B57" s="938" t="s">
        <v>56</v>
      </c>
      <c r="C57" s="358">
        <v>3750613</v>
      </c>
      <c r="D57" s="358">
        <v>-381</v>
      </c>
      <c r="E57" s="358"/>
      <c r="F57" s="358"/>
      <c r="G57" s="358">
        <v>0</v>
      </c>
      <c r="H57" s="358">
        <v>0</v>
      </c>
      <c r="I57" s="358">
        <v>0</v>
      </c>
      <c r="J57" s="358">
        <v>0</v>
      </c>
      <c r="K57" s="358">
        <v>0</v>
      </c>
      <c r="L57" s="358">
        <v>0</v>
      </c>
      <c r="M57" s="358">
        <v>0</v>
      </c>
      <c r="N57" s="358">
        <v>0</v>
      </c>
      <c r="O57" s="358">
        <v>0</v>
      </c>
      <c r="P57" s="358">
        <v>0</v>
      </c>
      <c r="Q57" s="358">
        <v>0</v>
      </c>
      <c r="R57" s="358">
        <v>0</v>
      </c>
      <c r="S57" s="358">
        <v>0</v>
      </c>
      <c r="T57" s="358">
        <v>0</v>
      </c>
      <c r="U57" s="358">
        <v>0</v>
      </c>
      <c r="V57" s="358">
        <v>0</v>
      </c>
      <c r="W57" s="358">
        <v>0</v>
      </c>
      <c r="X57" s="358">
        <v>0</v>
      </c>
      <c r="Y57" s="358">
        <v>0</v>
      </c>
      <c r="Z57" s="358">
        <v>0</v>
      </c>
      <c r="AA57" s="358">
        <v>-399</v>
      </c>
      <c r="AB57" s="358">
        <v>0</v>
      </c>
      <c r="AC57" s="358">
        <v>0</v>
      </c>
      <c r="AD57" s="358">
        <v>0</v>
      </c>
      <c r="AE57" s="358">
        <v>0</v>
      </c>
      <c r="AF57" s="358">
        <v>0</v>
      </c>
      <c r="AG57" s="358">
        <v>0</v>
      </c>
      <c r="AH57" s="358">
        <v>0</v>
      </c>
      <c r="AI57" s="358">
        <v>0</v>
      </c>
      <c r="AJ57" s="358">
        <v>0</v>
      </c>
      <c r="AK57" s="358">
        <v>0</v>
      </c>
      <c r="AL57" s="358">
        <v>-1132</v>
      </c>
      <c r="AM57" s="358">
        <v>0</v>
      </c>
      <c r="AN57" s="358">
        <v>0</v>
      </c>
      <c r="AO57" s="358">
        <v>-2352</v>
      </c>
      <c r="AP57" s="358">
        <v>408</v>
      </c>
      <c r="AQ57" s="939">
        <v>-3856</v>
      </c>
      <c r="AR57" s="940">
        <v>3746757</v>
      </c>
      <c r="AS57" s="940">
        <v>3746501</v>
      </c>
    </row>
    <row r="58" spans="1:45" s="135" customFormat="1" ht="15.6" customHeight="1" x14ac:dyDescent="0.2">
      <c r="A58" s="937">
        <v>52</v>
      </c>
      <c r="B58" s="938" t="s">
        <v>57</v>
      </c>
      <c r="C58" s="358">
        <v>17732876</v>
      </c>
      <c r="D58" s="358">
        <v>-1503</v>
      </c>
      <c r="E58" s="358"/>
      <c r="F58" s="358"/>
      <c r="G58" s="358">
        <v>0</v>
      </c>
      <c r="H58" s="358">
        <v>0</v>
      </c>
      <c r="I58" s="358">
        <v>-1012</v>
      </c>
      <c r="J58" s="358">
        <v>-3444</v>
      </c>
      <c r="K58" s="358">
        <v>-3083</v>
      </c>
      <c r="L58" s="358">
        <v>0</v>
      </c>
      <c r="M58" s="358">
        <v>0</v>
      </c>
      <c r="N58" s="358">
        <v>0</v>
      </c>
      <c r="O58" s="358">
        <v>0</v>
      </c>
      <c r="P58" s="358">
        <v>-1240</v>
      </c>
      <c r="Q58" s="358">
        <v>0</v>
      </c>
      <c r="R58" s="358">
        <v>0</v>
      </c>
      <c r="S58" s="358">
        <v>1376</v>
      </c>
      <c r="T58" s="358">
        <v>0</v>
      </c>
      <c r="U58" s="358">
        <v>0</v>
      </c>
      <c r="V58" s="358">
        <v>0</v>
      </c>
      <c r="W58" s="358">
        <v>0</v>
      </c>
      <c r="X58" s="358">
        <v>0</v>
      </c>
      <c r="Y58" s="358">
        <v>0</v>
      </c>
      <c r="Z58" s="358">
        <v>0</v>
      </c>
      <c r="AA58" s="358">
        <v>0</v>
      </c>
      <c r="AB58" s="358">
        <v>0</v>
      </c>
      <c r="AC58" s="358">
        <v>0</v>
      </c>
      <c r="AD58" s="358">
        <v>-1144</v>
      </c>
      <c r="AE58" s="358">
        <v>0</v>
      </c>
      <c r="AF58" s="358">
        <v>0</v>
      </c>
      <c r="AG58" s="358">
        <v>0</v>
      </c>
      <c r="AH58" s="358">
        <v>0</v>
      </c>
      <c r="AI58" s="358">
        <v>-1373</v>
      </c>
      <c r="AJ58" s="358">
        <v>0</v>
      </c>
      <c r="AK58" s="358">
        <v>496</v>
      </c>
      <c r="AL58" s="358">
        <v>0</v>
      </c>
      <c r="AM58" s="358">
        <v>0</v>
      </c>
      <c r="AN58" s="358">
        <v>0</v>
      </c>
      <c r="AO58" s="358">
        <v>-68823</v>
      </c>
      <c r="AP58" s="358">
        <v>-59378</v>
      </c>
      <c r="AQ58" s="939">
        <v>-139128</v>
      </c>
      <c r="AR58" s="940">
        <v>17593748</v>
      </c>
      <c r="AS58" s="940">
        <v>17589978</v>
      </c>
    </row>
    <row r="59" spans="1:45" s="135" customFormat="1" ht="15.6" customHeight="1" x14ac:dyDescent="0.2">
      <c r="A59" s="937">
        <v>53</v>
      </c>
      <c r="B59" s="938" t="s">
        <v>58</v>
      </c>
      <c r="C59" s="358">
        <v>9165059</v>
      </c>
      <c r="D59" s="358">
        <v>-1083</v>
      </c>
      <c r="E59" s="358"/>
      <c r="F59" s="358"/>
      <c r="G59" s="358">
        <v>0</v>
      </c>
      <c r="H59" s="358">
        <v>0</v>
      </c>
      <c r="I59" s="358">
        <v>0</v>
      </c>
      <c r="J59" s="358">
        <v>0</v>
      </c>
      <c r="K59" s="358">
        <v>0</v>
      </c>
      <c r="L59" s="358">
        <v>0</v>
      </c>
      <c r="M59" s="358">
        <v>0</v>
      </c>
      <c r="N59" s="358">
        <v>0</v>
      </c>
      <c r="O59" s="358">
        <v>-227</v>
      </c>
      <c r="P59" s="358">
        <v>436</v>
      </c>
      <c r="Q59" s="358">
        <v>0</v>
      </c>
      <c r="R59" s="358">
        <v>0</v>
      </c>
      <c r="S59" s="358">
        <v>0</v>
      </c>
      <c r="T59" s="358">
        <v>0</v>
      </c>
      <c r="U59" s="358">
        <v>0</v>
      </c>
      <c r="V59" s="358">
        <v>0</v>
      </c>
      <c r="W59" s="358">
        <v>0</v>
      </c>
      <c r="X59" s="358">
        <v>0</v>
      </c>
      <c r="Y59" s="358">
        <v>0</v>
      </c>
      <c r="Z59" s="358">
        <v>0</v>
      </c>
      <c r="AA59" s="358">
        <v>0</v>
      </c>
      <c r="AB59" s="358">
        <v>0</v>
      </c>
      <c r="AC59" s="358">
        <v>0</v>
      </c>
      <c r="AD59" s="358">
        <v>-62792</v>
      </c>
      <c r="AE59" s="358">
        <v>0</v>
      </c>
      <c r="AF59" s="358">
        <v>0</v>
      </c>
      <c r="AG59" s="358">
        <v>0</v>
      </c>
      <c r="AH59" s="358">
        <v>0</v>
      </c>
      <c r="AI59" s="358">
        <v>0</v>
      </c>
      <c r="AJ59" s="358">
        <v>0</v>
      </c>
      <c r="AK59" s="358">
        <v>0</v>
      </c>
      <c r="AL59" s="358">
        <v>0</v>
      </c>
      <c r="AM59" s="358">
        <v>0</v>
      </c>
      <c r="AN59" s="358">
        <v>0</v>
      </c>
      <c r="AO59" s="358">
        <v>-9561</v>
      </c>
      <c r="AP59" s="358">
        <v>-30425</v>
      </c>
      <c r="AQ59" s="939">
        <v>-103652</v>
      </c>
      <c r="AR59" s="940">
        <v>9061407</v>
      </c>
      <c r="AS59" s="940">
        <v>9057927</v>
      </c>
    </row>
    <row r="60" spans="1:45" s="135" customFormat="1" ht="15.6" customHeight="1" x14ac:dyDescent="0.2">
      <c r="A60" s="937">
        <v>54</v>
      </c>
      <c r="B60" s="938" t="s">
        <v>59</v>
      </c>
      <c r="C60" s="358">
        <v>183138</v>
      </c>
      <c r="D60" s="358">
        <v>-355</v>
      </c>
      <c r="E60" s="358"/>
      <c r="F60" s="358"/>
      <c r="G60" s="358">
        <v>0</v>
      </c>
      <c r="H60" s="358">
        <v>0</v>
      </c>
      <c r="I60" s="358">
        <v>0</v>
      </c>
      <c r="J60" s="358">
        <v>0</v>
      </c>
      <c r="K60" s="358">
        <v>0</v>
      </c>
      <c r="L60" s="358">
        <v>0</v>
      </c>
      <c r="M60" s="358">
        <v>0</v>
      </c>
      <c r="N60" s="358">
        <v>0</v>
      </c>
      <c r="O60" s="358">
        <v>0</v>
      </c>
      <c r="P60" s="358">
        <v>0</v>
      </c>
      <c r="Q60" s="358">
        <v>-2168</v>
      </c>
      <c r="R60" s="358">
        <v>0</v>
      </c>
      <c r="S60" s="358">
        <v>0</v>
      </c>
      <c r="T60" s="358">
        <v>-27598</v>
      </c>
      <c r="U60" s="358">
        <v>0</v>
      </c>
      <c r="V60" s="358">
        <v>0</v>
      </c>
      <c r="W60" s="358">
        <v>0</v>
      </c>
      <c r="X60" s="358">
        <v>0</v>
      </c>
      <c r="Y60" s="358">
        <v>0</v>
      </c>
      <c r="Z60" s="358">
        <v>0</v>
      </c>
      <c r="AA60" s="358">
        <v>0</v>
      </c>
      <c r="AB60" s="358">
        <v>0</v>
      </c>
      <c r="AC60" s="358">
        <v>0</v>
      </c>
      <c r="AD60" s="358">
        <v>0</v>
      </c>
      <c r="AE60" s="358">
        <v>0</v>
      </c>
      <c r="AF60" s="358">
        <v>0</v>
      </c>
      <c r="AG60" s="358">
        <v>0</v>
      </c>
      <c r="AH60" s="358">
        <v>0</v>
      </c>
      <c r="AI60" s="358">
        <v>0</v>
      </c>
      <c r="AJ60" s="358">
        <v>0</v>
      </c>
      <c r="AK60" s="358">
        <v>0</v>
      </c>
      <c r="AL60" s="358">
        <v>0</v>
      </c>
      <c r="AM60" s="358">
        <v>0</v>
      </c>
      <c r="AN60" s="358">
        <v>0</v>
      </c>
      <c r="AO60" s="358">
        <v>-2142</v>
      </c>
      <c r="AP60" s="358">
        <v>-3901</v>
      </c>
      <c r="AQ60" s="939">
        <v>-36164</v>
      </c>
      <c r="AR60" s="940">
        <v>146974</v>
      </c>
      <c r="AS60" s="940">
        <v>146576</v>
      </c>
    </row>
    <row r="61" spans="1:45" s="135" customFormat="1" ht="15.6" customHeight="1" x14ac:dyDescent="0.2">
      <c r="A61" s="924">
        <v>55</v>
      </c>
      <c r="B61" s="925" t="s">
        <v>60</v>
      </c>
      <c r="C61" s="926">
        <v>7628868</v>
      </c>
      <c r="D61" s="926">
        <v>-2832</v>
      </c>
      <c r="E61" s="926"/>
      <c r="F61" s="926"/>
      <c r="G61" s="926">
        <v>0</v>
      </c>
      <c r="H61" s="926">
        <v>0</v>
      </c>
      <c r="I61" s="926">
        <v>0</v>
      </c>
      <c r="J61" s="926">
        <v>0</v>
      </c>
      <c r="K61" s="926">
        <v>0</v>
      </c>
      <c r="L61" s="926">
        <v>0</v>
      </c>
      <c r="M61" s="926">
        <v>0</v>
      </c>
      <c r="N61" s="926">
        <v>0</v>
      </c>
      <c r="O61" s="926">
        <v>0</v>
      </c>
      <c r="P61" s="926">
        <v>0</v>
      </c>
      <c r="Q61" s="926">
        <v>0</v>
      </c>
      <c r="R61" s="926">
        <v>0</v>
      </c>
      <c r="S61" s="926">
        <v>0</v>
      </c>
      <c r="T61" s="926">
        <v>0</v>
      </c>
      <c r="U61" s="926">
        <v>0</v>
      </c>
      <c r="V61" s="926">
        <v>0</v>
      </c>
      <c r="W61" s="926">
        <v>0</v>
      </c>
      <c r="X61" s="926">
        <v>0</v>
      </c>
      <c r="Y61" s="926">
        <v>0</v>
      </c>
      <c r="Z61" s="926">
        <v>0</v>
      </c>
      <c r="AA61" s="926">
        <v>0</v>
      </c>
      <c r="AB61" s="926">
        <v>1764</v>
      </c>
      <c r="AC61" s="926">
        <v>0</v>
      </c>
      <c r="AD61" s="926">
        <v>0</v>
      </c>
      <c r="AE61" s="926">
        <v>0</v>
      </c>
      <c r="AF61" s="926">
        <v>0</v>
      </c>
      <c r="AG61" s="926">
        <v>0</v>
      </c>
      <c r="AH61" s="926">
        <v>0</v>
      </c>
      <c r="AI61" s="926">
        <v>0</v>
      </c>
      <c r="AJ61" s="926">
        <v>0</v>
      </c>
      <c r="AK61" s="926">
        <v>0</v>
      </c>
      <c r="AL61" s="926">
        <v>0</v>
      </c>
      <c r="AM61" s="926">
        <v>0</v>
      </c>
      <c r="AN61" s="926">
        <v>0</v>
      </c>
      <c r="AO61" s="926">
        <v>-12992</v>
      </c>
      <c r="AP61" s="926">
        <v>-64320</v>
      </c>
      <c r="AQ61" s="927">
        <v>-78380</v>
      </c>
      <c r="AR61" s="928">
        <v>7550488</v>
      </c>
      <c r="AS61" s="928">
        <v>7549117</v>
      </c>
    </row>
    <row r="62" spans="1:45" s="135" customFormat="1" ht="15.6" customHeight="1" x14ac:dyDescent="0.2">
      <c r="A62" s="937">
        <v>56</v>
      </c>
      <c r="B62" s="938" t="s">
        <v>61</v>
      </c>
      <c r="C62" s="358">
        <v>1024474</v>
      </c>
      <c r="D62" s="358">
        <v>-285</v>
      </c>
      <c r="E62" s="358"/>
      <c r="F62" s="358"/>
      <c r="G62" s="358">
        <v>0</v>
      </c>
      <c r="H62" s="358">
        <v>-311881</v>
      </c>
      <c r="I62" s="358">
        <v>0</v>
      </c>
      <c r="J62" s="358">
        <v>0</v>
      </c>
      <c r="K62" s="358">
        <v>0</v>
      </c>
      <c r="L62" s="358">
        <v>0</v>
      </c>
      <c r="M62" s="358">
        <v>0</v>
      </c>
      <c r="N62" s="358">
        <v>0</v>
      </c>
      <c r="O62" s="358">
        <v>0</v>
      </c>
      <c r="P62" s="358">
        <v>0</v>
      </c>
      <c r="Q62" s="358">
        <v>0</v>
      </c>
      <c r="R62" s="358">
        <v>0</v>
      </c>
      <c r="S62" s="358">
        <v>0</v>
      </c>
      <c r="T62" s="358">
        <v>0</v>
      </c>
      <c r="U62" s="358">
        <v>0</v>
      </c>
      <c r="V62" s="358">
        <v>0</v>
      </c>
      <c r="W62" s="358">
        <v>0</v>
      </c>
      <c r="X62" s="358">
        <v>0</v>
      </c>
      <c r="Y62" s="358">
        <v>0</v>
      </c>
      <c r="Z62" s="358">
        <v>-46421</v>
      </c>
      <c r="AA62" s="358">
        <v>0</v>
      </c>
      <c r="AB62" s="358">
        <v>0</v>
      </c>
      <c r="AC62" s="358">
        <v>0</v>
      </c>
      <c r="AD62" s="358">
        <v>0</v>
      </c>
      <c r="AE62" s="358">
        <v>0</v>
      </c>
      <c r="AF62" s="358">
        <v>-13682</v>
      </c>
      <c r="AG62" s="358">
        <v>0</v>
      </c>
      <c r="AH62" s="358">
        <v>0</v>
      </c>
      <c r="AI62" s="358">
        <v>0</v>
      </c>
      <c r="AJ62" s="358">
        <v>1307</v>
      </c>
      <c r="AK62" s="358">
        <v>0</v>
      </c>
      <c r="AL62" s="358">
        <v>0</v>
      </c>
      <c r="AM62" s="358">
        <v>0</v>
      </c>
      <c r="AN62" s="358">
        <v>0</v>
      </c>
      <c r="AO62" s="358">
        <v>-2887</v>
      </c>
      <c r="AP62" s="358">
        <v>-1505</v>
      </c>
      <c r="AQ62" s="939">
        <v>-375354</v>
      </c>
      <c r="AR62" s="940">
        <v>649120</v>
      </c>
      <c r="AS62" s="940">
        <v>638209</v>
      </c>
    </row>
    <row r="63" spans="1:45" s="135" customFormat="1" ht="15.6" customHeight="1" x14ac:dyDescent="0.2">
      <c r="A63" s="937">
        <v>57</v>
      </c>
      <c r="B63" s="938" t="s">
        <v>62</v>
      </c>
      <c r="C63" s="358">
        <v>4640537</v>
      </c>
      <c r="D63" s="358">
        <v>-916</v>
      </c>
      <c r="E63" s="358"/>
      <c r="F63" s="358"/>
      <c r="G63" s="358">
        <v>0</v>
      </c>
      <c r="H63" s="358">
        <v>0</v>
      </c>
      <c r="I63" s="358">
        <v>0</v>
      </c>
      <c r="J63" s="358">
        <v>0</v>
      </c>
      <c r="K63" s="358">
        <v>0</v>
      </c>
      <c r="L63" s="358">
        <v>0</v>
      </c>
      <c r="M63" s="358">
        <v>0</v>
      </c>
      <c r="N63" s="358">
        <v>0</v>
      </c>
      <c r="O63" s="358">
        <v>0</v>
      </c>
      <c r="P63" s="358">
        <v>0</v>
      </c>
      <c r="Q63" s="358">
        <v>-346</v>
      </c>
      <c r="R63" s="358">
        <v>0</v>
      </c>
      <c r="S63" s="358">
        <v>0</v>
      </c>
      <c r="T63" s="358">
        <v>0</v>
      </c>
      <c r="U63" s="358">
        <v>0</v>
      </c>
      <c r="V63" s="358">
        <v>0</v>
      </c>
      <c r="W63" s="358">
        <v>0</v>
      </c>
      <c r="X63" s="358">
        <v>0</v>
      </c>
      <c r="Y63" s="358">
        <v>0</v>
      </c>
      <c r="Z63" s="358">
        <v>0</v>
      </c>
      <c r="AA63" s="358">
        <v>2481</v>
      </c>
      <c r="AB63" s="358">
        <v>1405</v>
      </c>
      <c r="AC63" s="358">
        <v>1807</v>
      </c>
      <c r="AD63" s="358">
        <v>0</v>
      </c>
      <c r="AE63" s="358">
        <v>0</v>
      </c>
      <c r="AF63" s="358">
        <v>0</v>
      </c>
      <c r="AG63" s="358">
        <v>0</v>
      </c>
      <c r="AH63" s="358">
        <v>0</v>
      </c>
      <c r="AI63" s="358">
        <v>0</v>
      </c>
      <c r="AJ63" s="358">
        <v>0</v>
      </c>
      <c r="AK63" s="358">
        <v>0</v>
      </c>
      <c r="AL63" s="358">
        <v>459</v>
      </c>
      <c r="AM63" s="358">
        <v>0</v>
      </c>
      <c r="AN63" s="358">
        <v>0</v>
      </c>
      <c r="AO63" s="358">
        <v>-6868</v>
      </c>
      <c r="AP63" s="358">
        <v>-6471</v>
      </c>
      <c r="AQ63" s="939">
        <v>-8449</v>
      </c>
      <c r="AR63" s="940">
        <v>4632088</v>
      </c>
      <c r="AS63" s="940">
        <v>4631560</v>
      </c>
    </row>
    <row r="64" spans="1:45" s="135" customFormat="1" ht="15.6" customHeight="1" x14ac:dyDescent="0.2">
      <c r="A64" s="937">
        <v>58</v>
      </c>
      <c r="B64" s="938" t="s">
        <v>63</v>
      </c>
      <c r="C64" s="358">
        <v>4617130</v>
      </c>
      <c r="D64" s="358">
        <v>-466</v>
      </c>
      <c r="E64" s="358"/>
      <c r="F64" s="358"/>
      <c r="G64" s="358">
        <v>0</v>
      </c>
      <c r="H64" s="358">
        <v>0</v>
      </c>
      <c r="I64" s="358">
        <v>0</v>
      </c>
      <c r="J64" s="358">
        <v>0</v>
      </c>
      <c r="K64" s="358">
        <v>0</v>
      </c>
      <c r="L64" s="358">
        <v>0</v>
      </c>
      <c r="M64" s="358">
        <v>0</v>
      </c>
      <c r="N64" s="358">
        <v>0</v>
      </c>
      <c r="O64" s="358">
        <v>0</v>
      </c>
      <c r="P64" s="358">
        <v>0</v>
      </c>
      <c r="Q64" s="358">
        <v>0</v>
      </c>
      <c r="R64" s="358">
        <v>0</v>
      </c>
      <c r="S64" s="358">
        <v>0</v>
      </c>
      <c r="T64" s="358">
        <v>0</v>
      </c>
      <c r="U64" s="358">
        <v>0</v>
      </c>
      <c r="V64" s="358">
        <v>0</v>
      </c>
      <c r="W64" s="358">
        <v>0</v>
      </c>
      <c r="X64" s="358">
        <v>0</v>
      </c>
      <c r="Y64" s="358">
        <v>0</v>
      </c>
      <c r="Z64" s="358">
        <v>0</v>
      </c>
      <c r="AA64" s="358">
        <v>0</v>
      </c>
      <c r="AB64" s="358">
        <v>0</v>
      </c>
      <c r="AC64" s="358">
        <v>0</v>
      </c>
      <c r="AD64" s="358">
        <v>0</v>
      </c>
      <c r="AE64" s="358">
        <v>0</v>
      </c>
      <c r="AF64" s="358">
        <v>0</v>
      </c>
      <c r="AG64" s="358">
        <v>0</v>
      </c>
      <c r="AH64" s="358">
        <v>0</v>
      </c>
      <c r="AI64" s="358">
        <v>0</v>
      </c>
      <c r="AJ64" s="358">
        <v>0</v>
      </c>
      <c r="AK64" s="358">
        <v>0</v>
      </c>
      <c r="AL64" s="358">
        <v>0</v>
      </c>
      <c r="AM64" s="358">
        <v>0</v>
      </c>
      <c r="AN64" s="358">
        <v>0</v>
      </c>
      <c r="AO64" s="358">
        <v>-4553</v>
      </c>
      <c r="AP64" s="358">
        <v>994</v>
      </c>
      <c r="AQ64" s="939">
        <v>-4025</v>
      </c>
      <c r="AR64" s="940">
        <v>4613105</v>
      </c>
      <c r="AS64" s="940">
        <v>4612878</v>
      </c>
    </row>
    <row r="65" spans="1:45" s="135" customFormat="1" ht="15.6" customHeight="1" x14ac:dyDescent="0.2">
      <c r="A65" s="937">
        <v>59</v>
      </c>
      <c r="B65" s="938" t="s">
        <v>64</v>
      </c>
      <c r="C65" s="358">
        <v>3194057</v>
      </c>
      <c r="D65" s="358">
        <v>-150</v>
      </c>
      <c r="E65" s="358"/>
      <c r="F65" s="358"/>
      <c r="G65" s="358">
        <v>0</v>
      </c>
      <c r="H65" s="358">
        <v>0</v>
      </c>
      <c r="I65" s="358">
        <v>0</v>
      </c>
      <c r="J65" s="358">
        <v>0</v>
      </c>
      <c r="K65" s="358">
        <v>0</v>
      </c>
      <c r="L65" s="358">
        <v>0</v>
      </c>
      <c r="M65" s="358">
        <v>0</v>
      </c>
      <c r="N65" s="358">
        <v>0</v>
      </c>
      <c r="O65" s="358">
        <v>0</v>
      </c>
      <c r="P65" s="358">
        <v>248</v>
      </c>
      <c r="Q65" s="358">
        <v>0</v>
      </c>
      <c r="R65" s="358">
        <v>0</v>
      </c>
      <c r="S65" s="358">
        <v>0</v>
      </c>
      <c r="T65" s="358">
        <v>0</v>
      </c>
      <c r="U65" s="358">
        <v>0</v>
      </c>
      <c r="V65" s="358">
        <v>0</v>
      </c>
      <c r="W65" s="358">
        <v>0</v>
      </c>
      <c r="X65" s="358">
        <v>0</v>
      </c>
      <c r="Y65" s="358">
        <v>0</v>
      </c>
      <c r="Z65" s="358">
        <v>0</v>
      </c>
      <c r="AA65" s="358">
        <v>0</v>
      </c>
      <c r="AB65" s="358">
        <v>0</v>
      </c>
      <c r="AC65" s="358">
        <v>0</v>
      </c>
      <c r="AD65" s="358">
        <v>0</v>
      </c>
      <c r="AE65" s="358">
        <v>0</v>
      </c>
      <c r="AF65" s="358">
        <v>0</v>
      </c>
      <c r="AG65" s="358">
        <v>0</v>
      </c>
      <c r="AH65" s="358">
        <v>0</v>
      </c>
      <c r="AI65" s="358">
        <v>0</v>
      </c>
      <c r="AJ65" s="358">
        <v>0</v>
      </c>
      <c r="AK65" s="358">
        <v>0</v>
      </c>
      <c r="AL65" s="358">
        <v>0</v>
      </c>
      <c r="AM65" s="358">
        <v>0</v>
      </c>
      <c r="AN65" s="358">
        <v>0</v>
      </c>
      <c r="AO65" s="358">
        <v>-1039</v>
      </c>
      <c r="AP65" s="358">
        <v>-5231</v>
      </c>
      <c r="AQ65" s="939">
        <v>-6172</v>
      </c>
      <c r="AR65" s="940">
        <v>3187885</v>
      </c>
      <c r="AS65" s="940">
        <v>3187744</v>
      </c>
    </row>
    <row r="66" spans="1:45" s="135" customFormat="1" ht="15.6" customHeight="1" x14ac:dyDescent="0.2">
      <c r="A66" s="924">
        <v>60</v>
      </c>
      <c r="B66" s="925" t="s">
        <v>65</v>
      </c>
      <c r="C66" s="926">
        <v>3101273</v>
      </c>
      <c r="D66" s="926">
        <v>-1369</v>
      </c>
      <c r="E66" s="926"/>
      <c r="F66" s="926"/>
      <c r="G66" s="926">
        <v>0</v>
      </c>
      <c r="H66" s="926">
        <v>0</v>
      </c>
      <c r="I66" s="926">
        <v>0</v>
      </c>
      <c r="J66" s="926">
        <v>0</v>
      </c>
      <c r="K66" s="926">
        <v>0</v>
      </c>
      <c r="L66" s="926">
        <v>0</v>
      </c>
      <c r="M66" s="926">
        <v>0</v>
      </c>
      <c r="N66" s="926">
        <v>0</v>
      </c>
      <c r="O66" s="926">
        <v>0</v>
      </c>
      <c r="P66" s="926">
        <v>0</v>
      </c>
      <c r="Q66" s="926">
        <v>0</v>
      </c>
      <c r="R66" s="926">
        <v>0</v>
      </c>
      <c r="S66" s="926">
        <v>0</v>
      </c>
      <c r="T66" s="926">
        <v>0</v>
      </c>
      <c r="U66" s="926">
        <v>0</v>
      </c>
      <c r="V66" s="926">
        <v>586</v>
      </c>
      <c r="W66" s="926">
        <v>0</v>
      </c>
      <c r="X66" s="926">
        <v>0</v>
      </c>
      <c r="Y66" s="926">
        <v>0</v>
      </c>
      <c r="Z66" s="926">
        <v>0</v>
      </c>
      <c r="AA66" s="926">
        <v>0</v>
      </c>
      <c r="AB66" s="926">
        <v>0</v>
      </c>
      <c r="AC66" s="926">
        <v>0</v>
      </c>
      <c r="AD66" s="926">
        <v>0</v>
      </c>
      <c r="AE66" s="926">
        <v>0</v>
      </c>
      <c r="AF66" s="926">
        <v>-1925</v>
      </c>
      <c r="AG66" s="926">
        <v>0</v>
      </c>
      <c r="AH66" s="926">
        <v>0</v>
      </c>
      <c r="AI66" s="926">
        <v>0</v>
      </c>
      <c r="AJ66" s="926">
        <v>0</v>
      </c>
      <c r="AK66" s="926">
        <v>0</v>
      </c>
      <c r="AL66" s="926">
        <v>0</v>
      </c>
      <c r="AM66" s="926">
        <v>0</v>
      </c>
      <c r="AN66" s="926">
        <v>0</v>
      </c>
      <c r="AO66" s="926">
        <v>-4282</v>
      </c>
      <c r="AP66" s="926">
        <v>-8423</v>
      </c>
      <c r="AQ66" s="927">
        <v>-15413</v>
      </c>
      <c r="AR66" s="928">
        <v>3085860</v>
      </c>
      <c r="AS66" s="928">
        <v>3085440</v>
      </c>
    </row>
    <row r="67" spans="1:45" s="135" customFormat="1" ht="15.6" customHeight="1" x14ac:dyDescent="0.2">
      <c r="A67" s="937">
        <v>61</v>
      </c>
      <c r="B67" s="938" t="s">
        <v>66</v>
      </c>
      <c r="C67" s="358">
        <v>1022026</v>
      </c>
      <c r="D67" s="358">
        <v>-440</v>
      </c>
      <c r="E67" s="358"/>
      <c r="F67" s="358"/>
      <c r="G67" s="358">
        <v>-3859</v>
      </c>
      <c r="H67" s="358">
        <v>0</v>
      </c>
      <c r="I67" s="358">
        <v>0</v>
      </c>
      <c r="J67" s="358">
        <v>0</v>
      </c>
      <c r="K67" s="358">
        <v>0</v>
      </c>
      <c r="L67" s="358">
        <v>0</v>
      </c>
      <c r="M67" s="358">
        <v>0</v>
      </c>
      <c r="N67" s="358">
        <v>0</v>
      </c>
      <c r="O67" s="358">
        <v>-10262</v>
      </c>
      <c r="P67" s="358">
        <v>0</v>
      </c>
      <c r="Q67" s="358">
        <v>0</v>
      </c>
      <c r="R67" s="358">
        <v>0</v>
      </c>
      <c r="S67" s="358">
        <v>674</v>
      </c>
      <c r="T67" s="358">
        <v>0</v>
      </c>
      <c r="U67" s="358">
        <v>0</v>
      </c>
      <c r="V67" s="358">
        <v>0</v>
      </c>
      <c r="W67" s="358">
        <v>-7723</v>
      </c>
      <c r="X67" s="358">
        <v>-41160</v>
      </c>
      <c r="Y67" s="358">
        <v>0</v>
      </c>
      <c r="Z67" s="358">
        <v>0</v>
      </c>
      <c r="AA67" s="358">
        <v>0</v>
      </c>
      <c r="AB67" s="358">
        <v>0</v>
      </c>
      <c r="AC67" s="358">
        <v>0</v>
      </c>
      <c r="AD67" s="358">
        <v>0</v>
      </c>
      <c r="AE67" s="358">
        <v>-1159</v>
      </c>
      <c r="AF67" s="358">
        <v>0</v>
      </c>
      <c r="AG67" s="358">
        <v>0</v>
      </c>
      <c r="AH67" s="358">
        <v>-1911</v>
      </c>
      <c r="AI67" s="358">
        <v>0</v>
      </c>
      <c r="AJ67" s="358">
        <v>0</v>
      </c>
      <c r="AK67" s="358">
        <v>0</v>
      </c>
      <c r="AL67" s="358">
        <v>0</v>
      </c>
      <c r="AM67" s="358">
        <v>0</v>
      </c>
      <c r="AN67" s="358">
        <v>0</v>
      </c>
      <c r="AO67" s="358">
        <v>-4569</v>
      </c>
      <c r="AP67" s="358">
        <v>-5849</v>
      </c>
      <c r="AQ67" s="939">
        <v>-76258</v>
      </c>
      <c r="AR67" s="940">
        <v>945768</v>
      </c>
      <c r="AS67" s="940">
        <v>943896</v>
      </c>
    </row>
    <row r="68" spans="1:45" s="135" customFormat="1" ht="15.6" customHeight="1" x14ac:dyDescent="0.2">
      <c r="A68" s="937">
        <v>62</v>
      </c>
      <c r="B68" s="938" t="s">
        <v>67</v>
      </c>
      <c r="C68" s="358">
        <v>1023698</v>
      </c>
      <c r="D68" s="358">
        <v>-315</v>
      </c>
      <c r="E68" s="358"/>
      <c r="F68" s="358"/>
      <c r="G68" s="358">
        <v>0</v>
      </c>
      <c r="H68" s="358">
        <v>0</v>
      </c>
      <c r="I68" s="358">
        <v>0</v>
      </c>
      <c r="J68" s="358">
        <v>0</v>
      </c>
      <c r="K68" s="358">
        <v>0</v>
      </c>
      <c r="L68" s="358">
        <v>0</v>
      </c>
      <c r="M68" s="358">
        <v>0</v>
      </c>
      <c r="N68" s="358">
        <v>0</v>
      </c>
      <c r="O68" s="358">
        <v>0</v>
      </c>
      <c r="P68" s="358">
        <v>0</v>
      </c>
      <c r="Q68" s="358">
        <v>0</v>
      </c>
      <c r="R68" s="358">
        <v>0</v>
      </c>
      <c r="S68" s="358">
        <v>0</v>
      </c>
      <c r="T68" s="358">
        <v>0</v>
      </c>
      <c r="U68" s="358">
        <v>0</v>
      </c>
      <c r="V68" s="358">
        <v>0</v>
      </c>
      <c r="W68" s="358">
        <v>0</v>
      </c>
      <c r="X68" s="358">
        <v>0</v>
      </c>
      <c r="Y68" s="358">
        <v>0</v>
      </c>
      <c r="Z68" s="358">
        <v>0</v>
      </c>
      <c r="AA68" s="358">
        <v>0</v>
      </c>
      <c r="AB68" s="358">
        <v>0</v>
      </c>
      <c r="AC68" s="358">
        <v>0</v>
      </c>
      <c r="AD68" s="358">
        <v>0</v>
      </c>
      <c r="AE68" s="358">
        <v>0</v>
      </c>
      <c r="AF68" s="358">
        <v>0</v>
      </c>
      <c r="AG68" s="358">
        <v>0</v>
      </c>
      <c r="AH68" s="358">
        <v>0</v>
      </c>
      <c r="AI68" s="358">
        <v>0</v>
      </c>
      <c r="AJ68" s="358">
        <v>0</v>
      </c>
      <c r="AK68" s="358">
        <v>0</v>
      </c>
      <c r="AL68" s="358">
        <v>0</v>
      </c>
      <c r="AM68" s="358">
        <v>0</v>
      </c>
      <c r="AN68" s="358">
        <v>0</v>
      </c>
      <c r="AO68" s="358">
        <v>-229</v>
      </c>
      <c r="AP68" s="358">
        <v>-2817</v>
      </c>
      <c r="AQ68" s="939">
        <v>-3361</v>
      </c>
      <c r="AR68" s="940">
        <v>1020337</v>
      </c>
      <c r="AS68" s="940">
        <v>1020286</v>
      </c>
    </row>
    <row r="69" spans="1:45" s="135" customFormat="1" ht="15.6" customHeight="1" x14ac:dyDescent="0.2">
      <c r="A69" s="937">
        <v>63</v>
      </c>
      <c r="B69" s="938" t="s">
        <v>68</v>
      </c>
      <c r="C69" s="358">
        <v>926685</v>
      </c>
      <c r="D69" s="358">
        <v>0</v>
      </c>
      <c r="E69" s="358"/>
      <c r="F69" s="358"/>
      <c r="G69" s="358">
        <v>0</v>
      </c>
      <c r="H69" s="358">
        <v>0</v>
      </c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-2037</v>
      </c>
      <c r="X69" s="358">
        <v>0</v>
      </c>
      <c r="Y69" s="358">
        <v>0</v>
      </c>
      <c r="Z69" s="358">
        <v>0</v>
      </c>
      <c r="AA69" s="358">
        <v>0</v>
      </c>
      <c r="AB69" s="358">
        <v>0</v>
      </c>
      <c r="AC69" s="358">
        <v>0</v>
      </c>
      <c r="AD69" s="358">
        <v>0</v>
      </c>
      <c r="AE69" s="358">
        <v>0</v>
      </c>
      <c r="AF69" s="358">
        <v>0</v>
      </c>
      <c r="AG69" s="358">
        <v>0</v>
      </c>
      <c r="AH69" s="358">
        <v>1320</v>
      </c>
      <c r="AI69" s="358">
        <v>0</v>
      </c>
      <c r="AJ69" s="358">
        <v>0</v>
      </c>
      <c r="AK69" s="358">
        <v>0</v>
      </c>
      <c r="AL69" s="358">
        <v>0</v>
      </c>
      <c r="AM69" s="358">
        <v>0</v>
      </c>
      <c r="AN69" s="358">
        <v>0</v>
      </c>
      <c r="AO69" s="358">
        <v>-2853</v>
      </c>
      <c r="AP69" s="358">
        <v>-5229</v>
      </c>
      <c r="AQ69" s="939">
        <v>-8799</v>
      </c>
      <c r="AR69" s="940">
        <v>917886</v>
      </c>
      <c r="AS69" s="940">
        <v>917738</v>
      </c>
    </row>
    <row r="70" spans="1:45" s="135" customFormat="1" ht="15.6" customHeight="1" x14ac:dyDescent="0.2">
      <c r="A70" s="937">
        <v>64</v>
      </c>
      <c r="B70" s="938" t="s">
        <v>69</v>
      </c>
      <c r="C70" s="358">
        <v>1107181</v>
      </c>
      <c r="D70" s="358">
        <v>0</v>
      </c>
      <c r="E70" s="358"/>
      <c r="F70" s="358"/>
      <c r="G70" s="358">
        <v>0</v>
      </c>
      <c r="H70" s="358">
        <v>0</v>
      </c>
      <c r="I70" s="358">
        <v>0</v>
      </c>
      <c r="J70" s="358">
        <v>0</v>
      </c>
      <c r="K70" s="358">
        <v>0</v>
      </c>
      <c r="L70" s="358">
        <v>0</v>
      </c>
      <c r="M70" s="358">
        <v>0</v>
      </c>
      <c r="N70" s="358">
        <v>0</v>
      </c>
      <c r="O70" s="358">
        <v>0</v>
      </c>
      <c r="P70" s="358">
        <v>0</v>
      </c>
      <c r="Q70" s="358">
        <v>0</v>
      </c>
      <c r="R70" s="358">
        <v>0</v>
      </c>
      <c r="S70" s="358">
        <v>0</v>
      </c>
      <c r="T70" s="358">
        <v>0</v>
      </c>
      <c r="U70" s="358">
        <v>0</v>
      </c>
      <c r="V70" s="358">
        <v>0</v>
      </c>
      <c r="W70" s="358">
        <v>0</v>
      </c>
      <c r="X70" s="358">
        <v>0</v>
      </c>
      <c r="Y70" s="358">
        <v>0</v>
      </c>
      <c r="Z70" s="358">
        <v>0</v>
      </c>
      <c r="AA70" s="358">
        <v>0</v>
      </c>
      <c r="AB70" s="358">
        <v>0</v>
      </c>
      <c r="AC70" s="358">
        <v>0</v>
      </c>
      <c r="AD70" s="358">
        <v>0</v>
      </c>
      <c r="AE70" s="358">
        <v>0</v>
      </c>
      <c r="AF70" s="358">
        <v>170</v>
      </c>
      <c r="AG70" s="358">
        <v>0</v>
      </c>
      <c r="AH70" s="358">
        <v>0</v>
      </c>
      <c r="AI70" s="358">
        <v>0</v>
      </c>
      <c r="AJ70" s="358">
        <v>0</v>
      </c>
      <c r="AK70" s="358">
        <v>0</v>
      </c>
      <c r="AL70" s="358">
        <v>0</v>
      </c>
      <c r="AM70" s="358">
        <v>0</v>
      </c>
      <c r="AN70" s="358">
        <v>0</v>
      </c>
      <c r="AO70" s="358">
        <v>669</v>
      </c>
      <c r="AP70" s="358">
        <v>0</v>
      </c>
      <c r="AQ70" s="939">
        <v>839</v>
      </c>
      <c r="AR70" s="940">
        <v>1108020</v>
      </c>
      <c r="AS70" s="940">
        <v>1108013</v>
      </c>
    </row>
    <row r="71" spans="1:45" s="135" customFormat="1" ht="15.6" customHeight="1" x14ac:dyDescent="0.2">
      <c r="A71" s="924">
        <v>65</v>
      </c>
      <c r="B71" s="925" t="s">
        <v>70</v>
      </c>
      <c r="C71" s="926">
        <v>3753143</v>
      </c>
      <c r="D71" s="926">
        <v>-1567</v>
      </c>
      <c r="E71" s="926"/>
      <c r="F71" s="926"/>
      <c r="G71" s="926">
        <v>0</v>
      </c>
      <c r="H71" s="926">
        <v>-1414</v>
      </c>
      <c r="I71" s="926">
        <v>0</v>
      </c>
      <c r="J71" s="926">
        <v>0</v>
      </c>
      <c r="K71" s="926">
        <v>0</v>
      </c>
      <c r="L71" s="926">
        <v>0</v>
      </c>
      <c r="M71" s="926">
        <v>0</v>
      </c>
      <c r="N71" s="926">
        <v>0</v>
      </c>
      <c r="O71" s="926">
        <v>0</v>
      </c>
      <c r="P71" s="926">
        <v>0</v>
      </c>
      <c r="Q71" s="926">
        <v>-1368</v>
      </c>
      <c r="R71" s="926">
        <v>0</v>
      </c>
      <c r="S71" s="926">
        <v>0</v>
      </c>
      <c r="T71" s="926">
        <v>0</v>
      </c>
      <c r="U71" s="926">
        <v>0</v>
      </c>
      <c r="V71" s="926">
        <v>-15853</v>
      </c>
      <c r="W71" s="926">
        <v>0</v>
      </c>
      <c r="X71" s="926">
        <v>0</v>
      </c>
      <c r="Y71" s="926">
        <v>0</v>
      </c>
      <c r="Z71" s="926">
        <v>0</v>
      </c>
      <c r="AA71" s="926">
        <v>0</v>
      </c>
      <c r="AB71" s="926">
        <v>0</v>
      </c>
      <c r="AC71" s="926">
        <v>0</v>
      </c>
      <c r="AD71" s="926">
        <v>0</v>
      </c>
      <c r="AE71" s="926">
        <v>0</v>
      </c>
      <c r="AF71" s="926">
        <v>0</v>
      </c>
      <c r="AG71" s="926">
        <v>0</v>
      </c>
      <c r="AH71" s="926">
        <v>0</v>
      </c>
      <c r="AI71" s="926">
        <v>0</v>
      </c>
      <c r="AJ71" s="926">
        <v>0</v>
      </c>
      <c r="AK71" s="926">
        <v>0</v>
      </c>
      <c r="AL71" s="926">
        <v>0</v>
      </c>
      <c r="AM71" s="926">
        <v>0</v>
      </c>
      <c r="AN71" s="926">
        <v>0</v>
      </c>
      <c r="AO71" s="926">
        <v>-4969</v>
      </c>
      <c r="AP71" s="926">
        <v>1874</v>
      </c>
      <c r="AQ71" s="927">
        <v>-23297</v>
      </c>
      <c r="AR71" s="928">
        <v>3729846</v>
      </c>
      <c r="AS71" s="928">
        <v>3728440</v>
      </c>
    </row>
    <row r="72" spans="1:45" s="135" customFormat="1" ht="15.6" customHeight="1" x14ac:dyDescent="0.2">
      <c r="A72" s="937">
        <v>66</v>
      </c>
      <c r="B72" s="938" t="s">
        <v>71</v>
      </c>
      <c r="C72" s="358">
        <v>455858</v>
      </c>
      <c r="D72" s="358">
        <v>0</v>
      </c>
      <c r="E72" s="358"/>
      <c r="F72" s="358"/>
      <c r="G72" s="358">
        <v>0</v>
      </c>
      <c r="H72" s="358">
        <v>0</v>
      </c>
      <c r="I72" s="358">
        <v>0</v>
      </c>
      <c r="J72" s="358">
        <v>0</v>
      </c>
      <c r="K72" s="358">
        <v>0</v>
      </c>
      <c r="L72" s="358">
        <v>0</v>
      </c>
      <c r="M72" s="358">
        <v>0</v>
      </c>
      <c r="N72" s="358">
        <v>0</v>
      </c>
      <c r="O72" s="358">
        <v>0</v>
      </c>
      <c r="P72" s="358">
        <v>0</v>
      </c>
      <c r="Q72" s="358">
        <v>-489</v>
      </c>
      <c r="R72" s="358">
        <v>0</v>
      </c>
      <c r="S72" s="358">
        <v>0</v>
      </c>
      <c r="T72" s="358">
        <v>0</v>
      </c>
      <c r="U72" s="358">
        <v>0</v>
      </c>
      <c r="V72" s="358">
        <v>0</v>
      </c>
      <c r="W72" s="358">
        <v>0</v>
      </c>
      <c r="X72" s="358">
        <v>0</v>
      </c>
      <c r="Y72" s="358">
        <v>0</v>
      </c>
      <c r="Z72" s="358">
        <v>0</v>
      </c>
      <c r="AA72" s="358">
        <v>0</v>
      </c>
      <c r="AB72" s="358">
        <v>0</v>
      </c>
      <c r="AC72" s="358">
        <v>0</v>
      </c>
      <c r="AD72" s="358">
        <v>0</v>
      </c>
      <c r="AE72" s="358">
        <v>0</v>
      </c>
      <c r="AF72" s="358">
        <v>0</v>
      </c>
      <c r="AG72" s="358">
        <v>0</v>
      </c>
      <c r="AH72" s="358">
        <v>0</v>
      </c>
      <c r="AI72" s="358">
        <v>0</v>
      </c>
      <c r="AJ72" s="358">
        <v>0</v>
      </c>
      <c r="AK72" s="358">
        <v>0</v>
      </c>
      <c r="AL72" s="358">
        <v>0</v>
      </c>
      <c r="AM72" s="358">
        <v>0</v>
      </c>
      <c r="AN72" s="358">
        <v>0</v>
      </c>
      <c r="AO72" s="358">
        <v>-6382</v>
      </c>
      <c r="AP72" s="358">
        <v>-5520</v>
      </c>
      <c r="AQ72" s="939">
        <v>-12391</v>
      </c>
      <c r="AR72" s="940">
        <v>443467</v>
      </c>
      <c r="AS72" s="940">
        <v>443312</v>
      </c>
    </row>
    <row r="73" spans="1:45" s="135" customFormat="1" ht="15.6" customHeight="1" x14ac:dyDescent="0.2">
      <c r="A73" s="937">
        <v>67</v>
      </c>
      <c r="B73" s="938" t="s">
        <v>4</v>
      </c>
      <c r="C73" s="358">
        <v>2771390</v>
      </c>
      <c r="D73" s="358">
        <v>-274</v>
      </c>
      <c r="E73" s="358"/>
      <c r="F73" s="358"/>
      <c r="G73" s="358">
        <v>-449</v>
      </c>
      <c r="H73" s="358">
        <v>0</v>
      </c>
      <c r="I73" s="358">
        <v>0</v>
      </c>
      <c r="J73" s="358">
        <v>0</v>
      </c>
      <c r="K73" s="358">
        <v>0</v>
      </c>
      <c r="L73" s="358">
        <v>0</v>
      </c>
      <c r="M73" s="358">
        <v>0</v>
      </c>
      <c r="N73" s="358">
        <v>0</v>
      </c>
      <c r="O73" s="358">
        <v>-4022</v>
      </c>
      <c r="P73" s="358">
        <v>0</v>
      </c>
      <c r="Q73" s="358">
        <v>0</v>
      </c>
      <c r="R73" s="358">
        <v>0</v>
      </c>
      <c r="S73" s="358">
        <v>-1389</v>
      </c>
      <c r="T73" s="358">
        <v>0</v>
      </c>
      <c r="U73" s="358">
        <v>-10679</v>
      </c>
      <c r="V73" s="358">
        <v>0</v>
      </c>
      <c r="W73" s="358">
        <v>-9595</v>
      </c>
      <c r="X73" s="358">
        <v>0</v>
      </c>
      <c r="Y73" s="358">
        <v>0</v>
      </c>
      <c r="Z73" s="358">
        <v>0</v>
      </c>
      <c r="AA73" s="358">
        <v>0</v>
      </c>
      <c r="AB73" s="358">
        <v>0</v>
      </c>
      <c r="AC73" s="358">
        <v>0</v>
      </c>
      <c r="AD73" s="358">
        <v>0</v>
      </c>
      <c r="AE73" s="358">
        <v>-694</v>
      </c>
      <c r="AF73" s="358">
        <v>0</v>
      </c>
      <c r="AG73" s="358">
        <v>919</v>
      </c>
      <c r="AH73" s="358">
        <v>-1343</v>
      </c>
      <c r="AI73" s="358">
        <v>0</v>
      </c>
      <c r="AJ73" s="358">
        <v>0</v>
      </c>
      <c r="AK73" s="358">
        <v>0</v>
      </c>
      <c r="AL73" s="358">
        <v>0</v>
      </c>
      <c r="AM73" s="358">
        <v>-694</v>
      </c>
      <c r="AN73" s="358">
        <v>0</v>
      </c>
      <c r="AO73" s="358">
        <v>-3441</v>
      </c>
      <c r="AP73" s="358">
        <v>-10159</v>
      </c>
      <c r="AQ73" s="939">
        <v>-41820</v>
      </c>
      <c r="AR73" s="940">
        <v>2729570</v>
      </c>
      <c r="AS73" s="940">
        <v>2728597</v>
      </c>
    </row>
    <row r="74" spans="1:45" s="135" customFormat="1" ht="15.6" customHeight="1" x14ac:dyDescent="0.2">
      <c r="A74" s="937">
        <v>68</v>
      </c>
      <c r="B74" s="938" t="s">
        <v>3</v>
      </c>
      <c r="C74" s="358">
        <v>660150</v>
      </c>
      <c r="D74" s="358">
        <v>-357</v>
      </c>
      <c r="E74" s="358"/>
      <c r="F74" s="358"/>
      <c r="G74" s="358">
        <v>2682</v>
      </c>
      <c r="H74" s="358">
        <v>0</v>
      </c>
      <c r="I74" s="358">
        <v>0</v>
      </c>
      <c r="J74" s="358">
        <v>0</v>
      </c>
      <c r="K74" s="358">
        <v>0</v>
      </c>
      <c r="L74" s="358">
        <v>0</v>
      </c>
      <c r="M74" s="358">
        <v>0</v>
      </c>
      <c r="N74" s="358">
        <v>0</v>
      </c>
      <c r="O74" s="358">
        <v>-1540</v>
      </c>
      <c r="P74" s="358">
        <v>0</v>
      </c>
      <c r="Q74" s="358">
        <v>0</v>
      </c>
      <c r="R74" s="358">
        <v>0</v>
      </c>
      <c r="S74" s="358">
        <v>-3075</v>
      </c>
      <c r="T74" s="358">
        <v>0</v>
      </c>
      <c r="U74" s="358">
        <v>-54894</v>
      </c>
      <c r="V74" s="358">
        <v>0</v>
      </c>
      <c r="W74" s="358">
        <v>-109889</v>
      </c>
      <c r="X74" s="358">
        <v>0</v>
      </c>
      <c r="Y74" s="358">
        <v>0</v>
      </c>
      <c r="Z74" s="358">
        <v>0</v>
      </c>
      <c r="AA74" s="358">
        <v>0</v>
      </c>
      <c r="AB74" s="358">
        <v>0</v>
      </c>
      <c r="AC74" s="358">
        <v>0</v>
      </c>
      <c r="AD74" s="358">
        <v>0</v>
      </c>
      <c r="AE74" s="358">
        <v>-7678</v>
      </c>
      <c r="AF74" s="358">
        <v>0</v>
      </c>
      <c r="AG74" s="358">
        <v>844</v>
      </c>
      <c r="AH74" s="358">
        <v>-6048</v>
      </c>
      <c r="AI74" s="358">
        <v>0</v>
      </c>
      <c r="AJ74" s="358">
        <v>0</v>
      </c>
      <c r="AK74" s="358">
        <v>0</v>
      </c>
      <c r="AL74" s="358">
        <v>0</v>
      </c>
      <c r="AM74" s="358">
        <v>-4029</v>
      </c>
      <c r="AN74" s="358">
        <v>-733</v>
      </c>
      <c r="AO74" s="358">
        <v>-1855</v>
      </c>
      <c r="AP74" s="358">
        <v>-98</v>
      </c>
      <c r="AQ74" s="939">
        <v>-186670</v>
      </c>
      <c r="AR74" s="940">
        <v>473480</v>
      </c>
      <c r="AS74" s="940">
        <v>469469</v>
      </c>
    </row>
    <row r="75" spans="1:45" s="135" customFormat="1" ht="15.6" customHeight="1" x14ac:dyDescent="0.2">
      <c r="A75" s="941">
        <v>69</v>
      </c>
      <c r="B75" s="942" t="s">
        <v>93</v>
      </c>
      <c r="C75" s="943">
        <v>2523007</v>
      </c>
      <c r="D75" s="943">
        <v>-212</v>
      </c>
      <c r="E75" s="943"/>
      <c r="F75" s="943"/>
      <c r="G75" s="943">
        <v>-2207</v>
      </c>
      <c r="H75" s="943">
        <v>0</v>
      </c>
      <c r="I75" s="943">
        <v>0</v>
      </c>
      <c r="J75" s="943">
        <v>0</v>
      </c>
      <c r="K75" s="943">
        <v>0</v>
      </c>
      <c r="L75" s="943">
        <v>0</v>
      </c>
      <c r="M75" s="943">
        <v>0</v>
      </c>
      <c r="N75" s="943">
        <v>0</v>
      </c>
      <c r="O75" s="943">
        <v>-8012</v>
      </c>
      <c r="P75" s="943">
        <v>0</v>
      </c>
      <c r="Q75" s="943">
        <v>0</v>
      </c>
      <c r="R75" s="943">
        <v>0</v>
      </c>
      <c r="S75" s="943">
        <v>-2386</v>
      </c>
      <c r="T75" s="943">
        <v>0</v>
      </c>
      <c r="U75" s="943">
        <v>-1000</v>
      </c>
      <c r="V75" s="943">
        <v>0</v>
      </c>
      <c r="W75" s="943">
        <v>-389</v>
      </c>
      <c r="X75" s="943">
        <v>0</v>
      </c>
      <c r="Y75" s="943">
        <v>0</v>
      </c>
      <c r="Z75" s="943">
        <v>0</v>
      </c>
      <c r="AA75" s="943">
        <v>0</v>
      </c>
      <c r="AB75" s="943">
        <v>0</v>
      </c>
      <c r="AC75" s="943">
        <v>0</v>
      </c>
      <c r="AD75" s="943">
        <v>0</v>
      </c>
      <c r="AE75" s="943">
        <v>-4249</v>
      </c>
      <c r="AF75" s="943">
        <v>0</v>
      </c>
      <c r="AG75" s="943">
        <v>0</v>
      </c>
      <c r="AH75" s="943">
        <v>0</v>
      </c>
      <c r="AI75" s="943">
        <v>0</v>
      </c>
      <c r="AJ75" s="943">
        <v>0</v>
      </c>
      <c r="AK75" s="943">
        <v>0</v>
      </c>
      <c r="AL75" s="943">
        <v>0</v>
      </c>
      <c r="AM75" s="943">
        <v>0</v>
      </c>
      <c r="AN75" s="943">
        <v>0</v>
      </c>
      <c r="AO75" s="943">
        <v>-6324</v>
      </c>
      <c r="AP75" s="943">
        <v>-7305</v>
      </c>
      <c r="AQ75" s="944">
        <v>-32084</v>
      </c>
      <c r="AR75" s="945">
        <v>2490923</v>
      </c>
      <c r="AS75" s="945">
        <v>2490350</v>
      </c>
    </row>
    <row r="76" spans="1:45" s="245" customFormat="1" ht="15.6" customHeight="1" x14ac:dyDescent="0.2">
      <c r="A76" s="867"/>
      <c r="B76" s="866" t="s">
        <v>72</v>
      </c>
      <c r="C76" s="934">
        <v>274754407</v>
      </c>
      <c r="D76" s="934">
        <v>-74437</v>
      </c>
      <c r="E76" s="934">
        <v>-11042445</v>
      </c>
      <c r="F76" s="934">
        <v>-8460509</v>
      </c>
      <c r="G76" s="934">
        <v>-399686</v>
      </c>
      <c r="H76" s="934">
        <v>-346286</v>
      </c>
      <c r="I76" s="934">
        <v>-213492</v>
      </c>
      <c r="J76" s="934">
        <v>-362836</v>
      </c>
      <c r="K76" s="934">
        <v>-317871</v>
      </c>
      <c r="L76" s="934">
        <v>-499450</v>
      </c>
      <c r="M76" s="934">
        <v>-45569</v>
      </c>
      <c r="N76" s="934">
        <v>-251563</v>
      </c>
      <c r="O76" s="934">
        <v>-229091</v>
      </c>
      <c r="P76" s="934">
        <v>-102888</v>
      </c>
      <c r="Q76" s="934">
        <v>-204107</v>
      </c>
      <c r="R76" s="934">
        <v>0</v>
      </c>
      <c r="S76" s="934">
        <v>-503420</v>
      </c>
      <c r="T76" s="934">
        <v>-116249</v>
      </c>
      <c r="U76" s="934">
        <v>-264477</v>
      </c>
      <c r="V76" s="934">
        <v>-28818</v>
      </c>
      <c r="W76" s="934">
        <v>-342687</v>
      </c>
      <c r="X76" s="934">
        <v>-209399</v>
      </c>
      <c r="Y76" s="934">
        <v>-346460</v>
      </c>
      <c r="Z76" s="934">
        <v>-62930</v>
      </c>
      <c r="AA76" s="934">
        <v>-406073</v>
      </c>
      <c r="AB76" s="934">
        <v>-421288</v>
      </c>
      <c r="AC76" s="934">
        <v>-241362</v>
      </c>
      <c r="AD76" s="934">
        <v>-68682</v>
      </c>
      <c r="AE76" s="934">
        <v>-166777</v>
      </c>
      <c r="AF76" s="934">
        <v>-248179</v>
      </c>
      <c r="AG76" s="934">
        <v>-39587</v>
      </c>
      <c r="AH76" s="934">
        <v>-22866</v>
      </c>
      <c r="AI76" s="934">
        <v>-206861</v>
      </c>
      <c r="AJ76" s="934">
        <v>-87273</v>
      </c>
      <c r="AK76" s="934">
        <v>13621</v>
      </c>
      <c r="AL76" s="934">
        <v>6436</v>
      </c>
      <c r="AM76" s="934">
        <v>-87087</v>
      </c>
      <c r="AN76" s="934">
        <v>-215638</v>
      </c>
      <c r="AO76" s="934">
        <v>-748395</v>
      </c>
      <c r="AP76" s="934">
        <v>-978395</v>
      </c>
      <c r="AQ76" s="935">
        <v>-28343076</v>
      </c>
      <c r="AR76" s="936">
        <v>246411331</v>
      </c>
      <c r="AS76" s="936">
        <v>243471131</v>
      </c>
    </row>
    <row r="77" spans="1:45" x14ac:dyDescent="0.2">
      <c r="AS77" s="216">
        <v>262229335</v>
      </c>
    </row>
  </sheetData>
  <sheetProtection formatCells="0" formatColumns="0" formatRows="0" sort="0"/>
  <mergeCells count="9">
    <mergeCell ref="AS1:AS2"/>
    <mergeCell ref="D1:J1"/>
    <mergeCell ref="C1:C2"/>
    <mergeCell ref="A1:B2"/>
    <mergeCell ref="AR1:AR2"/>
    <mergeCell ref="K1:R1"/>
    <mergeCell ref="S1:Z1"/>
    <mergeCell ref="AA1:AH1"/>
    <mergeCell ref="AI1:AQ1"/>
  </mergeCells>
  <printOptions horizontalCentered="1"/>
  <pageMargins left="0.35" right="0.35" top="1.1000000000000001" bottom="0.5" header="0.5" footer="0.25"/>
  <pageSetup paperSize="5" scale="65" firstPageNumber="13" orientation="portrait" r:id="rId1"/>
  <headerFooter>
    <oddHeader>&amp;L&amp;"Arial,Bold"&amp;18&amp;K000000Table 2A-2:  FY2017-18 Budget Letter 
MFP Transfer Amount (Monthly Amount) March 2018</oddHeader>
    <oddFooter>&amp;R&amp;P</oddFooter>
  </headerFooter>
  <colBreaks count="4" manualBreakCount="4">
    <brk id="10" max="75" man="1"/>
    <brk id="18" max="75" man="1"/>
    <brk id="26" max="75" man="1"/>
    <brk id="34" max="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77"/>
  <sheetViews>
    <sheetView zoomScale="85" zoomScaleNormal="85" zoomScaleSheetLayoutView="95" zoomScalePageLayoutView="85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7" sqref="C7"/>
    </sheetView>
  </sheetViews>
  <sheetFormatPr defaultColWidth="9.140625" defaultRowHeight="12.75" x14ac:dyDescent="0.2"/>
  <cols>
    <col min="1" max="1" width="4.7109375" style="876" bestFit="1" customWidth="1"/>
    <col min="2" max="2" width="17.85546875" style="787" bestFit="1" customWidth="1"/>
    <col min="3" max="3" width="13.7109375" style="787" customWidth="1"/>
    <col min="4" max="4" width="13.42578125" style="787" customWidth="1"/>
    <col min="5" max="5" width="10.140625" style="877" customWidth="1"/>
    <col min="6" max="6" width="12" style="787" customWidth="1"/>
    <col min="7" max="7" width="9" style="787" bestFit="1" customWidth="1"/>
    <col min="8" max="8" width="10.42578125" style="787" customWidth="1"/>
    <col min="9" max="9" width="8.7109375" style="787" customWidth="1"/>
    <col min="10" max="10" width="11.7109375" style="787" customWidth="1"/>
    <col min="11" max="11" width="8.7109375" style="787" customWidth="1"/>
    <col min="12" max="12" width="13" style="787" customWidth="1"/>
    <col min="13" max="13" width="12.28515625" style="874" customWidth="1"/>
    <col min="14" max="14" width="8.7109375" style="787" customWidth="1"/>
    <col min="15" max="15" width="13.42578125" style="787" customWidth="1"/>
    <col min="16" max="16" width="14.140625" style="787" customWidth="1"/>
    <col min="17" max="17" width="9.85546875" style="787" bestFit="1" customWidth="1"/>
    <col min="18" max="18" width="16.7109375" style="787" customWidth="1"/>
    <col min="19" max="19" width="19.7109375" style="875" customWidth="1"/>
    <col min="20" max="20" width="17.7109375" style="875" customWidth="1"/>
    <col min="21" max="21" width="16.42578125" style="875" customWidth="1"/>
    <col min="22" max="24" width="12.28515625" style="875" customWidth="1"/>
    <col min="25" max="25" width="18.7109375" style="875" customWidth="1"/>
    <col min="26" max="26" width="15.85546875" style="875" customWidth="1"/>
    <col min="27" max="27" width="8.85546875" style="875" customWidth="1"/>
    <col min="28" max="28" width="14.140625" style="875" customWidth="1"/>
    <col min="29" max="29" width="14.42578125" style="875" customWidth="1"/>
    <col min="30" max="30" width="13.85546875" style="875" customWidth="1"/>
    <col min="31" max="31" width="13.28515625" style="875" customWidth="1"/>
    <col min="32" max="32" width="8.7109375" style="875" customWidth="1"/>
    <col min="33" max="33" width="7.7109375" style="875" bestFit="1" customWidth="1"/>
    <col min="34" max="34" width="14.7109375" style="875" customWidth="1"/>
    <col min="35" max="35" width="8.7109375" style="875" customWidth="1"/>
    <col min="36" max="36" width="17.42578125" style="875" customWidth="1"/>
    <col min="37" max="37" width="9.42578125" style="875" bestFit="1" customWidth="1"/>
    <col min="38" max="38" width="18.85546875" style="875" customWidth="1"/>
    <col min="39" max="39" width="9.42578125" style="875" bestFit="1" customWidth="1"/>
    <col min="40" max="40" width="17.28515625" style="875" customWidth="1"/>
    <col min="41" max="41" width="9.42578125" style="875" bestFit="1" customWidth="1"/>
    <col min="42" max="42" width="17.85546875" style="875" customWidth="1"/>
    <col min="43" max="43" width="9.42578125" style="875" bestFit="1" customWidth="1"/>
    <col min="44" max="44" width="13.85546875" style="875" customWidth="1"/>
    <col min="45" max="45" width="7.28515625" style="875" customWidth="1"/>
    <col min="46" max="46" width="15.7109375" style="875" customWidth="1"/>
    <col min="47" max="47" width="9.7109375" style="875" customWidth="1"/>
    <col min="48" max="48" width="7.28515625" style="875" customWidth="1"/>
    <col min="49" max="49" width="11.85546875" style="875" customWidth="1"/>
    <col min="50" max="50" width="15.42578125" style="875" bestFit="1" customWidth="1"/>
    <col min="51" max="51" width="9.7109375" style="875" customWidth="1"/>
    <col min="52" max="52" width="7.28515625" style="875" customWidth="1"/>
    <col min="53" max="53" width="6.42578125" style="787" customWidth="1"/>
    <col min="54" max="16384" width="9.140625" style="787"/>
  </cols>
  <sheetData>
    <row r="1" spans="1:52" s="822" customFormat="1" ht="20.25" customHeight="1" x14ac:dyDescent="0.2">
      <c r="A1" s="1457" t="s">
        <v>98</v>
      </c>
      <c r="B1" s="1458"/>
      <c r="C1" s="1441" t="s">
        <v>1976</v>
      </c>
      <c r="D1" s="1450">
        <v>0.22</v>
      </c>
      <c r="E1" s="1451"/>
      <c r="F1" s="1452">
        <v>0.06</v>
      </c>
      <c r="G1" s="1452"/>
      <c r="H1" s="1453">
        <v>1.5</v>
      </c>
      <c r="I1" s="1454"/>
      <c r="J1" s="1451">
        <v>0.6</v>
      </c>
      <c r="K1" s="1451"/>
      <c r="L1" s="1260">
        <v>7500</v>
      </c>
      <c r="M1" s="1260">
        <v>37500</v>
      </c>
      <c r="N1" s="1260">
        <v>37500</v>
      </c>
      <c r="Q1" s="1261">
        <v>3961</v>
      </c>
      <c r="S1" s="497"/>
      <c r="T1" s="1262">
        <v>0.75</v>
      </c>
      <c r="U1" s="824"/>
      <c r="V1" s="825"/>
      <c r="W1" s="825"/>
      <c r="X1" s="825"/>
      <c r="Z1" s="245"/>
      <c r="AA1" s="245"/>
      <c r="AB1" s="1263">
        <v>0.34</v>
      </c>
      <c r="AC1" s="245"/>
      <c r="AD1" s="1264">
        <v>1.72</v>
      </c>
      <c r="AE1" s="826"/>
      <c r="AF1" s="245"/>
      <c r="AG1" s="245"/>
      <c r="AH1" s="245"/>
      <c r="AI1" s="245"/>
      <c r="AJ1" s="1447" t="s">
        <v>154</v>
      </c>
      <c r="AK1" s="1448"/>
      <c r="AL1" s="1448"/>
      <c r="AM1" s="1449"/>
      <c r="AN1" s="1444" t="s">
        <v>155</v>
      </c>
      <c r="AO1" s="1445"/>
      <c r="AP1" s="1445"/>
      <c r="AQ1" s="1446"/>
      <c r="AR1" s="245"/>
      <c r="AS1" s="245"/>
      <c r="AT1" s="245"/>
      <c r="AU1" s="245"/>
      <c r="AV1" s="245"/>
      <c r="AW1" s="245"/>
      <c r="AX1" s="245"/>
      <c r="AY1" s="245"/>
      <c r="AZ1" s="245"/>
    </row>
    <row r="2" spans="1:52" s="822" customFormat="1" ht="134.25" customHeight="1" x14ac:dyDescent="0.2">
      <c r="A2" s="1457"/>
      <c r="B2" s="1458"/>
      <c r="C2" s="1442"/>
      <c r="D2" s="1234" t="s">
        <v>935</v>
      </c>
      <c r="E2" s="1443" t="s">
        <v>389</v>
      </c>
      <c r="F2" s="1234" t="s">
        <v>1399</v>
      </c>
      <c r="G2" s="1434" t="s">
        <v>389</v>
      </c>
      <c r="H2" s="1234" t="s">
        <v>1400</v>
      </c>
      <c r="I2" s="1434" t="s">
        <v>390</v>
      </c>
      <c r="J2" s="1234" t="s">
        <v>1401</v>
      </c>
      <c r="K2" s="1434" t="s">
        <v>390</v>
      </c>
      <c r="L2" s="1434" t="s">
        <v>392</v>
      </c>
      <c r="M2" s="1434" t="s">
        <v>391</v>
      </c>
      <c r="N2" s="1434" t="s">
        <v>390</v>
      </c>
      <c r="O2" s="1434" t="s">
        <v>452</v>
      </c>
      <c r="P2" s="1434" t="s">
        <v>557</v>
      </c>
      <c r="Q2" s="1434" t="s">
        <v>99</v>
      </c>
      <c r="R2" s="1434" t="s">
        <v>431</v>
      </c>
      <c r="S2" s="1434" t="s">
        <v>585</v>
      </c>
      <c r="T2" s="1455" t="s">
        <v>587</v>
      </c>
      <c r="U2" s="1456" t="s">
        <v>402</v>
      </c>
      <c r="V2" s="1434" t="s">
        <v>848</v>
      </c>
      <c r="W2" s="1455" t="s">
        <v>849</v>
      </c>
      <c r="X2" s="1455" t="s">
        <v>850</v>
      </c>
      <c r="Y2" s="1434" t="s">
        <v>589</v>
      </c>
      <c r="Z2" s="1434" t="s">
        <v>586</v>
      </c>
      <c r="AA2" s="1434" t="s">
        <v>851</v>
      </c>
      <c r="AB2" s="1434" t="s">
        <v>852</v>
      </c>
      <c r="AC2" s="1455" t="s">
        <v>853</v>
      </c>
      <c r="AD2" s="1434" t="s">
        <v>854</v>
      </c>
      <c r="AE2" s="1456" t="s">
        <v>403</v>
      </c>
      <c r="AF2" s="1434" t="s">
        <v>608</v>
      </c>
      <c r="AG2" s="1434" t="s">
        <v>5</v>
      </c>
      <c r="AH2" s="1456" t="s">
        <v>401</v>
      </c>
      <c r="AI2" s="1434" t="s">
        <v>608</v>
      </c>
      <c r="AJ2" s="1456" t="s">
        <v>564</v>
      </c>
      <c r="AK2" s="1434" t="s">
        <v>100</v>
      </c>
      <c r="AL2" s="1456" t="s">
        <v>424</v>
      </c>
      <c r="AM2" s="1434" t="s">
        <v>99</v>
      </c>
      <c r="AN2" s="1456" t="s">
        <v>565</v>
      </c>
      <c r="AO2" s="1434" t="s">
        <v>99</v>
      </c>
      <c r="AP2" s="1456" t="s">
        <v>423</v>
      </c>
      <c r="AQ2" s="1434" t="s">
        <v>99</v>
      </c>
      <c r="AR2" s="1456" t="s">
        <v>857</v>
      </c>
      <c r="AS2" s="1456" t="s">
        <v>90</v>
      </c>
      <c r="AT2" s="1455" t="s">
        <v>856</v>
      </c>
      <c r="AU2" s="1455" t="s">
        <v>99</v>
      </c>
      <c r="AV2" s="1455" t="s">
        <v>97</v>
      </c>
      <c r="AW2" s="1455" t="s">
        <v>855</v>
      </c>
      <c r="AX2" s="1434" t="s">
        <v>817</v>
      </c>
      <c r="AY2" s="1434" t="s">
        <v>99</v>
      </c>
      <c r="AZ2" s="1434" t="s">
        <v>90</v>
      </c>
    </row>
    <row r="3" spans="1:52" s="822" customFormat="1" ht="25.5" hidden="1" x14ac:dyDescent="0.2">
      <c r="A3" s="1459"/>
      <c r="B3" s="1460"/>
      <c r="C3" s="1265" t="s">
        <v>1402</v>
      </c>
      <c r="D3" s="1266" t="s">
        <v>1402</v>
      </c>
      <c r="E3" s="1443"/>
      <c r="F3" s="1266" t="s">
        <v>1403</v>
      </c>
      <c r="G3" s="1434"/>
      <c r="H3" s="1266" t="s">
        <v>1404</v>
      </c>
      <c r="I3" s="1434"/>
      <c r="J3" s="1266" t="s">
        <v>1404</v>
      </c>
      <c r="K3" s="1434"/>
      <c r="L3" s="1434"/>
      <c r="M3" s="1434"/>
      <c r="N3" s="1434"/>
      <c r="O3" s="1434"/>
      <c r="P3" s="1434"/>
      <c r="Q3" s="1434"/>
      <c r="R3" s="1434"/>
      <c r="S3" s="1434"/>
      <c r="T3" s="1455"/>
      <c r="U3" s="1456"/>
      <c r="V3" s="1434"/>
      <c r="W3" s="1455"/>
      <c r="X3" s="1455"/>
      <c r="Y3" s="1434"/>
      <c r="Z3" s="1434"/>
      <c r="AA3" s="1434"/>
      <c r="AB3" s="1434"/>
      <c r="AC3" s="1455"/>
      <c r="AD3" s="1434"/>
      <c r="AE3" s="1456"/>
      <c r="AF3" s="1434"/>
      <c r="AG3" s="1434"/>
      <c r="AH3" s="1456"/>
      <c r="AI3" s="1434"/>
      <c r="AJ3" s="1456"/>
      <c r="AK3" s="1434"/>
      <c r="AL3" s="1456"/>
      <c r="AM3" s="1434"/>
      <c r="AN3" s="1456"/>
      <c r="AO3" s="1434"/>
      <c r="AP3" s="1456"/>
      <c r="AQ3" s="1434"/>
      <c r="AR3" s="1456"/>
      <c r="AS3" s="1456"/>
      <c r="AT3" s="1455"/>
      <c r="AU3" s="1455"/>
      <c r="AV3" s="1455"/>
      <c r="AW3" s="1455"/>
      <c r="AX3" s="1434"/>
      <c r="AY3" s="1434"/>
      <c r="AZ3" s="1434"/>
    </row>
    <row r="4" spans="1:52" s="827" customFormat="1" ht="13.35" customHeight="1" x14ac:dyDescent="0.2">
      <c r="A4" s="1228"/>
      <c r="B4" s="1228"/>
      <c r="C4" s="1102">
        <v>1</v>
      </c>
      <c r="D4" s="1101" t="s">
        <v>304</v>
      </c>
      <c r="E4" s="1101">
        <v>2</v>
      </c>
      <c r="F4" s="1101" t="s">
        <v>305</v>
      </c>
      <c r="G4" s="1101">
        <v>3</v>
      </c>
      <c r="H4" s="1101" t="s">
        <v>365</v>
      </c>
      <c r="I4" s="1101">
        <v>4</v>
      </c>
      <c r="J4" s="1101" t="s">
        <v>445</v>
      </c>
      <c r="K4" s="1102">
        <v>5</v>
      </c>
      <c r="L4" s="1101" t="s">
        <v>160</v>
      </c>
      <c r="M4" s="1101" t="s">
        <v>446</v>
      </c>
      <c r="N4" s="1101">
        <v>6</v>
      </c>
      <c r="O4" s="1101">
        <v>7</v>
      </c>
      <c r="P4" s="1101">
        <v>8</v>
      </c>
      <c r="Q4" s="1101">
        <v>9</v>
      </c>
      <c r="R4" s="1101">
        <v>10</v>
      </c>
      <c r="S4" s="1101">
        <v>11</v>
      </c>
      <c r="T4" s="1101" t="s">
        <v>447</v>
      </c>
      <c r="U4" s="1101">
        <v>12</v>
      </c>
      <c r="V4" s="1101">
        <v>13</v>
      </c>
      <c r="W4" s="1101">
        <v>14</v>
      </c>
      <c r="X4" s="1101">
        <v>15</v>
      </c>
      <c r="Y4" s="1101">
        <v>16</v>
      </c>
      <c r="Z4" s="1101">
        <v>17</v>
      </c>
      <c r="AA4" s="1101">
        <v>18</v>
      </c>
      <c r="AB4" s="1101">
        <v>19</v>
      </c>
      <c r="AC4" s="1101">
        <v>20</v>
      </c>
      <c r="AD4" s="1101">
        <v>21</v>
      </c>
      <c r="AE4" s="1101">
        <v>22</v>
      </c>
      <c r="AF4" s="1101">
        <v>23</v>
      </c>
      <c r="AG4" s="1101">
        <v>24</v>
      </c>
      <c r="AH4" s="1101">
        <v>25</v>
      </c>
      <c r="AI4" s="1101">
        <v>26</v>
      </c>
      <c r="AJ4" s="1101">
        <v>27</v>
      </c>
      <c r="AK4" s="1101">
        <v>28</v>
      </c>
      <c r="AL4" s="1101">
        <v>29</v>
      </c>
      <c r="AM4" s="1101">
        <v>30</v>
      </c>
      <c r="AN4" s="1101">
        <v>31</v>
      </c>
      <c r="AO4" s="1101">
        <v>32</v>
      </c>
      <c r="AP4" s="1101">
        <v>33</v>
      </c>
      <c r="AQ4" s="1101">
        <v>34</v>
      </c>
      <c r="AR4" s="1101">
        <v>35</v>
      </c>
      <c r="AS4" s="1101">
        <v>36</v>
      </c>
      <c r="AT4" s="1101">
        <v>37</v>
      </c>
      <c r="AU4" s="1101">
        <v>38</v>
      </c>
      <c r="AV4" s="1101">
        <v>39</v>
      </c>
      <c r="AW4" s="1101">
        <v>40</v>
      </c>
      <c r="AX4" s="1101">
        <v>41</v>
      </c>
      <c r="AY4" s="1101">
        <v>42</v>
      </c>
      <c r="AZ4" s="1101">
        <v>43</v>
      </c>
    </row>
    <row r="5" spans="1:52" s="827" customFormat="1" ht="63.75" hidden="1" x14ac:dyDescent="0.2">
      <c r="A5" s="1228"/>
      <c r="B5" s="1228"/>
      <c r="C5" s="1247" t="s">
        <v>1405</v>
      </c>
      <c r="D5" s="1246" t="s">
        <v>1406</v>
      </c>
      <c r="E5" s="1246" t="s">
        <v>1407</v>
      </c>
      <c r="F5" s="1246" t="s">
        <v>1408</v>
      </c>
      <c r="G5" s="1246" t="s">
        <v>1409</v>
      </c>
      <c r="H5" s="1246" t="s">
        <v>1410</v>
      </c>
      <c r="I5" s="1246" t="s">
        <v>1411</v>
      </c>
      <c r="J5" s="1246" t="s">
        <v>1412</v>
      </c>
      <c r="K5" s="1246" t="s">
        <v>1413</v>
      </c>
      <c r="L5" s="1246" t="s">
        <v>1414</v>
      </c>
      <c r="M5" s="1246" t="s">
        <v>1415</v>
      </c>
      <c r="N5" s="1246" t="s">
        <v>1416</v>
      </c>
      <c r="O5" s="1246" t="s">
        <v>1417</v>
      </c>
      <c r="P5" s="1246" t="s">
        <v>1418</v>
      </c>
      <c r="Q5" s="1246" t="s">
        <v>1419</v>
      </c>
      <c r="R5" s="1246" t="s">
        <v>1420</v>
      </c>
      <c r="S5" s="1246" t="s">
        <v>1421</v>
      </c>
      <c r="T5" s="1246" t="s">
        <v>1422</v>
      </c>
      <c r="U5" s="1246" t="s">
        <v>1423</v>
      </c>
      <c r="V5" s="1246" t="s">
        <v>1424</v>
      </c>
      <c r="W5" s="1246" t="s">
        <v>1425</v>
      </c>
      <c r="X5" s="1246" t="s">
        <v>1426</v>
      </c>
      <c r="Y5" s="1246" t="s">
        <v>268</v>
      </c>
      <c r="Z5" s="1246" t="s">
        <v>1427</v>
      </c>
      <c r="AA5" s="1246" t="s">
        <v>1428</v>
      </c>
      <c r="AB5" s="1246" t="s">
        <v>1429</v>
      </c>
      <c r="AC5" s="1246" t="s">
        <v>1430</v>
      </c>
      <c r="AD5" s="1246" t="s">
        <v>1431</v>
      </c>
      <c r="AE5" s="1246" t="s">
        <v>1432</v>
      </c>
      <c r="AF5" s="1246" t="s">
        <v>1433</v>
      </c>
      <c r="AG5" s="1246" t="s">
        <v>1434</v>
      </c>
      <c r="AH5" s="1246" t="s">
        <v>1435</v>
      </c>
      <c r="AI5" s="1246" t="s">
        <v>1436</v>
      </c>
      <c r="AJ5" s="1246" t="s">
        <v>1437</v>
      </c>
      <c r="AK5" s="1246" t="s">
        <v>1438</v>
      </c>
      <c r="AL5" s="1246" t="s">
        <v>1439</v>
      </c>
      <c r="AM5" s="1246" t="s">
        <v>1440</v>
      </c>
      <c r="AN5" s="1246" t="s">
        <v>1441</v>
      </c>
      <c r="AO5" s="1246" t="s">
        <v>1442</v>
      </c>
      <c r="AP5" s="1246" t="s">
        <v>1443</v>
      </c>
      <c r="AQ5" s="1246" t="s">
        <v>1444</v>
      </c>
      <c r="AR5" s="1246" t="s">
        <v>1445</v>
      </c>
      <c r="AS5" s="1246" t="s">
        <v>1446</v>
      </c>
      <c r="AT5" s="1246" t="s">
        <v>1447</v>
      </c>
      <c r="AU5" s="1246" t="s">
        <v>1448</v>
      </c>
      <c r="AV5" s="1246" t="s">
        <v>1446</v>
      </c>
      <c r="AW5" s="1246" t="s">
        <v>1449</v>
      </c>
      <c r="AX5" s="1246" t="s">
        <v>1450</v>
      </c>
      <c r="AY5" s="1246" t="s">
        <v>1451</v>
      </c>
      <c r="AZ5" s="1246" t="s">
        <v>1446</v>
      </c>
    </row>
    <row r="6" spans="1:52" s="827" customFormat="1" ht="13.35" hidden="1" customHeight="1" x14ac:dyDescent="0.2">
      <c r="A6" s="1228"/>
      <c r="B6" s="1228"/>
      <c r="C6" s="1247" t="s">
        <v>1156</v>
      </c>
      <c r="D6" s="1246" t="s">
        <v>1290</v>
      </c>
      <c r="E6" s="1246" t="s">
        <v>1157</v>
      </c>
      <c r="F6" s="1246" t="s">
        <v>1290</v>
      </c>
      <c r="G6" s="1246" t="s">
        <v>1157</v>
      </c>
      <c r="H6" s="1246" t="s">
        <v>1290</v>
      </c>
      <c r="I6" s="1246" t="s">
        <v>1157</v>
      </c>
      <c r="J6" s="1246" t="s">
        <v>1290</v>
      </c>
      <c r="K6" s="1246" t="s">
        <v>1157</v>
      </c>
      <c r="L6" s="1246" t="s">
        <v>1157</v>
      </c>
      <c r="M6" s="1246" t="s">
        <v>1157</v>
      </c>
      <c r="N6" s="1246" t="s">
        <v>1157</v>
      </c>
      <c r="O6" s="1246" t="s">
        <v>1157</v>
      </c>
      <c r="P6" s="1246" t="s">
        <v>1157</v>
      </c>
      <c r="Q6" s="1246" t="s">
        <v>1452</v>
      </c>
      <c r="R6" s="1246" t="s">
        <v>1157</v>
      </c>
      <c r="S6" s="1246" t="s">
        <v>1156</v>
      </c>
      <c r="T6" s="1246" t="s">
        <v>1157</v>
      </c>
      <c r="U6" s="1246" t="s">
        <v>1157</v>
      </c>
      <c r="V6" s="1246" t="s">
        <v>1157</v>
      </c>
      <c r="W6" s="1246" t="s">
        <v>1157</v>
      </c>
      <c r="X6" s="1246" t="s">
        <v>1157</v>
      </c>
      <c r="Y6" s="1246" t="s">
        <v>1156</v>
      </c>
      <c r="Z6" s="1246" t="s">
        <v>1157</v>
      </c>
      <c r="AA6" s="1246" t="s">
        <v>1157</v>
      </c>
      <c r="AB6" s="1246" t="s">
        <v>1157</v>
      </c>
      <c r="AC6" s="1246" t="s">
        <v>1157</v>
      </c>
      <c r="AD6" s="1246" t="s">
        <v>1157</v>
      </c>
      <c r="AE6" s="1246" t="s">
        <v>1157</v>
      </c>
      <c r="AF6" s="1246" t="s">
        <v>1157</v>
      </c>
      <c r="AG6" s="1246" t="s">
        <v>1157</v>
      </c>
      <c r="AH6" s="1246" t="s">
        <v>1157</v>
      </c>
      <c r="AI6" s="1246" t="s">
        <v>1157</v>
      </c>
      <c r="AJ6" s="1246" t="s">
        <v>1156</v>
      </c>
      <c r="AK6" s="1246" t="s">
        <v>1157</v>
      </c>
      <c r="AL6" s="1246" t="s">
        <v>1157</v>
      </c>
      <c r="AM6" s="1246" t="s">
        <v>1157</v>
      </c>
      <c r="AN6" s="1246" t="s">
        <v>1156</v>
      </c>
      <c r="AO6" s="1246" t="s">
        <v>1157</v>
      </c>
      <c r="AP6" s="1246" t="s">
        <v>1157</v>
      </c>
      <c r="AQ6" s="1246" t="s">
        <v>1157</v>
      </c>
      <c r="AR6" s="1246" t="s">
        <v>1157</v>
      </c>
      <c r="AS6" s="1246" t="s">
        <v>1157</v>
      </c>
      <c r="AT6" s="1246" t="s">
        <v>1157</v>
      </c>
      <c r="AU6" s="1246" t="s">
        <v>1157</v>
      </c>
      <c r="AV6" s="1246" t="s">
        <v>1157</v>
      </c>
      <c r="AW6" s="1246" t="s">
        <v>1157</v>
      </c>
      <c r="AX6" s="1246" t="s">
        <v>1157</v>
      </c>
      <c r="AY6" s="1246" t="s">
        <v>1157</v>
      </c>
      <c r="AZ6" s="1246" t="s">
        <v>1157</v>
      </c>
    </row>
    <row r="7" spans="1:52" s="844" customFormat="1" ht="15.6" customHeight="1" x14ac:dyDescent="0.2">
      <c r="A7" s="828">
        <v>1</v>
      </c>
      <c r="B7" s="829" t="s">
        <v>7</v>
      </c>
      <c r="C7" s="830">
        <v>9608</v>
      </c>
      <c r="D7" s="830">
        <v>6671</v>
      </c>
      <c r="E7" s="830">
        <v>1467.6200000000001</v>
      </c>
      <c r="F7" s="830">
        <v>4670.5</v>
      </c>
      <c r="G7" s="830">
        <v>280.22999999999996</v>
      </c>
      <c r="H7" s="830">
        <v>933</v>
      </c>
      <c r="I7" s="830">
        <v>1399.5</v>
      </c>
      <c r="J7" s="830">
        <v>100</v>
      </c>
      <c r="K7" s="830">
        <v>60</v>
      </c>
      <c r="L7" s="831">
        <v>0</v>
      </c>
      <c r="M7" s="832">
        <v>0</v>
      </c>
      <c r="N7" s="830">
        <v>0</v>
      </c>
      <c r="O7" s="830">
        <v>3207.3500000000004</v>
      </c>
      <c r="P7" s="830">
        <v>12815.35</v>
      </c>
      <c r="Q7" s="833">
        <v>3961</v>
      </c>
      <c r="R7" s="833">
        <v>50761601</v>
      </c>
      <c r="S7" s="833">
        <v>12299528</v>
      </c>
      <c r="T7" s="833">
        <v>12299528</v>
      </c>
      <c r="U7" s="834">
        <v>38462073</v>
      </c>
      <c r="V7" s="835">
        <v>0.75770000000000004</v>
      </c>
      <c r="W7" s="835">
        <v>0.24229999999999999</v>
      </c>
      <c r="X7" s="836">
        <v>1280.1340549542049</v>
      </c>
      <c r="Y7" s="833">
        <v>23361943</v>
      </c>
      <c r="Z7" s="833">
        <v>11062415</v>
      </c>
      <c r="AA7" s="258">
        <v>0</v>
      </c>
      <c r="AB7" s="837">
        <v>17258944.34</v>
      </c>
      <c r="AC7" s="837">
        <v>11062415</v>
      </c>
      <c r="AD7" s="833">
        <v>4610327.8257399993</v>
      </c>
      <c r="AE7" s="838">
        <v>6452087</v>
      </c>
      <c r="AF7" s="837">
        <v>672</v>
      </c>
      <c r="AG7" s="839">
        <v>0.58320000000000005</v>
      </c>
      <c r="AH7" s="838">
        <v>44914160</v>
      </c>
      <c r="AI7" s="837">
        <v>4675</v>
      </c>
      <c r="AJ7" s="838">
        <v>1622551</v>
      </c>
      <c r="AK7" s="837">
        <v>168.875</v>
      </c>
      <c r="AL7" s="838">
        <v>46536711</v>
      </c>
      <c r="AM7" s="837">
        <v>4843.5377810158197</v>
      </c>
      <c r="AN7" s="840">
        <v>9092579</v>
      </c>
      <c r="AO7" s="841">
        <v>946.35501665278935</v>
      </c>
      <c r="AP7" s="838">
        <v>54006739</v>
      </c>
      <c r="AQ7" s="837">
        <v>5621.0177976686091</v>
      </c>
      <c r="AR7" s="839">
        <v>0.69804393203958159</v>
      </c>
      <c r="AS7" s="842">
        <v>17</v>
      </c>
      <c r="AT7" s="837">
        <v>23361943</v>
      </c>
      <c r="AU7" s="837">
        <v>2431.5100000000002</v>
      </c>
      <c r="AV7" s="842">
        <v>63</v>
      </c>
      <c r="AW7" s="839">
        <v>0.30195606796041841</v>
      </c>
      <c r="AX7" s="842">
        <v>77368682</v>
      </c>
      <c r="AY7" s="843">
        <v>8052.5272689425483</v>
      </c>
      <c r="AZ7" s="842">
        <v>69</v>
      </c>
    </row>
    <row r="8" spans="1:52" s="844" customFormat="1" ht="15.6" customHeight="1" x14ac:dyDescent="0.2">
      <c r="A8" s="828">
        <v>2</v>
      </c>
      <c r="B8" s="829" t="s">
        <v>8</v>
      </c>
      <c r="C8" s="829">
        <v>4056</v>
      </c>
      <c r="D8" s="830">
        <v>2440</v>
      </c>
      <c r="E8" s="830">
        <v>536.79999999999995</v>
      </c>
      <c r="F8" s="830">
        <v>1756</v>
      </c>
      <c r="G8" s="830">
        <v>105.36</v>
      </c>
      <c r="H8" s="830">
        <v>436</v>
      </c>
      <c r="I8" s="830">
        <v>654</v>
      </c>
      <c r="J8" s="830">
        <v>47</v>
      </c>
      <c r="K8" s="830">
        <v>28.2</v>
      </c>
      <c r="L8" s="830">
        <v>3444</v>
      </c>
      <c r="M8" s="832">
        <v>9.1840000000000005E-2</v>
      </c>
      <c r="N8" s="830">
        <v>372.50304</v>
      </c>
      <c r="O8" s="830">
        <v>1696.86304</v>
      </c>
      <c r="P8" s="830">
        <v>5752.8630400000002</v>
      </c>
      <c r="Q8" s="833">
        <v>3961</v>
      </c>
      <c r="R8" s="833">
        <v>22787091</v>
      </c>
      <c r="S8" s="833">
        <v>3489529</v>
      </c>
      <c r="T8" s="833">
        <v>3489529</v>
      </c>
      <c r="U8" s="834">
        <v>19297562</v>
      </c>
      <c r="V8" s="835">
        <v>0.84689999999999999</v>
      </c>
      <c r="W8" s="835">
        <v>0.15310000000000001</v>
      </c>
      <c r="X8" s="836">
        <v>860.33752465483235</v>
      </c>
      <c r="Y8" s="833">
        <v>12207325</v>
      </c>
      <c r="Z8" s="833">
        <v>8717796</v>
      </c>
      <c r="AA8" s="258">
        <v>0</v>
      </c>
      <c r="AB8" s="837">
        <v>7747610.9400000004</v>
      </c>
      <c r="AC8" s="837">
        <v>7747610.9400000004</v>
      </c>
      <c r="AD8" s="833">
        <v>2040193.8840520801</v>
      </c>
      <c r="AE8" s="838">
        <v>5707417</v>
      </c>
      <c r="AF8" s="837">
        <v>1407</v>
      </c>
      <c r="AG8" s="839">
        <v>0.73670000000000002</v>
      </c>
      <c r="AH8" s="838">
        <v>25004979</v>
      </c>
      <c r="AI8" s="837">
        <v>6165</v>
      </c>
      <c r="AJ8" s="838">
        <v>684957</v>
      </c>
      <c r="AK8" s="837">
        <v>168.875</v>
      </c>
      <c r="AL8" s="838">
        <v>25689936</v>
      </c>
      <c r="AM8" s="837">
        <v>6333.8106508875744</v>
      </c>
      <c r="AN8" s="840">
        <v>4101407</v>
      </c>
      <c r="AO8" s="841">
        <v>1011.1950197238659</v>
      </c>
      <c r="AP8" s="838">
        <v>29106386</v>
      </c>
      <c r="AQ8" s="837">
        <v>7176.1306706114401</v>
      </c>
      <c r="AR8" s="839">
        <v>0.72146361335119347</v>
      </c>
      <c r="AS8" s="842">
        <v>8</v>
      </c>
      <c r="AT8" s="837">
        <v>11237139.939999999</v>
      </c>
      <c r="AU8" s="837">
        <v>2770.5</v>
      </c>
      <c r="AV8" s="842">
        <v>57</v>
      </c>
      <c r="AW8" s="839">
        <v>0.27853638664880664</v>
      </c>
      <c r="AX8" s="842">
        <v>40343525.939999998</v>
      </c>
      <c r="AY8" s="843">
        <v>9946.6286834319526</v>
      </c>
      <c r="AZ8" s="842">
        <v>13</v>
      </c>
    </row>
    <row r="9" spans="1:52" s="844" customFormat="1" ht="15.6" customHeight="1" x14ac:dyDescent="0.2">
      <c r="A9" s="828">
        <v>3</v>
      </c>
      <c r="B9" s="829" t="s">
        <v>9</v>
      </c>
      <c r="C9" s="829">
        <v>21748</v>
      </c>
      <c r="D9" s="830">
        <v>12164</v>
      </c>
      <c r="E9" s="830">
        <v>2676.08</v>
      </c>
      <c r="F9" s="830">
        <v>10487</v>
      </c>
      <c r="G9" s="830">
        <v>629.22</v>
      </c>
      <c r="H9" s="830">
        <v>2208</v>
      </c>
      <c r="I9" s="830">
        <v>3312</v>
      </c>
      <c r="J9" s="830">
        <v>545</v>
      </c>
      <c r="K9" s="830">
        <v>327</v>
      </c>
      <c r="L9" s="830">
        <v>0</v>
      </c>
      <c r="M9" s="832">
        <v>0</v>
      </c>
      <c r="N9" s="830">
        <v>0</v>
      </c>
      <c r="O9" s="830">
        <v>6944.3</v>
      </c>
      <c r="P9" s="830">
        <v>28692.3</v>
      </c>
      <c r="Q9" s="833">
        <v>3961</v>
      </c>
      <c r="R9" s="833">
        <v>113650200</v>
      </c>
      <c r="S9" s="833">
        <v>45848152</v>
      </c>
      <c r="T9" s="833">
        <v>45848152</v>
      </c>
      <c r="U9" s="834">
        <v>67802048</v>
      </c>
      <c r="V9" s="835">
        <v>0.59660000000000002</v>
      </c>
      <c r="W9" s="835">
        <v>0.40339999999999998</v>
      </c>
      <c r="X9" s="836">
        <v>2108.1548648151556</v>
      </c>
      <c r="Y9" s="833">
        <v>144139099</v>
      </c>
      <c r="Z9" s="833">
        <v>98290947</v>
      </c>
      <c r="AA9" s="258">
        <v>0</v>
      </c>
      <c r="AB9" s="837">
        <v>38641068</v>
      </c>
      <c r="AC9" s="837">
        <v>38641068</v>
      </c>
      <c r="AD9" s="833">
        <v>26811027.749663997</v>
      </c>
      <c r="AE9" s="838">
        <v>11830040</v>
      </c>
      <c r="AF9" s="837">
        <v>544</v>
      </c>
      <c r="AG9" s="839">
        <v>0.30620000000000003</v>
      </c>
      <c r="AH9" s="838">
        <v>79632088</v>
      </c>
      <c r="AI9" s="837">
        <v>3662</v>
      </c>
      <c r="AJ9" s="838">
        <v>3672694</v>
      </c>
      <c r="AK9" s="837">
        <v>168.87502299061984</v>
      </c>
      <c r="AL9" s="838">
        <v>83304782</v>
      </c>
      <c r="AM9" s="837">
        <v>3830.4571454846423</v>
      </c>
      <c r="AN9" s="840">
        <v>16652770</v>
      </c>
      <c r="AO9" s="841">
        <v>765.71500827662317</v>
      </c>
      <c r="AP9" s="838">
        <v>96284858</v>
      </c>
      <c r="AQ9" s="837">
        <v>4427.2971307706457</v>
      </c>
      <c r="AR9" s="839">
        <v>0.53262535793433841</v>
      </c>
      <c r="AS9" s="842">
        <v>50</v>
      </c>
      <c r="AT9" s="837">
        <v>84489220</v>
      </c>
      <c r="AU9" s="837">
        <v>3884.92</v>
      </c>
      <c r="AV9" s="842">
        <v>25</v>
      </c>
      <c r="AW9" s="839">
        <v>0.46737464206566165</v>
      </c>
      <c r="AX9" s="842">
        <v>180774078</v>
      </c>
      <c r="AY9" s="843">
        <v>8312.2162037888538</v>
      </c>
      <c r="AZ9" s="842">
        <v>66</v>
      </c>
    </row>
    <row r="10" spans="1:52" s="844" customFormat="1" ht="15.6" customHeight="1" x14ac:dyDescent="0.2">
      <c r="A10" s="828">
        <v>4</v>
      </c>
      <c r="B10" s="829" t="s">
        <v>10</v>
      </c>
      <c r="C10" s="829">
        <v>3370</v>
      </c>
      <c r="D10" s="830">
        <v>2375</v>
      </c>
      <c r="E10" s="830">
        <v>522.5</v>
      </c>
      <c r="F10" s="830">
        <v>1937</v>
      </c>
      <c r="G10" s="830">
        <v>116.22</v>
      </c>
      <c r="H10" s="830">
        <v>440</v>
      </c>
      <c r="I10" s="830">
        <v>660</v>
      </c>
      <c r="J10" s="830">
        <v>114</v>
      </c>
      <c r="K10" s="830">
        <v>68.399999999999991</v>
      </c>
      <c r="L10" s="830">
        <v>4130</v>
      </c>
      <c r="M10" s="832">
        <v>0.11013000000000001</v>
      </c>
      <c r="N10" s="830">
        <v>371.13810000000001</v>
      </c>
      <c r="O10" s="830">
        <v>1738.2581</v>
      </c>
      <c r="P10" s="830">
        <v>5108.2581</v>
      </c>
      <c r="Q10" s="833">
        <v>3961</v>
      </c>
      <c r="R10" s="833">
        <v>20233810</v>
      </c>
      <c r="S10" s="833">
        <v>4487852</v>
      </c>
      <c r="T10" s="833">
        <v>4487852</v>
      </c>
      <c r="U10" s="834">
        <v>15745958</v>
      </c>
      <c r="V10" s="835">
        <v>0.7782</v>
      </c>
      <c r="W10" s="835">
        <v>0.2218</v>
      </c>
      <c r="X10" s="836">
        <v>1331.7068249258161</v>
      </c>
      <c r="Y10" s="833">
        <v>14490573</v>
      </c>
      <c r="Z10" s="833">
        <v>10002721</v>
      </c>
      <c r="AA10" s="258">
        <v>0</v>
      </c>
      <c r="AB10" s="837">
        <v>6879495.4000000004</v>
      </c>
      <c r="AC10" s="837">
        <v>6879495.4000000004</v>
      </c>
      <c r="AD10" s="833">
        <v>2624499.9771183999</v>
      </c>
      <c r="AE10" s="838">
        <v>4254995</v>
      </c>
      <c r="AF10" s="837">
        <v>1263</v>
      </c>
      <c r="AG10" s="839">
        <v>0.61850000000000005</v>
      </c>
      <c r="AH10" s="838">
        <v>20000953</v>
      </c>
      <c r="AI10" s="837">
        <v>5935</v>
      </c>
      <c r="AJ10" s="838">
        <v>569109</v>
      </c>
      <c r="AK10" s="837">
        <v>168.87507418397627</v>
      </c>
      <c r="AL10" s="838">
        <v>20570062</v>
      </c>
      <c r="AM10" s="837">
        <v>6103.875964391691</v>
      </c>
      <c r="AN10" s="840">
        <v>2543120</v>
      </c>
      <c r="AO10" s="841">
        <v>754.63501483679522</v>
      </c>
      <c r="AP10" s="838">
        <v>22544073</v>
      </c>
      <c r="AQ10" s="837">
        <v>6689.6359050445108</v>
      </c>
      <c r="AR10" s="839">
        <v>0.66479294391337262</v>
      </c>
      <c r="AS10" s="842">
        <v>25</v>
      </c>
      <c r="AT10" s="837">
        <v>11367347.4</v>
      </c>
      <c r="AU10" s="837">
        <v>3373.1</v>
      </c>
      <c r="AV10" s="842">
        <v>38</v>
      </c>
      <c r="AW10" s="839">
        <v>0.33520705608662743</v>
      </c>
      <c r="AX10" s="842">
        <v>33911420.399999999</v>
      </c>
      <c r="AY10" s="843">
        <v>10062.736023738871</v>
      </c>
      <c r="AZ10" s="842">
        <v>8</v>
      </c>
    </row>
    <row r="11" spans="1:52" s="863" customFormat="1" ht="15.6" customHeight="1" x14ac:dyDescent="0.2">
      <c r="A11" s="845">
        <v>5</v>
      </c>
      <c r="B11" s="846" t="s">
        <v>11</v>
      </c>
      <c r="C11" s="846">
        <v>5392</v>
      </c>
      <c r="D11" s="847">
        <v>4545</v>
      </c>
      <c r="E11" s="847">
        <v>999.9</v>
      </c>
      <c r="F11" s="847">
        <v>3704</v>
      </c>
      <c r="G11" s="847">
        <v>222.23999999999998</v>
      </c>
      <c r="H11" s="847">
        <v>574</v>
      </c>
      <c r="I11" s="847">
        <v>861</v>
      </c>
      <c r="J11" s="847">
        <v>21</v>
      </c>
      <c r="K11" s="847">
        <v>12.6</v>
      </c>
      <c r="L11" s="847">
        <v>2108</v>
      </c>
      <c r="M11" s="848">
        <v>5.6210000000000003E-2</v>
      </c>
      <c r="N11" s="847">
        <v>303.08431999999999</v>
      </c>
      <c r="O11" s="847">
        <v>2398.8243199999997</v>
      </c>
      <c r="P11" s="849">
        <v>7790.8243199999997</v>
      </c>
      <c r="Q11" s="850">
        <v>3961</v>
      </c>
      <c r="R11" s="850">
        <v>30859455</v>
      </c>
      <c r="S11" s="850">
        <v>5924122</v>
      </c>
      <c r="T11" s="850">
        <v>5924122</v>
      </c>
      <c r="U11" s="851">
        <v>24935333</v>
      </c>
      <c r="V11" s="852">
        <v>0.80800000000000005</v>
      </c>
      <c r="W11" s="853">
        <v>0.192</v>
      </c>
      <c r="X11" s="854">
        <v>1098.6873145400593</v>
      </c>
      <c r="Y11" s="850">
        <v>11331689</v>
      </c>
      <c r="Z11" s="850">
        <v>5407567</v>
      </c>
      <c r="AA11" s="855">
        <v>0</v>
      </c>
      <c r="AB11" s="856">
        <v>10492214.700000001</v>
      </c>
      <c r="AC11" s="856">
        <v>5407567</v>
      </c>
      <c r="AD11" s="850">
        <v>1785794.9260799999</v>
      </c>
      <c r="AE11" s="857">
        <v>3621772</v>
      </c>
      <c r="AF11" s="856">
        <v>672</v>
      </c>
      <c r="AG11" s="858">
        <v>0.66979999999999995</v>
      </c>
      <c r="AH11" s="857">
        <v>28557105</v>
      </c>
      <c r="AI11" s="856">
        <v>5296</v>
      </c>
      <c r="AJ11" s="857">
        <v>910574</v>
      </c>
      <c r="AK11" s="856">
        <v>168.875</v>
      </c>
      <c r="AL11" s="857">
        <v>29467679</v>
      </c>
      <c r="AM11" s="856">
        <v>5465.0739985163209</v>
      </c>
      <c r="AN11" s="859">
        <v>3908041</v>
      </c>
      <c r="AO11" s="860">
        <v>724.78505192878333</v>
      </c>
      <c r="AP11" s="857">
        <v>32465146</v>
      </c>
      <c r="AQ11" s="856">
        <v>6020.984050445104</v>
      </c>
      <c r="AR11" s="858">
        <v>0.74126694314783248</v>
      </c>
      <c r="AS11" s="861">
        <v>4</v>
      </c>
      <c r="AT11" s="856">
        <v>11331689</v>
      </c>
      <c r="AU11" s="856">
        <v>2101.5700000000002</v>
      </c>
      <c r="AV11" s="861">
        <v>68</v>
      </c>
      <c r="AW11" s="858">
        <v>0.25873305685216752</v>
      </c>
      <c r="AX11" s="861">
        <v>43796835</v>
      </c>
      <c r="AY11" s="862">
        <v>8122.5584198813058</v>
      </c>
      <c r="AZ11" s="861">
        <v>68</v>
      </c>
    </row>
    <row r="12" spans="1:52" s="844" customFormat="1" ht="15.6" customHeight="1" x14ac:dyDescent="0.2">
      <c r="A12" s="828">
        <v>6</v>
      </c>
      <c r="B12" s="829" t="s">
        <v>12</v>
      </c>
      <c r="C12" s="830">
        <v>5838</v>
      </c>
      <c r="D12" s="830">
        <v>3185</v>
      </c>
      <c r="E12" s="830">
        <v>700.7</v>
      </c>
      <c r="F12" s="830">
        <v>2224</v>
      </c>
      <c r="G12" s="830">
        <v>133.44</v>
      </c>
      <c r="H12" s="830">
        <v>858</v>
      </c>
      <c r="I12" s="830">
        <v>1287</v>
      </c>
      <c r="J12" s="830">
        <v>54</v>
      </c>
      <c r="K12" s="830">
        <v>32.4</v>
      </c>
      <c r="L12" s="831">
        <v>1662</v>
      </c>
      <c r="M12" s="832">
        <v>4.4319999999999998E-2</v>
      </c>
      <c r="N12" s="830">
        <v>258.74016</v>
      </c>
      <c r="O12" s="830">
        <v>2412.2801600000003</v>
      </c>
      <c r="P12" s="830">
        <v>8250.2801600000003</v>
      </c>
      <c r="Q12" s="833">
        <v>3961</v>
      </c>
      <c r="R12" s="833">
        <v>32679360</v>
      </c>
      <c r="S12" s="833">
        <v>8232184</v>
      </c>
      <c r="T12" s="833">
        <v>8232184</v>
      </c>
      <c r="U12" s="834">
        <v>24447176</v>
      </c>
      <c r="V12" s="835">
        <v>0.74809999999999999</v>
      </c>
      <c r="W12" s="835">
        <v>0.25190000000000001</v>
      </c>
      <c r="X12" s="836">
        <v>1410.1034600890716</v>
      </c>
      <c r="Y12" s="833">
        <v>22947537</v>
      </c>
      <c r="Z12" s="833">
        <v>14715353</v>
      </c>
      <c r="AA12" s="258">
        <v>0</v>
      </c>
      <c r="AB12" s="837">
        <v>11110982.4</v>
      </c>
      <c r="AC12" s="837">
        <v>11110982.4</v>
      </c>
      <c r="AD12" s="833">
        <v>4814033.1224832004</v>
      </c>
      <c r="AE12" s="838">
        <v>6296949</v>
      </c>
      <c r="AF12" s="837">
        <v>1079</v>
      </c>
      <c r="AG12" s="839">
        <v>0.56669999999999998</v>
      </c>
      <c r="AH12" s="838">
        <v>30744125</v>
      </c>
      <c r="AI12" s="837">
        <v>5266</v>
      </c>
      <c r="AJ12" s="838">
        <v>985892</v>
      </c>
      <c r="AK12" s="837">
        <v>168.87495717711545</v>
      </c>
      <c r="AL12" s="838">
        <v>31730017</v>
      </c>
      <c r="AM12" s="837">
        <v>5435.0834189791021</v>
      </c>
      <c r="AN12" s="840">
        <v>4170404</v>
      </c>
      <c r="AO12" s="841">
        <v>714.35491606714629</v>
      </c>
      <c r="AP12" s="838">
        <v>34914529</v>
      </c>
      <c r="AQ12" s="837">
        <v>5980.5633778691335</v>
      </c>
      <c r="AR12" s="839">
        <v>0.64349450787767892</v>
      </c>
      <c r="AS12" s="842">
        <v>32</v>
      </c>
      <c r="AT12" s="837">
        <v>19343166.399999999</v>
      </c>
      <c r="AU12" s="837">
        <v>3313.32</v>
      </c>
      <c r="AV12" s="842">
        <v>42</v>
      </c>
      <c r="AW12" s="839">
        <v>0.35650549212232113</v>
      </c>
      <c r="AX12" s="842">
        <v>54257695.399999999</v>
      </c>
      <c r="AY12" s="843">
        <v>9293.8841041452542</v>
      </c>
      <c r="AZ12" s="842">
        <v>36</v>
      </c>
    </row>
    <row r="13" spans="1:52" s="844" customFormat="1" ht="15.6" customHeight="1" x14ac:dyDescent="0.2">
      <c r="A13" s="828">
        <v>7</v>
      </c>
      <c r="B13" s="829" t="s">
        <v>13</v>
      </c>
      <c r="C13" s="829">
        <v>2142</v>
      </c>
      <c r="D13" s="830">
        <v>1479</v>
      </c>
      <c r="E13" s="830">
        <v>325.38</v>
      </c>
      <c r="F13" s="830">
        <v>1042</v>
      </c>
      <c r="G13" s="830">
        <v>62.519999999999996</v>
      </c>
      <c r="H13" s="830">
        <v>230</v>
      </c>
      <c r="I13" s="830">
        <v>345</v>
      </c>
      <c r="J13" s="830">
        <v>48</v>
      </c>
      <c r="K13" s="830">
        <v>28.799999999999997</v>
      </c>
      <c r="L13" s="830">
        <v>5358</v>
      </c>
      <c r="M13" s="832">
        <v>0.14288000000000001</v>
      </c>
      <c r="N13" s="830">
        <v>306.04896000000002</v>
      </c>
      <c r="O13" s="830">
        <v>1067.7489599999999</v>
      </c>
      <c r="P13" s="830">
        <v>3209.7489599999999</v>
      </c>
      <c r="Q13" s="833">
        <v>3961</v>
      </c>
      <c r="R13" s="833">
        <v>12713816</v>
      </c>
      <c r="S13" s="833">
        <v>7175379</v>
      </c>
      <c r="T13" s="833">
        <v>7175379</v>
      </c>
      <c r="U13" s="834">
        <v>5538437</v>
      </c>
      <c r="V13" s="835">
        <v>0.43559999999999999</v>
      </c>
      <c r="W13" s="835">
        <v>0.56440000000000001</v>
      </c>
      <c r="X13" s="836">
        <v>3349.8501400560226</v>
      </c>
      <c r="Y13" s="833">
        <v>25098840</v>
      </c>
      <c r="Z13" s="833">
        <v>17923461</v>
      </c>
      <c r="AA13" s="258">
        <v>0</v>
      </c>
      <c r="AB13" s="837">
        <v>4322697.4400000004</v>
      </c>
      <c r="AC13" s="837">
        <v>4322697.4400000004</v>
      </c>
      <c r="AD13" s="833">
        <v>4196336.3484339202</v>
      </c>
      <c r="AE13" s="838">
        <v>126361</v>
      </c>
      <c r="AF13" s="837">
        <v>59</v>
      </c>
      <c r="AG13" s="839">
        <v>2.92E-2</v>
      </c>
      <c r="AH13" s="838">
        <v>5664798</v>
      </c>
      <c r="AI13" s="837">
        <v>2645</v>
      </c>
      <c r="AJ13" s="838">
        <v>361730</v>
      </c>
      <c r="AK13" s="837">
        <v>168.87488328664799</v>
      </c>
      <c r="AL13" s="838">
        <v>6026528</v>
      </c>
      <c r="AM13" s="837">
        <v>2813.5051353874883</v>
      </c>
      <c r="AN13" s="840">
        <v>1983053</v>
      </c>
      <c r="AO13" s="841">
        <v>925.7950513538749</v>
      </c>
      <c r="AP13" s="838">
        <v>7647851</v>
      </c>
      <c r="AQ13" s="837">
        <v>3570.425303454715</v>
      </c>
      <c r="AR13" s="839">
        <v>0.39945053714253503</v>
      </c>
      <c r="AS13" s="842">
        <v>61</v>
      </c>
      <c r="AT13" s="837">
        <v>11498076.439999999</v>
      </c>
      <c r="AU13" s="837">
        <v>5367.92</v>
      </c>
      <c r="AV13" s="842">
        <v>7</v>
      </c>
      <c r="AW13" s="839">
        <v>0.60054946285746502</v>
      </c>
      <c r="AX13" s="842">
        <v>19145927.439999998</v>
      </c>
      <c r="AY13" s="843">
        <v>8938.3414752567678</v>
      </c>
      <c r="AZ13" s="842">
        <v>51</v>
      </c>
    </row>
    <row r="14" spans="1:52" s="844" customFormat="1" ht="15.6" customHeight="1" x14ac:dyDescent="0.2">
      <c r="A14" s="828">
        <v>8</v>
      </c>
      <c r="B14" s="829" t="s">
        <v>14</v>
      </c>
      <c r="C14" s="829">
        <v>22008</v>
      </c>
      <c r="D14" s="830">
        <v>10488</v>
      </c>
      <c r="E14" s="830">
        <v>2307.36</v>
      </c>
      <c r="F14" s="830">
        <v>6712</v>
      </c>
      <c r="G14" s="830">
        <v>402.71999999999997</v>
      </c>
      <c r="H14" s="830">
        <v>2827</v>
      </c>
      <c r="I14" s="830">
        <v>4240.5</v>
      </c>
      <c r="J14" s="830">
        <v>1335</v>
      </c>
      <c r="K14" s="830">
        <v>801</v>
      </c>
      <c r="L14" s="830">
        <v>0</v>
      </c>
      <c r="M14" s="832">
        <v>0</v>
      </c>
      <c r="N14" s="830">
        <v>0</v>
      </c>
      <c r="O14" s="830">
        <v>7751.58</v>
      </c>
      <c r="P14" s="830">
        <v>29759.58</v>
      </c>
      <c r="Q14" s="833">
        <v>3961</v>
      </c>
      <c r="R14" s="833">
        <v>117877696</v>
      </c>
      <c r="S14" s="833">
        <v>34465544</v>
      </c>
      <c r="T14" s="833">
        <v>34465544</v>
      </c>
      <c r="U14" s="834">
        <v>83412152</v>
      </c>
      <c r="V14" s="835">
        <v>0.70760000000000001</v>
      </c>
      <c r="W14" s="835">
        <v>0.29239999999999999</v>
      </c>
      <c r="X14" s="836">
        <v>1566.0461650308978</v>
      </c>
      <c r="Y14" s="833">
        <v>99796673</v>
      </c>
      <c r="Z14" s="833">
        <v>65331129</v>
      </c>
      <c r="AA14" s="258">
        <v>0</v>
      </c>
      <c r="AB14" s="837">
        <v>40078416.640000001</v>
      </c>
      <c r="AC14" s="837">
        <v>40078416.640000001</v>
      </c>
      <c r="AD14" s="833">
        <v>20156557.923921917</v>
      </c>
      <c r="AE14" s="838">
        <v>19921859</v>
      </c>
      <c r="AF14" s="837">
        <v>905</v>
      </c>
      <c r="AG14" s="839">
        <v>0.49709999999999999</v>
      </c>
      <c r="AH14" s="838">
        <v>103334011</v>
      </c>
      <c r="AI14" s="837">
        <v>4695</v>
      </c>
      <c r="AJ14" s="838">
        <v>3716601</v>
      </c>
      <c r="AK14" s="837">
        <v>168.875</v>
      </c>
      <c r="AL14" s="838">
        <v>107050612</v>
      </c>
      <c r="AM14" s="837">
        <v>4864.1681206833882</v>
      </c>
      <c r="AN14" s="840">
        <v>19689127</v>
      </c>
      <c r="AO14" s="841">
        <v>894.63499636495817</v>
      </c>
      <c r="AP14" s="838">
        <v>123023138</v>
      </c>
      <c r="AQ14" s="837">
        <v>5589.9281170483464</v>
      </c>
      <c r="AR14" s="839">
        <v>0.62269041174800344</v>
      </c>
      <c r="AS14" s="842">
        <v>41</v>
      </c>
      <c r="AT14" s="837">
        <v>74543960.640000001</v>
      </c>
      <c r="AU14" s="837">
        <v>3387.13</v>
      </c>
      <c r="AV14" s="842">
        <v>37</v>
      </c>
      <c r="AW14" s="839">
        <v>0.37730958825199662</v>
      </c>
      <c r="AX14" s="842">
        <v>197567098.63999999</v>
      </c>
      <c r="AY14" s="843">
        <v>8977.058280625226</v>
      </c>
      <c r="AZ14" s="842">
        <v>47</v>
      </c>
    </row>
    <row r="15" spans="1:52" s="844" customFormat="1" ht="15.6" customHeight="1" x14ac:dyDescent="0.2">
      <c r="A15" s="828">
        <v>9</v>
      </c>
      <c r="B15" s="829" t="s">
        <v>15</v>
      </c>
      <c r="C15" s="829">
        <v>39849</v>
      </c>
      <c r="D15" s="830">
        <v>27001</v>
      </c>
      <c r="E15" s="830">
        <v>5940.22</v>
      </c>
      <c r="F15" s="830">
        <v>12921.5</v>
      </c>
      <c r="G15" s="830">
        <v>775.29</v>
      </c>
      <c r="H15" s="830">
        <v>4256</v>
      </c>
      <c r="I15" s="830">
        <v>6384</v>
      </c>
      <c r="J15" s="830">
        <v>1747</v>
      </c>
      <c r="K15" s="830">
        <v>1048.2</v>
      </c>
      <c r="L15" s="830">
        <v>0</v>
      </c>
      <c r="M15" s="832">
        <v>0</v>
      </c>
      <c r="N15" s="830">
        <v>0</v>
      </c>
      <c r="O15" s="830">
        <v>14147.710000000001</v>
      </c>
      <c r="P15" s="830">
        <v>53996.71</v>
      </c>
      <c r="Q15" s="833">
        <v>3961</v>
      </c>
      <c r="R15" s="833">
        <v>213880968</v>
      </c>
      <c r="S15" s="833">
        <v>67092921</v>
      </c>
      <c r="T15" s="833">
        <v>67092921</v>
      </c>
      <c r="U15" s="834">
        <v>146788047</v>
      </c>
      <c r="V15" s="835">
        <v>0.68630000000000002</v>
      </c>
      <c r="W15" s="835">
        <v>0.31369999999999998</v>
      </c>
      <c r="X15" s="836">
        <v>1683.6789128961832</v>
      </c>
      <c r="Y15" s="833">
        <v>205792453</v>
      </c>
      <c r="Z15" s="833">
        <v>138699532</v>
      </c>
      <c r="AA15" s="258">
        <v>0</v>
      </c>
      <c r="AB15" s="837">
        <v>72719529.120000005</v>
      </c>
      <c r="AC15" s="837">
        <v>72719529.120000005</v>
      </c>
      <c r="AD15" s="833">
        <v>39236840.01010368</v>
      </c>
      <c r="AE15" s="838">
        <v>33482689</v>
      </c>
      <c r="AF15" s="837">
        <v>840</v>
      </c>
      <c r="AG15" s="839">
        <v>0.46039999999999998</v>
      </c>
      <c r="AH15" s="838">
        <v>180270736</v>
      </c>
      <c r="AI15" s="837">
        <v>4524</v>
      </c>
      <c r="AJ15" s="838">
        <v>6729500</v>
      </c>
      <c r="AK15" s="837">
        <v>168.87500313684157</v>
      </c>
      <c r="AL15" s="838">
        <v>187000236</v>
      </c>
      <c r="AM15" s="837">
        <v>4692.7209214785817</v>
      </c>
      <c r="AN15" s="840">
        <v>36407441</v>
      </c>
      <c r="AO15" s="841">
        <v>913.63499711410577</v>
      </c>
      <c r="AP15" s="838">
        <v>216678177</v>
      </c>
      <c r="AQ15" s="837">
        <v>5437.4809154558461</v>
      </c>
      <c r="AR15" s="839">
        <v>0.6078089030011522</v>
      </c>
      <c r="AS15" s="842">
        <v>43</v>
      </c>
      <c r="AT15" s="837">
        <v>139812450.12</v>
      </c>
      <c r="AU15" s="837">
        <v>3508.56</v>
      </c>
      <c r="AV15" s="842">
        <v>32</v>
      </c>
      <c r="AW15" s="839">
        <v>0.3921910969988478</v>
      </c>
      <c r="AX15" s="842">
        <v>356490627.12</v>
      </c>
      <c r="AY15" s="843">
        <v>8946.0369675525108</v>
      </c>
      <c r="AZ15" s="842">
        <v>50</v>
      </c>
    </row>
    <row r="16" spans="1:52" s="863" customFormat="1" ht="15.6" customHeight="1" x14ac:dyDescent="0.2">
      <c r="A16" s="845">
        <v>10</v>
      </c>
      <c r="B16" s="846" t="s">
        <v>16</v>
      </c>
      <c r="C16" s="846">
        <v>33008</v>
      </c>
      <c r="D16" s="847">
        <v>18922</v>
      </c>
      <c r="E16" s="847">
        <v>4162.84</v>
      </c>
      <c r="F16" s="847">
        <v>10417.5</v>
      </c>
      <c r="G16" s="847">
        <v>625.04999999999995</v>
      </c>
      <c r="H16" s="847">
        <v>5212</v>
      </c>
      <c r="I16" s="847">
        <v>7818</v>
      </c>
      <c r="J16" s="847">
        <v>1125</v>
      </c>
      <c r="K16" s="847">
        <v>675</v>
      </c>
      <c r="L16" s="847">
        <v>0</v>
      </c>
      <c r="M16" s="848">
        <v>0</v>
      </c>
      <c r="N16" s="847">
        <v>0</v>
      </c>
      <c r="O16" s="847">
        <v>13280.89</v>
      </c>
      <c r="P16" s="849">
        <v>46288.89</v>
      </c>
      <c r="Q16" s="850">
        <v>3961</v>
      </c>
      <c r="R16" s="850">
        <v>183350293</v>
      </c>
      <c r="S16" s="850">
        <v>77226276</v>
      </c>
      <c r="T16" s="850">
        <v>77226276</v>
      </c>
      <c r="U16" s="851">
        <v>106124017</v>
      </c>
      <c r="V16" s="852">
        <v>0.57879999999999998</v>
      </c>
      <c r="W16" s="853">
        <v>0.42120000000000002</v>
      </c>
      <c r="X16" s="854">
        <v>2339.6230004847312</v>
      </c>
      <c r="Y16" s="850">
        <v>211021473</v>
      </c>
      <c r="Z16" s="850">
        <v>133795197</v>
      </c>
      <c r="AA16" s="855">
        <v>0</v>
      </c>
      <c r="AB16" s="856">
        <v>62339099.620000005</v>
      </c>
      <c r="AC16" s="856">
        <v>62339099.620000005</v>
      </c>
      <c r="AD16" s="850">
        <v>45162433.467103682</v>
      </c>
      <c r="AE16" s="857">
        <v>17176666</v>
      </c>
      <c r="AF16" s="856">
        <v>520</v>
      </c>
      <c r="AG16" s="858">
        <v>0.27550000000000002</v>
      </c>
      <c r="AH16" s="857">
        <v>123300683</v>
      </c>
      <c r="AI16" s="856">
        <v>3735</v>
      </c>
      <c r="AJ16" s="857">
        <v>5574226</v>
      </c>
      <c r="AK16" s="856">
        <v>168.875</v>
      </c>
      <c r="AL16" s="857">
        <v>128874909</v>
      </c>
      <c r="AM16" s="856">
        <v>3904.3537627241881</v>
      </c>
      <c r="AN16" s="859">
        <v>25644410</v>
      </c>
      <c r="AO16" s="860">
        <v>776.91499030538057</v>
      </c>
      <c r="AP16" s="857">
        <v>148945093</v>
      </c>
      <c r="AQ16" s="856">
        <v>4512.3937530295689</v>
      </c>
      <c r="AR16" s="858">
        <v>0.51625541947379749</v>
      </c>
      <c r="AS16" s="861">
        <v>53</v>
      </c>
      <c r="AT16" s="856">
        <v>139565375.62</v>
      </c>
      <c r="AU16" s="856">
        <v>4228.2299999999996</v>
      </c>
      <c r="AV16" s="861">
        <v>20</v>
      </c>
      <c r="AW16" s="858">
        <v>0.48374458052620245</v>
      </c>
      <c r="AX16" s="861">
        <v>288510468.62</v>
      </c>
      <c r="AY16" s="862">
        <v>8740.6225345370822</v>
      </c>
      <c r="AZ16" s="861">
        <v>57</v>
      </c>
    </row>
    <row r="17" spans="1:52" s="844" customFormat="1" ht="15.6" customHeight="1" x14ac:dyDescent="0.2">
      <c r="A17" s="828">
        <v>11</v>
      </c>
      <c r="B17" s="829" t="s">
        <v>17</v>
      </c>
      <c r="C17" s="830">
        <v>1572</v>
      </c>
      <c r="D17" s="830">
        <v>1103</v>
      </c>
      <c r="E17" s="830">
        <v>242.66</v>
      </c>
      <c r="F17" s="830">
        <v>1005.5</v>
      </c>
      <c r="G17" s="830">
        <v>60.33</v>
      </c>
      <c r="H17" s="830">
        <v>297</v>
      </c>
      <c r="I17" s="830">
        <v>445.5</v>
      </c>
      <c r="J17" s="830">
        <v>43</v>
      </c>
      <c r="K17" s="830">
        <v>25.8</v>
      </c>
      <c r="L17" s="831">
        <v>5928</v>
      </c>
      <c r="M17" s="832">
        <v>0.15808</v>
      </c>
      <c r="N17" s="830">
        <v>248.50175999999999</v>
      </c>
      <c r="O17" s="830">
        <v>1022.79176</v>
      </c>
      <c r="P17" s="830">
        <v>2594.7917600000001</v>
      </c>
      <c r="Q17" s="833">
        <v>3961</v>
      </c>
      <c r="R17" s="833">
        <v>10277970</v>
      </c>
      <c r="S17" s="833">
        <v>1834353</v>
      </c>
      <c r="T17" s="833">
        <v>1834353</v>
      </c>
      <c r="U17" s="834">
        <v>8443617</v>
      </c>
      <c r="V17" s="835">
        <v>0.82150000000000001</v>
      </c>
      <c r="W17" s="835">
        <v>0.17849999999999999</v>
      </c>
      <c r="X17" s="836">
        <v>1166.8912213740457</v>
      </c>
      <c r="Y17" s="833">
        <v>5921483</v>
      </c>
      <c r="Z17" s="833">
        <v>4087130</v>
      </c>
      <c r="AA17" s="258">
        <v>0</v>
      </c>
      <c r="AB17" s="837">
        <v>3494509.8000000003</v>
      </c>
      <c r="AC17" s="837">
        <v>3494509.8000000003</v>
      </c>
      <c r="AD17" s="833">
        <v>1072884.3987960001</v>
      </c>
      <c r="AE17" s="838">
        <v>2421625</v>
      </c>
      <c r="AF17" s="837">
        <v>1540</v>
      </c>
      <c r="AG17" s="839">
        <v>0.69299999999999995</v>
      </c>
      <c r="AH17" s="838">
        <v>10865242</v>
      </c>
      <c r="AI17" s="837">
        <v>6912</v>
      </c>
      <c r="AJ17" s="838">
        <v>265472</v>
      </c>
      <c r="AK17" s="837">
        <v>168.87531806615777</v>
      </c>
      <c r="AL17" s="838">
        <v>11130714</v>
      </c>
      <c r="AM17" s="837">
        <v>7080.6068702290077</v>
      </c>
      <c r="AN17" s="840">
        <v>1376169</v>
      </c>
      <c r="AO17" s="841">
        <v>875.42557251908397</v>
      </c>
      <c r="AP17" s="838">
        <v>12241411</v>
      </c>
      <c r="AQ17" s="837">
        <v>7787.157124681934</v>
      </c>
      <c r="AR17" s="839">
        <v>0.69671145363710829</v>
      </c>
      <c r="AS17" s="842">
        <v>18</v>
      </c>
      <c r="AT17" s="837">
        <v>5328862.8</v>
      </c>
      <c r="AU17" s="837">
        <v>3389.86</v>
      </c>
      <c r="AV17" s="842">
        <v>36</v>
      </c>
      <c r="AW17" s="839">
        <v>0.3032885463628916</v>
      </c>
      <c r="AX17" s="842">
        <v>17570273.800000001</v>
      </c>
      <c r="AY17" s="843">
        <v>11177.018956743002</v>
      </c>
      <c r="AZ17" s="842">
        <v>3</v>
      </c>
    </row>
    <row r="18" spans="1:52" s="844" customFormat="1" ht="15.6" customHeight="1" x14ac:dyDescent="0.2">
      <c r="A18" s="828">
        <v>12</v>
      </c>
      <c r="B18" s="829" t="s">
        <v>18</v>
      </c>
      <c r="C18" s="829">
        <v>1299</v>
      </c>
      <c r="D18" s="830">
        <v>527</v>
      </c>
      <c r="E18" s="830">
        <v>115.94</v>
      </c>
      <c r="F18" s="830">
        <v>498.5</v>
      </c>
      <c r="G18" s="830">
        <v>29.91</v>
      </c>
      <c r="H18" s="830">
        <v>182</v>
      </c>
      <c r="I18" s="830">
        <v>273</v>
      </c>
      <c r="J18" s="830">
        <v>86</v>
      </c>
      <c r="K18" s="830">
        <v>51.6</v>
      </c>
      <c r="L18" s="830">
        <v>6201</v>
      </c>
      <c r="M18" s="832">
        <v>0.16536000000000001</v>
      </c>
      <c r="N18" s="830">
        <v>214.80264</v>
      </c>
      <c r="O18" s="830">
        <v>685.25264000000004</v>
      </c>
      <c r="P18" s="830">
        <v>1984.2526400000002</v>
      </c>
      <c r="Q18" s="833">
        <v>3961</v>
      </c>
      <c r="R18" s="833">
        <v>7859625</v>
      </c>
      <c r="S18" s="833">
        <v>4931000</v>
      </c>
      <c r="T18" s="833">
        <v>4931000</v>
      </c>
      <c r="U18" s="834">
        <v>2928625</v>
      </c>
      <c r="V18" s="835">
        <v>0.37259999999999999</v>
      </c>
      <c r="W18" s="835">
        <v>0.62739999999999996</v>
      </c>
      <c r="X18" s="836">
        <v>3795.9969207082372</v>
      </c>
      <c r="Y18" s="833">
        <v>10600890</v>
      </c>
      <c r="Z18" s="833">
        <v>5669890</v>
      </c>
      <c r="AA18" s="258">
        <v>0</v>
      </c>
      <c r="AB18" s="837">
        <v>2672272.5</v>
      </c>
      <c r="AC18" s="837">
        <v>2672272.5</v>
      </c>
      <c r="AD18" s="833">
        <v>2883724.0783799998</v>
      </c>
      <c r="AE18" s="838">
        <v>0</v>
      </c>
      <c r="AF18" s="837">
        <v>0</v>
      </c>
      <c r="AG18" s="839">
        <v>0</v>
      </c>
      <c r="AH18" s="838">
        <v>2928625</v>
      </c>
      <c r="AI18" s="837">
        <v>2255</v>
      </c>
      <c r="AJ18" s="838">
        <v>219369</v>
      </c>
      <c r="AK18" s="837">
        <v>168.87528868360278</v>
      </c>
      <c r="AL18" s="838">
        <v>3147994</v>
      </c>
      <c r="AM18" s="837">
        <v>2423.3979984603543</v>
      </c>
      <c r="AN18" s="840">
        <v>1600609</v>
      </c>
      <c r="AO18" s="841">
        <v>1232.1855273287144</v>
      </c>
      <c r="AP18" s="838">
        <v>4529234</v>
      </c>
      <c r="AQ18" s="837">
        <v>3486.7082371054657</v>
      </c>
      <c r="AR18" s="839">
        <v>0.37331395618869029</v>
      </c>
      <c r="AS18" s="842">
        <v>65</v>
      </c>
      <c r="AT18" s="837">
        <v>7603272.5</v>
      </c>
      <c r="AU18" s="837">
        <v>5853.17</v>
      </c>
      <c r="AV18" s="842">
        <v>3</v>
      </c>
      <c r="AW18" s="839">
        <v>0.62668604381130977</v>
      </c>
      <c r="AX18" s="842">
        <v>12132506.5</v>
      </c>
      <c r="AY18" s="843">
        <v>9339.8818321785984</v>
      </c>
      <c r="AZ18" s="842">
        <v>31</v>
      </c>
    </row>
    <row r="19" spans="1:52" s="844" customFormat="1" ht="15.6" customHeight="1" x14ac:dyDescent="0.2">
      <c r="A19" s="828">
        <v>13</v>
      </c>
      <c r="B19" s="829" t="s">
        <v>19</v>
      </c>
      <c r="C19" s="829">
        <v>1374</v>
      </c>
      <c r="D19" s="830">
        <v>1031</v>
      </c>
      <c r="E19" s="830">
        <v>226.82</v>
      </c>
      <c r="F19" s="830">
        <v>897</v>
      </c>
      <c r="G19" s="830">
        <v>53.82</v>
      </c>
      <c r="H19" s="830">
        <v>178</v>
      </c>
      <c r="I19" s="830">
        <v>267</v>
      </c>
      <c r="J19" s="830">
        <v>16</v>
      </c>
      <c r="K19" s="830">
        <v>9.6</v>
      </c>
      <c r="L19" s="830">
        <v>6126</v>
      </c>
      <c r="M19" s="832">
        <v>0.16336000000000001</v>
      </c>
      <c r="N19" s="830">
        <v>224.45663999999999</v>
      </c>
      <c r="O19" s="830">
        <v>781.69664</v>
      </c>
      <c r="P19" s="830">
        <v>2155.6966400000001</v>
      </c>
      <c r="Q19" s="833">
        <v>3961</v>
      </c>
      <c r="R19" s="833">
        <v>8538714</v>
      </c>
      <c r="S19" s="833">
        <v>1404202</v>
      </c>
      <c r="T19" s="833">
        <v>1404202</v>
      </c>
      <c r="U19" s="834">
        <v>7134512</v>
      </c>
      <c r="V19" s="835">
        <v>0.83550000000000002</v>
      </c>
      <c r="W19" s="835">
        <v>0.16450000000000001</v>
      </c>
      <c r="X19" s="836">
        <v>1021.981077147016</v>
      </c>
      <c r="Y19" s="833">
        <v>3803631</v>
      </c>
      <c r="Z19" s="833">
        <v>2399429</v>
      </c>
      <c r="AA19" s="258">
        <v>0</v>
      </c>
      <c r="AB19" s="837">
        <v>2903162.7600000002</v>
      </c>
      <c r="AC19" s="837">
        <v>2399429</v>
      </c>
      <c r="AD19" s="833">
        <v>678894.44126000011</v>
      </c>
      <c r="AE19" s="838">
        <v>1720535</v>
      </c>
      <c r="AF19" s="837">
        <v>1252</v>
      </c>
      <c r="AG19" s="839">
        <v>0.71709999999999996</v>
      </c>
      <c r="AH19" s="838">
        <v>8855047</v>
      </c>
      <c r="AI19" s="837">
        <v>6445</v>
      </c>
      <c r="AJ19" s="838">
        <v>232034</v>
      </c>
      <c r="AK19" s="837">
        <v>168.87481804949053</v>
      </c>
      <c r="AL19" s="838">
        <v>9087081</v>
      </c>
      <c r="AM19" s="837">
        <v>6613.596069868996</v>
      </c>
      <c r="AN19" s="840">
        <v>1261751</v>
      </c>
      <c r="AO19" s="841">
        <v>918.3049490538574</v>
      </c>
      <c r="AP19" s="838">
        <v>10116798</v>
      </c>
      <c r="AQ19" s="837">
        <v>7363.0262008733625</v>
      </c>
      <c r="AR19" s="839">
        <v>0.72675906755459907</v>
      </c>
      <c r="AS19" s="842">
        <v>7</v>
      </c>
      <c r="AT19" s="837">
        <v>3803631</v>
      </c>
      <c r="AU19" s="837">
        <v>2768.29</v>
      </c>
      <c r="AV19" s="842">
        <v>58</v>
      </c>
      <c r="AW19" s="839">
        <v>0.27324093244540093</v>
      </c>
      <c r="AX19" s="842">
        <v>13920429</v>
      </c>
      <c r="AY19" s="843">
        <v>10131.316593886462</v>
      </c>
      <c r="AZ19" s="842">
        <v>6</v>
      </c>
    </row>
    <row r="20" spans="1:52" s="844" customFormat="1" ht="15.6" customHeight="1" x14ac:dyDescent="0.2">
      <c r="A20" s="828">
        <v>14</v>
      </c>
      <c r="B20" s="829" t="s">
        <v>20</v>
      </c>
      <c r="C20" s="829">
        <v>1765</v>
      </c>
      <c r="D20" s="830">
        <v>1435</v>
      </c>
      <c r="E20" s="830">
        <v>315.7</v>
      </c>
      <c r="F20" s="830">
        <v>782</v>
      </c>
      <c r="G20" s="830">
        <v>46.92</v>
      </c>
      <c r="H20" s="830">
        <v>370</v>
      </c>
      <c r="I20" s="830">
        <v>555</v>
      </c>
      <c r="J20" s="830">
        <v>111</v>
      </c>
      <c r="K20" s="830">
        <v>66.599999999999994</v>
      </c>
      <c r="L20" s="830">
        <v>5735</v>
      </c>
      <c r="M20" s="832">
        <v>0.15293000000000001</v>
      </c>
      <c r="N20" s="830">
        <v>269.92144999999999</v>
      </c>
      <c r="O20" s="830">
        <v>1254.1414500000001</v>
      </c>
      <c r="P20" s="830">
        <v>3019.1414500000001</v>
      </c>
      <c r="Q20" s="833">
        <v>3961</v>
      </c>
      <c r="R20" s="833">
        <v>11958819</v>
      </c>
      <c r="S20" s="833">
        <v>3410129</v>
      </c>
      <c r="T20" s="833">
        <v>3410129</v>
      </c>
      <c r="U20" s="834">
        <v>8548690</v>
      </c>
      <c r="V20" s="835">
        <v>0.71479999999999999</v>
      </c>
      <c r="W20" s="835">
        <v>0.28520000000000001</v>
      </c>
      <c r="X20" s="836">
        <v>1932.0844192634561</v>
      </c>
      <c r="Y20" s="833">
        <v>6608105</v>
      </c>
      <c r="Z20" s="833">
        <v>3197976</v>
      </c>
      <c r="AA20" s="258">
        <v>0</v>
      </c>
      <c r="AB20" s="837">
        <v>4065998.4600000004</v>
      </c>
      <c r="AC20" s="837">
        <v>3197976</v>
      </c>
      <c r="AD20" s="833">
        <v>1568747.9389440001</v>
      </c>
      <c r="AE20" s="838">
        <v>1629228</v>
      </c>
      <c r="AF20" s="837">
        <v>923</v>
      </c>
      <c r="AG20" s="839">
        <v>0.50949999999999995</v>
      </c>
      <c r="AH20" s="838">
        <v>10177918</v>
      </c>
      <c r="AI20" s="837">
        <v>5767</v>
      </c>
      <c r="AJ20" s="838">
        <v>298064</v>
      </c>
      <c r="AK20" s="837">
        <v>168.87478753541077</v>
      </c>
      <c r="AL20" s="838">
        <v>10475982</v>
      </c>
      <c r="AM20" s="837">
        <v>5935.4005665722379</v>
      </c>
      <c r="AN20" s="840">
        <v>1727679</v>
      </c>
      <c r="AO20" s="841">
        <v>978.85495750708219</v>
      </c>
      <c r="AP20" s="838">
        <v>11905597</v>
      </c>
      <c r="AQ20" s="837">
        <v>6745.3807365439097</v>
      </c>
      <c r="AR20" s="839">
        <v>0.64306949523115364</v>
      </c>
      <c r="AS20" s="842">
        <v>35</v>
      </c>
      <c r="AT20" s="837">
        <v>6608105</v>
      </c>
      <c r="AU20" s="837">
        <v>3743.97</v>
      </c>
      <c r="AV20" s="842">
        <v>27</v>
      </c>
      <c r="AW20" s="839">
        <v>0.35693050476884636</v>
      </c>
      <c r="AX20" s="842">
        <v>18513702</v>
      </c>
      <c r="AY20" s="843">
        <v>10489.349575070821</v>
      </c>
      <c r="AZ20" s="842">
        <v>5</v>
      </c>
    </row>
    <row r="21" spans="1:52" s="863" customFormat="1" ht="15.6" customHeight="1" x14ac:dyDescent="0.2">
      <c r="A21" s="845">
        <v>15</v>
      </c>
      <c r="B21" s="846" t="s">
        <v>21</v>
      </c>
      <c r="C21" s="846">
        <v>3660</v>
      </c>
      <c r="D21" s="847">
        <v>2782</v>
      </c>
      <c r="E21" s="847">
        <v>612.04</v>
      </c>
      <c r="F21" s="847">
        <v>1976</v>
      </c>
      <c r="G21" s="847">
        <v>118.56</v>
      </c>
      <c r="H21" s="847">
        <v>403</v>
      </c>
      <c r="I21" s="847">
        <v>604.5</v>
      </c>
      <c r="J21" s="847">
        <v>110</v>
      </c>
      <c r="K21" s="847">
        <v>66</v>
      </c>
      <c r="L21" s="847">
        <v>3840</v>
      </c>
      <c r="M21" s="848">
        <v>0.1024</v>
      </c>
      <c r="N21" s="847">
        <v>374.78399999999999</v>
      </c>
      <c r="O21" s="847">
        <v>1775.884</v>
      </c>
      <c r="P21" s="849">
        <v>5435.884</v>
      </c>
      <c r="Q21" s="850">
        <v>3961</v>
      </c>
      <c r="R21" s="850">
        <v>21531537</v>
      </c>
      <c r="S21" s="850">
        <v>4213232</v>
      </c>
      <c r="T21" s="850">
        <v>4213232</v>
      </c>
      <c r="U21" s="851">
        <v>17318305</v>
      </c>
      <c r="V21" s="852">
        <v>0.80430000000000001</v>
      </c>
      <c r="W21" s="853">
        <v>0.19570000000000001</v>
      </c>
      <c r="X21" s="854">
        <v>1151.1562841530056</v>
      </c>
      <c r="Y21" s="850">
        <v>10802296</v>
      </c>
      <c r="Z21" s="850">
        <v>6589064</v>
      </c>
      <c r="AA21" s="855">
        <v>0</v>
      </c>
      <c r="AB21" s="856">
        <v>7320722.5800000001</v>
      </c>
      <c r="AC21" s="856">
        <v>6589064</v>
      </c>
      <c r="AD21" s="850">
        <v>2217905.2986560003</v>
      </c>
      <c r="AE21" s="857">
        <v>4371159</v>
      </c>
      <c r="AF21" s="856">
        <v>1194</v>
      </c>
      <c r="AG21" s="858">
        <v>0.66339999999999999</v>
      </c>
      <c r="AH21" s="857">
        <v>21689464</v>
      </c>
      <c r="AI21" s="856">
        <v>5926</v>
      </c>
      <c r="AJ21" s="857">
        <v>366000</v>
      </c>
      <c r="AK21" s="856">
        <v>100</v>
      </c>
      <c r="AL21" s="857">
        <v>22055464</v>
      </c>
      <c r="AM21" s="856">
        <v>6026.0830601092894</v>
      </c>
      <c r="AN21" s="859">
        <v>2392908</v>
      </c>
      <c r="AO21" s="860">
        <v>653.79999999999995</v>
      </c>
      <c r="AP21" s="857">
        <v>24082372</v>
      </c>
      <c r="AQ21" s="856">
        <v>6579.8830601092895</v>
      </c>
      <c r="AR21" s="858">
        <v>0.69034258832562201</v>
      </c>
      <c r="AS21" s="861">
        <v>21</v>
      </c>
      <c r="AT21" s="856">
        <v>10802296</v>
      </c>
      <c r="AU21" s="856">
        <v>2951.45</v>
      </c>
      <c r="AV21" s="861">
        <v>53</v>
      </c>
      <c r="AW21" s="858">
        <v>0.30965741167437799</v>
      </c>
      <c r="AX21" s="861">
        <v>34884668</v>
      </c>
      <c r="AY21" s="862">
        <v>9531.3300546448081</v>
      </c>
      <c r="AZ21" s="861">
        <v>23</v>
      </c>
    </row>
    <row r="22" spans="1:52" s="844" customFormat="1" ht="15.6" customHeight="1" x14ac:dyDescent="0.2">
      <c r="A22" s="828">
        <v>16</v>
      </c>
      <c r="B22" s="829" t="s">
        <v>22</v>
      </c>
      <c r="C22" s="829">
        <v>4946</v>
      </c>
      <c r="D22" s="830">
        <v>2802</v>
      </c>
      <c r="E22" s="830">
        <v>616.44000000000005</v>
      </c>
      <c r="F22" s="830">
        <v>1998</v>
      </c>
      <c r="G22" s="830">
        <v>119.88</v>
      </c>
      <c r="H22" s="830">
        <v>479</v>
      </c>
      <c r="I22" s="830">
        <v>718.5</v>
      </c>
      <c r="J22" s="830">
        <v>272</v>
      </c>
      <c r="K22" s="830">
        <v>163.19999999999999</v>
      </c>
      <c r="L22" s="831">
        <v>2554</v>
      </c>
      <c r="M22" s="832">
        <v>6.8110000000000004E-2</v>
      </c>
      <c r="N22" s="830">
        <v>336.87206000000003</v>
      </c>
      <c r="O22" s="830">
        <v>1954.8920600000001</v>
      </c>
      <c r="P22" s="830">
        <v>6900.8920600000001</v>
      </c>
      <c r="Q22" s="833">
        <v>3961</v>
      </c>
      <c r="R22" s="833">
        <v>27334433</v>
      </c>
      <c r="S22" s="833">
        <v>17022513</v>
      </c>
      <c r="T22" s="833">
        <v>17022513</v>
      </c>
      <c r="U22" s="834">
        <v>10311920</v>
      </c>
      <c r="V22" s="835">
        <v>0.37730000000000002</v>
      </c>
      <c r="W22" s="835">
        <v>0.62270000000000003</v>
      </c>
      <c r="X22" s="836">
        <v>3441.6726647796199</v>
      </c>
      <c r="Y22" s="833">
        <v>59665155</v>
      </c>
      <c r="Z22" s="833">
        <v>42642642</v>
      </c>
      <c r="AA22" s="258">
        <v>0</v>
      </c>
      <c r="AB22" s="837">
        <v>9293707.2200000007</v>
      </c>
      <c r="AC22" s="837">
        <v>9293707.2200000007</v>
      </c>
      <c r="AD22" s="833">
        <v>9953969.3557376824</v>
      </c>
      <c r="AE22" s="838">
        <v>0</v>
      </c>
      <c r="AF22" s="837">
        <v>0</v>
      </c>
      <c r="AG22" s="839">
        <v>0</v>
      </c>
      <c r="AH22" s="838">
        <v>10311920</v>
      </c>
      <c r="AI22" s="837">
        <v>2085</v>
      </c>
      <c r="AJ22" s="838">
        <v>835256</v>
      </c>
      <c r="AK22" s="837">
        <v>168.87505054589568</v>
      </c>
      <c r="AL22" s="838">
        <v>11147176</v>
      </c>
      <c r="AM22" s="837">
        <v>2253.7759805903761</v>
      </c>
      <c r="AN22" s="840">
        <v>4231823</v>
      </c>
      <c r="AO22" s="841">
        <v>855.60513546300035</v>
      </c>
      <c r="AP22" s="838">
        <v>14543743</v>
      </c>
      <c r="AQ22" s="837">
        <v>2940.5060655074808</v>
      </c>
      <c r="AR22" s="839">
        <v>0.35594116719324842</v>
      </c>
      <c r="AS22" s="842">
        <v>67</v>
      </c>
      <c r="AT22" s="837">
        <v>26316220.219999999</v>
      </c>
      <c r="AU22" s="837">
        <v>5320.71</v>
      </c>
      <c r="AV22" s="842">
        <v>8</v>
      </c>
      <c r="AW22" s="839">
        <v>0.64405883280675158</v>
      </c>
      <c r="AX22" s="842">
        <v>40859963.219999999</v>
      </c>
      <c r="AY22" s="843">
        <v>8261.2137525272938</v>
      </c>
      <c r="AZ22" s="842">
        <v>67</v>
      </c>
    </row>
    <row r="23" spans="1:52" s="864" customFormat="1" ht="15.6" customHeight="1" x14ac:dyDescent="0.2">
      <c r="A23" s="828">
        <v>17</v>
      </c>
      <c r="B23" s="829" t="s">
        <v>23</v>
      </c>
      <c r="C23" s="829">
        <v>43995</v>
      </c>
      <c r="D23" s="830">
        <v>36960</v>
      </c>
      <c r="E23" s="830">
        <v>8131.2</v>
      </c>
      <c r="F23" s="830">
        <v>22626</v>
      </c>
      <c r="G23" s="830">
        <v>1357.56</v>
      </c>
      <c r="H23" s="830">
        <v>4791</v>
      </c>
      <c r="I23" s="830">
        <v>7186.5</v>
      </c>
      <c r="J23" s="830">
        <v>1737</v>
      </c>
      <c r="K23" s="830">
        <v>1042.2</v>
      </c>
      <c r="L23" s="830">
        <v>0</v>
      </c>
      <c r="M23" s="832">
        <v>0</v>
      </c>
      <c r="N23" s="830">
        <v>0</v>
      </c>
      <c r="O23" s="830">
        <v>17717.460000000003</v>
      </c>
      <c r="P23" s="830">
        <v>61712.460000000006</v>
      </c>
      <c r="Q23" s="833">
        <v>3961</v>
      </c>
      <c r="R23" s="833">
        <v>244443054</v>
      </c>
      <c r="S23" s="833">
        <v>124304658</v>
      </c>
      <c r="T23" s="833">
        <v>124304658</v>
      </c>
      <c r="U23" s="834">
        <v>120138396</v>
      </c>
      <c r="V23" s="835">
        <v>0.49149999999999999</v>
      </c>
      <c r="W23" s="835">
        <v>0.50849999999999995</v>
      </c>
      <c r="X23" s="836">
        <v>2825.4269348789635</v>
      </c>
      <c r="Y23" s="833">
        <v>328963555</v>
      </c>
      <c r="Z23" s="833">
        <v>204658897</v>
      </c>
      <c r="AA23" s="258">
        <v>0</v>
      </c>
      <c r="AB23" s="837">
        <v>83110638.359999999</v>
      </c>
      <c r="AC23" s="837">
        <v>83110638.359999999</v>
      </c>
      <c r="AD23" s="833">
        <v>72690226.522423193</v>
      </c>
      <c r="AE23" s="838">
        <v>10420412</v>
      </c>
      <c r="AF23" s="837">
        <v>237</v>
      </c>
      <c r="AG23" s="839">
        <v>0.12540000000000001</v>
      </c>
      <c r="AH23" s="838">
        <v>130558808</v>
      </c>
      <c r="AI23" s="837">
        <v>2968</v>
      </c>
      <c r="AJ23" s="838">
        <v>17980192</v>
      </c>
      <c r="AK23" s="837">
        <v>408.68716899647688</v>
      </c>
      <c r="AL23" s="838">
        <v>148539000</v>
      </c>
      <c r="AM23" s="837">
        <v>3376.2700306853053</v>
      </c>
      <c r="AN23" s="840">
        <v>53241200</v>
      </c>
      <c r="AO23" s="841">
        <v>1210.1647914535743</v>
      </c>
      <c r="AP23" s="838">
        <v>183800008</v>
      </c>
      <c r="AQ23" s="837">
        <v>4177.7476531424027</v>
      </c>
      <c r="AR23" s="839">
        <v>0.46981804124632481</v>
      </c>
      <c r="AS23" s="842">
        <v>59</v>
      </c>
      <c r="AT23" s="837">
        <v>207415296.36000001</v>
      </c>
      <c r="AU23" s="837">
        <v>4714.5200000000004</v>
      </c>
      <c r="AV23" s="842">
        <v>12</v>
      </c>
      <c r="AW23" s="839">
        <v>0.53018195875367524</v>
      </c>
      <c r="AX23" s="842">
        <v>391215304.36000001</v>
      </c>
      <c r="AY23" s="843">
        <v>8892.2674022047959</v>
      </c>
      <c r="AZ23" s="842">
        <v>54</v>
      </c>
    </row>
    <row r="24" spans="1:52" s="844" customFormat="1" ht="15.6" customHeight="1" x14ac:dyDescent="0.2">
      <c r="A24" s="828">
        <v>18</v>
      </c>
      <c r="B24" s="829" t="s">
        <v>24</v>
      </c>
      <c r="C24" s="829">
        <v>996</v>
      </c>
      <c r="D24" s="830">
        <v>911</v>
      </c>
      <c r="E24" s="830">
        <v>200.42</v>
      </c>
      <c r="F24" s="830">
        <v>424.5</v>
      </c>
      <c r="G24" s="830">
        <v>25.47</v>
      </c>
      <c r="H24" s="830">
        <v>123</v>
      </c>
      <c r="I24" s="830">
        <v>184.5</v>
      </c>
      <c r="J24" s="830">
        <v>1</v>
      </c>
      <c r="K24" s="830">
        <v>0.6</v>
      </c>
      <c r="L24" s="830">
        <v>6504</v>
      </c>
      <c r="M24" s="832">
        <v>0.17344000000000001</v>
      </c>
      <c r="N24" s="830">
        <v>172.74624</v>
      </c>
      <c r="O24" s="830">
        <v>583.73623999999995</v>
      </c>
      <c r="P24" s="830">
        <v>1579.73624</v>
      </c>
      <c r="Q24" s="833">
        <v>3961</v>
      </c>
      <c r="R24" s="833">
        <v>6257335</v>
      </c>
      <c r="S24" s="833">
        <v>1376305</v>
      </c>
      <c r="T24" s="833">
        <v>1376305</v>
      </c>
      <c r="U24" s="834">
        <v>4881030</v>
      </c>
      <c r="V24" s="835">
        <v>0.78</v>
      </c>
      <c r="W24" s="835">
        <v>0.22</v>
      </c>
      <c r="X24" s="836">
        <v>1381.8323293172691</v>
      </c>
      <c r="Y24" s="833">
        <v>3036244</v>
      </c>
      <c r="Z24" s="833">
        <v>1659939</v>
      </c>
      <c r="AA24" s="258">
        <v>0</v>
      </c>
      <c r="AB24" s="837">
        <v>2127493.9000000004</v>
      </c>
      <c r="AC24" s="837">
        <v>1659939</v>
      </c>
      <c r="AD24" s="833">
        <v>628120.91760000004</v>
      </c>
      <c r="AE24" s="838">
        <v>1031818</v>
      </c>
      <c r="AF24" s="837">
        <v>1036</v>
      </c>
      <c r="AG24" s="839">
        <v>0.62160000000000004</v>
      </c>
      <c r="AH24" s="838">
        <v>5912848</v>
      </c>
      <c r="AI24" s="837">
        <v>5937</v>
      </c>
      <c r="AJ24" s="838">
        <v>168200</v>
      </c>
      <c r="AK24" s="837">
        <v>168.87550200803213</v>
      </c>
      <c r="AL24" s="838">
        <v>6081048</v>
      </c>
      <c r="AM24" s="837">
        <v>6105.469879518072</v>
      </c>
      <c r="AN24" s="840">
        <v>1010766</v>
      </c>
      <c r="AO24" s="841">
        <v>1014.8253012048193</v>
      </c>
      <c r="AP24" s="838">
        <v>6923614</v>
      </c>
      <c r="AQ24" s="837">
        <v>6951.4196787148594</v>
      </c>
      <c r="AR24" s="839">
        <v>0.69515187867136263</v>
      </c>
      <c r="AS24" s="842">
        <v>19</v>
      </c>
      <c r="AT24" s="837">
        <v>3036244</v>
      </c>
      <c r="AU24" s="837">
        <v>3048.44</v>
      </c>
      <c r="AV24" s="842">
        <v>50</v>
      </c>
      <c r="AW24" s="839">
        <v>0.30484812132863742</v>
      </c>
      <c r="AX24" s="842">
        <v>9959858</v>
      </c>
      <c r="AY24" s="843">
        <v>9999.8574297188752</v>
      </c>
      <c r="AZ24" s="842">
        <v>10</v>
      </c>
    </row>
    <row r="25" spans="1:52" s="844" customFormat="1" ht="15.6" customHeight="1" x14ac:dyDescent="0.2">
      <c r="A25" s="828">
        <v>19</v>
      </c>
      <c r="B25" s="829" t="s">
        <v>25</v>
      </c>
      <c r="C25" s="829">
        <v>1954</v>
      </c>
      <c r="D25" s="830">
        <v>1402</v>
      </c>
      <c r="E25" s="830">
        <v>308.44</v>
      </c>
      <c r="F25" s="830">
        <v>688</v>
      </c>
      <c r="G25" s="830">
        <v>41.28</v>
      </c>
      <c r="H25" s="830">
        <v>224</v>
      </c>
      <c r="I25" s="830">
        <v>336</v>
      </c>
      <c r="J25" s="830">
        <v>26</v>
      </c>
      <c r="K25" s="830">
        <v>15.6</v>
      </c>
      <c r="L25" s="830">
        <v>5546</v>
      </c>
      <c r="M25" s="832">
        <v>0.14788999999999999</v>
      </c>
      <c r="N25" s="830">
        <v>288.97705999999999</v>
      </c>
      <c r="O25" s="830">
        <v>990.2970600000001</v>
      </c>
      <c r="P25" s="830">
        <v>2944.2970599999999</v>
      </c>
      <c r="Q25" s="833">
        <v>3961</v>
      </c>
      <c r="R25" s="833">
        <v>11662361</v>
      </c>
      <c r="S25" s="833">
        <v>3561038</v>
      </c>
      <c r="T25" s="833">
        <v>3561038</v>
      </c>
      <c r="U25" s="834">
        <v>8101323</v>
      </c>
      <c r="V25" s="835">
        <v>0.69469999999999998</v>
      </c>
      <c r="W25" s="835">
        <v>0.30530000000000002</v>
      </c>
      <c r="X25" s="836">
        <v>1822.4350051177073</v>
      </c>
      <c r="Y25" s="833">
        <v>6104831</v>
      </c>
      <c r="Z25" s="833">
        <v>2543793</v>
      </c>
      <c r="AA25" s="258">
        <v>0</v>
      </c>
      <c r="AB25" s="837">
        <v>3965202.74</v>
      </c>
      <c r="AC25" s="837">
        <v>2543793</v>
      </c>
      <c r="AD25" s="833">
        <v>1335786.4049880002</v>
      </c>
      <c r="AE25" s="838">
        <v>1208007</v>
      </c>
      <c r="AF25" s="837">
        <v>618</v>
      </c>
      <c r="AG25" s="839">
        <v>0.47489999999999999</v>
      </c>
      <c r="AH25" s="838">
        <v>9309330</v>
      </c>
      <c r="AI25" s="837">
        <v>4764</v>
      </c>
      <c r="AJ25" s="838">
        <v>329982</v>
      </c>
      <c r="AK25" s="837">
        <v>168.87512794268167</v>
      </c>
      <c r="AL25" s="838">
        <v>9639312</v>
      </c>
      <c r="AM25" s="837">
        <v>4933.1177072671444</v>
      </c>
      <c r="AN25" s="840">
        <v>2099192</v>
      </c>
      <c r="AO25" s="841">
        <v>1074.3050153531217</v>
      </c>
      <c r="AP25" s="838">
        <v>11408522</v>
      </c>
      <c r="AQ25" s="837">
        <v>5838.5475946775841</v>
      </c>
      <c r="AR25" s="839">
        <v>0.65141849193583889</v>
      </c>
      <c r="AS25" s="842">
        <v>28</v>
      </c>
      <c r="AT25" s="837">
        <v>6104831</v>
      </c>
      <c r="AU25" s="837">
        <v>3124.27</v>
      </c>
      <c r="AV25" s="842">
        <v>46</v>
      </c>
      <c r="AW25" s="839">
        <v>0.34858150806416111</v>
      </c>
      <c r="AX25" s="842">
        <v>17513353</v>
      </c>
      <c r="AY25" s="843">
        <v>8962.8213920163762</v>
      </c>
      <c r="AZ25" s="842">
        <v>48</v>
      </c>
    </row>
    <row r="26" spans="1:52" s="863" customFormat="1" ht="15.6" customHeight="1" x14ac:dyDescent="0.2">
      <c r="A26" s="845">
        <v>20</v>
      </c>
      <c r="B26" s="846" t="s">
        <v>26</v>
      </c>
      <c r="C26" s="846">
        <v>5788</v>
      </c>
      <c r="D26" s="847">
        <v>4452</v>
      </c>
      <c r="E26" s="847">
        <v>979.44</v>
      </c>
      <c r="F26" s="847">
        <v>2675.5</v>
      </c>
      <c r="G26" s="847">
        <v>160.53</v>
      </c>
      <c r="H26" s="847">
        <v>755</v>
      </c>
      <c r="I26" s="847">
        <v>1132.5</v>
      </c>
      <c r="J26" s="847">
        <v>105</v>
      </c>
      <c r="K26" s="847">
        <v>63</v>
      </c>
      <c r="L26" s="847">
        <v>1712</v>
      </c>
      <c r="M26" s="848">
        <v>4.5650000000000003E-2</v>
      </c>
      <c r="N26" s="847">
        <v>264.22220000000004</v>
      </c>
      <c r="O26" s="847">
        <v>2599.6922000000004</v>
      </c>
      <c r="P26" s="849">
        <v>8387.6922000000013</v>
      </c>
      <c r="Q26" s="850">
        <v>3961</v>
      </c>
      <c r="R26" s="850">
        <v>33223649</v>
      </c>
      <c r="S26" s="850">
        <v>6767752</v>
      </c>
      <c r="T26" s="850">
        <v>6767752</v>
      </c>
      <c r="U26" s="851">
        <v>26455897</v>
      </c>
      <c r="V26" s="852">
        <v>0.79630000000000001</v>
      </c>
      <c r="W26" s="853">
        <v>0.20369999999999999</v>
      </c>
      <c r="X26" s="854">
        <v>1169.2729785763649</v>
      </c>
      <c r="Y26" s="850">
        <v>14296894</v>
      </c>
      <c r="Z26" s="850">
        <v>7529142</v>
      </c>
      <c r="AA26" s="855">
        <v>0</v>
      </c>
      <c r="AB26" s="856">
        <v>11296040.66</v>
      </c>
      <c r="AC26" s="856">
        <v>7529142</v>
      </c>
      <c r="AD26" s="850">
        <v>2637940.3076880001</v>
      </c>
      <c r="AE26" s="857">
        <v>4891202</v>
      </c>
      <c r="AF26" s="856">
        <v>845</v>
      </c>
      <c r="AG26" s="858">
        <v>0.64959999999999996</v>
      </c>
      <c r="AH26" s="857">
        <v>31347099</v>
      </c>
      <c r="AI26" s="856">
        <v>5416</v>
      </c>
      <c r="AJ26" s="857">
        <v>578800</v>
      </c>
      <c r="AK26" s="856">
        <v>100</v>
      </c>
      <c r="AL26" s="857">
        <v>31925899</v>
      </c>
      <c r="AM26" s="856">
        <v>5515.8775051831371</v>
      </c>
      <c r="AN26" s="859">
        <v>3971552</v>
      </c>
      <c r="AO26" s="860">
        <v>686.17000691085002</v>
      </c>
      <c r="AP26" s="857">
        <v>35318651</v>
      </c>
      <c r="AQ26" s="856">
        <v>6102.0475120939873</v>
      </c>
      <c r="AR26" s="858">
        <v>0.7118464787598322</v>
      </c>
      <c r="AS26" s="861">
        <v>12</v>
      </c>
      <c r="AT26" s="856">
        <v>14296894</v>
      </c>
      <c r="AU26" s="856">
        <v>2470.09</v>
      </c>
      <c r="AV26" s="861">
        <v>62</v>
      </c>
      <c r="AW26" s="858">
        <v>0.2881535212401678</v>
      </c>
      <c r="AX26" s="861">
        <v>49615545</v>
      </c>
      <c r="AY26" s="862">
        <v>8572.1397719419492</v>
      </c>
      <c r="AZ26" s="861">
        <v>60</v>
      </c>
    </row>
    <row r="27" spans="1:52" s="844" customFormat="1" ht="15.6" customHeight="1" x14ac:dyDescent="0.2">
      <c r="A27" s="828">
        <v>21</v>
      </c>
      <c r="B27" s="829" t="s">
        <v>27</v>
      </c>
      <c r="C27" s="830">
        <v>3024</v>
      </c>
      <c r="D27" s="830">
        <v>2496</v>
      </c>
      <c r="E27" s="830">
        <v>549.12</v>
      </c>
      <c r="F27" s="830">
        <v>1143.5</v>
      </c>
      <c r="G27" s="830">
        <v>68.61</v>
      </c>
      <c r="H27" s="830">
        <v>484</v>
      </c>
      <c r="I27" s="830">
        <v>726</v>
      </c>
      <c r="J27" s="830">
        <v>38</v>
      </c>
      <c r="K27" s="830">
        <v>22.8</v>
      </c>
      <c r="L27" s="831">
        <v>4476</v>
      </c>
      <c r="M27" s="832">
        <v>0.11935999999999999</v>
      </c>
      <c r="N27" s="830">
        <v>360.94463999999999</v>
      </c>
      <c r="O27" s="830">
        <v>1727.4746399999999</v>
      </c>
      <c r="P27" s="830">
        <v>4751.4746400000004</v>
      </c>
      <c r="Q27" s="833">
        <v>3961</v>
      </c>
      <c r="R27" s="833">
        <v>18820591</v>
      </c>
      <c r="S27" s="833">
        <v>3378200</v>
      </c>
      <c r="T27" s="833">
        <v>3378200</v>
      </c>
      <c r="U27" s="834">
        <v>15442391</v>
      </c>
      <c r="V27" s="835">
        <v>0.82050000000000001</v>
      </c>
      <c r="W27" s="835">
        <v>0.17949999999999999</v>
      </c>
      <c r="X27" s="836">
        <v>1117.1296296296296</v>
      </c>
      <c r="Y27" s="833">
        <v>7273088</v>
      </c>
      <c r="Z27" s="833">
        <v>3894888</v>
      </c>
      <c r="AA27" s="258">
        <v>0</v>
      </c>
      <c r="AB27" s="837">
        <v>6399000.9400000004</v>
      </c>
      <c r="AC27" s="837">
        <v>3894888</v>
      </c>
      <c r="AD27" s="833">
        <v>1202507.7211199999</v>
      </c>
      <c r="AE27" s="838">
        <v>2692380</v>
      </c>
      <c r="AF27" s="837">
        <v>890</v>
      </c>
      <c r="AG27" s="839">
        <v>0.69130000000000003</v>
      </c>
      <c r="AH27" s="838">
        <v>18134771</v>
      </c>
      <c r="AI27" s="837">
        <v>5997</v>
      </c>
      <c r="AJ27" s="838">
        <v>510678</v>
      </c>
      <c r="AK27" s="837">
        <v>168.875</v>
      </c>
      <c r="AL27" s="838">
        <v>18645449</v>
      </c>
      <c r="AM27" s="837">
        <v>6165.8230820105819</v>
      </c>
      <c r="AN27" s="840">
        <v>2356376</v>
      </c>
      <c r="AO27" s="841">
        <v>779.22486772486775</v>
      </c>
      <c r="AP27" s="838">
        <v>20491147</v>
      </c>
      <c r="AQ27" s="837">
        <v>6776.1729497354499</v>
      </c>
      <c r="AR27" s="839">
        <v>0.7380411165659706</v>
      </c>
      <c r="AS27" s="842">
        <v>5</v>
      </c>
      <c r="AT27" s="837">
        <v>7273088</v>
      </c>
      <c r="AU27" s="837">
        <v>2405.12</v>
      </c>
      <c r="AV27" s="842">
        <v>64</v>
      </c>
      <c r="AW27" s="839">
        <v>0.2619588834340294</v>
      </c>
      <c r="AX27" s="842">
        <v>27764235</v>
      </c>
      <c r="AY27" s="843">
        <v>9181.2946428571431</v>
      </c>
      <c r="AZ27" s="842">
        <v>42</v>
      </c>
    </row>
    <row r="28" spans="1:52" s="844" customFormat="1" ht="15.6" customHeight="1" x14ac:dyDescent="0.2">
      <c r="A28" s="828">
        <v>22</v>
      </c>
      <c r="B28" s="829" t="s">
        <v>28</v>
      </c>
      <c r="C28" s="829">
        <v>2995</v>
      </c>
      <c r="D28" s="830">
        <v>2038</v>
      </c>
      <c r="E28" s="830">
        <v>448.36</v>
      </c>
      <c r="F28" s="830">
        <v>1828</v>
      </c>
      <c r="G28" s="830">
        <v>109.67999999999999</v>
      </c>
      <c r="H28" s="830">
        <v>552</v>
      </c>
      <c r="I28" s="830">
        <v>828</v>
      </c>
      <c r="J28" s="830">
        <v>20</v>
      </c>
      <c r="K28" s="830">
        <v>12</v>
      </c>
      <c r="L28" s="830">
        <v>4505</v>
      </c>
      <c r="M28" s="832">
        <v>0.12013</v>
      </c>
      <c r="N28" s="830">
        <v>359.78935000000001</v>
      </c>
      <c r="O28" s="830">
        <v>1757.82935</v>
      </c>
      <c r="P28" s="830">
        <v>4752.82935</v>
      </c>
      <c r="Q28" s="833">
        <v>3961</v>
      </c>
      <c r="R28" s="833">
        <v>18825957</v>
      </c>
      <c r="S28" s="833">
        <v>2253737</v>
      </c>
      <c r="T28" s="833">
        <v>2253737</v>
      </c>
      <c r="U28" s="834">
        <v>16572220</v>
      </c>
      <c r="V28" s="835">
        <v>0.88029999999999997</v>
      </c>
      <c r="W28" s="835">
        <v>0.1197</v>
      </c>
      <c r="X28" s="836">
        <v>752.49983305509181</v>
      </c>
      <c r="Y28" s="833">
        <v>6500258</v>
      </c>
      <c r="Z28" s="833">
        <v>4246521</v>
      </c>
      <c r="AA28" s="258">
        <v>0</v>
      </c>
      <c r="AB28" s="837">
        <v>6400825.3800000008</v>
      </c>
      <c r="AC28" s="837">
        <v>4246521</v>
      </c>
      <c r="AD28" s="833">
        <v>874290.72956400004</v>
      </c>
      <c r="AE28" s="838">
        <v>3372230</v>
      </c>
      <c r="AF28" s="837">
        <v>1126</v>
      </c>
      <c r="AG28" s="839">
        <v>0.79410000000000003</v>
      </c>
      <c r="AH28" s="838">
        <v>19944450</v>
      </c>
      <c r="AI28" s="837">
        <v>6659</v>
      </c>
      <c r="AJ28" s="838">
        <v>505781</v>
      </c>
      <c r="AK28" s="837">
        <v>168.87512520868114</v>
      </c>
      <c r="AL28" s="838">
        <v>20450231</v>
      </c>
      <c r="AM28" s="837">
        <v>6828.12387312187</v>
      </c>
      <c r="AN28" s="840">
        <v>1992379</v>
      </c>
      <c r="AO28" s="841">
        <v>665.23505843071791</v>
      </c>
      <c r="AP28" s="838">
        <v>21936829</v>
      </c>
      <c r="AQ28" s="837">
        <v>7324.4838063439065</v>
      </c>
      <c r="AR28" s="839">
        <v>0.7714161791606855</v>
      </c>
      <c r="AS28" s="842">
        <v>2</v>
      </c>
      <c r="AT28" s="837">
        <v>6500258</v>
      </c>
      <c r="AU28" s="837">
        <v>2170.37</v>
      </c>
      <c r="AV28" s="842">
        <v>66</v>
      </c>
      <c r="AW28" s="839">
        <v>0.22858382083931453</v>
      </c>
      <c r="AX28" s="842">
        <v>28437087</v>
      </c>
      <c r="AY28" s="843">
        <v>9494.8537562604342</v>
      </c>
      <c r="AZ28" s="842">
        <v>25</v>
      </c>
    </row>
    <row r="29" spans="1:52" s="844" customFormat="1" ht="15.6" customHeight="1" x14ac:dyDescent="0.2">
      <c r="A29" s="828">
        <v>23</v>
      </c>
      <c r="B29" s="829" t="s">
        <v>29</v>
      </c>
      <c r="C29" s="829">
        <v>12990</v>
      </c>
      <c r="D29" s="830">
        <v>9233</v>
      </c>
      <c r="E29" s="830">
        <v>2031.26</v>
      </c>
      <c r="F29" s="830">
        <v>6846.5</v>
      </c>
      <c r="G29" s="830">
        <v>410.78999999999996</v>
      </c>
      <c r="H29" s="830">
        <v>1711</v>
      </c>
      <c r="I29" s="830">
        <v>2566.5</v>
      </c>
      <c r="J29" s="830">
        <v>391</v>
      </c>
      <c r="K29" s="830">
        <v>234.6</v>
      </c>
      <c r="L29" s="830">
        <v>0</v>
      </c>
      <c r="M29" s="832">
        <v>0</v>
      </c>
      <c r="N29" s="830">
        <v>0</v>
      </c>
      <c r="O29" s="830">
        <v>5243.1500000000005</v>
      </c>
      <c r="P29" s="830">
        <v>18233.150000000001</v>
      </c>
      <c r="Q29" s="833">
        <v>3961</v>
      </c>
      <c r="R29" s="833">
        <v>72221507</v>
      </c>
      <c r="S29" s="833">
        <v>20037916</v>
      </c>
      <c r="T29" s="833">
        <v>20037916</v>
      </c>
      <c r="U29" s="834">
        <v>52183591</v>
      </c>
      <c r="V29" s="835">
        <v>0.72250000000000003</v>
      </c>
      <c r="W29" s="835">
        <v>0.27750000000000002</v>
      </c>
      <c r="X29" s="836">
        <v>1542.5647421093149</v>
      </c>
      <c r="Y29" s="833">
        <v>46384392</v>
      </c>
      <c r="Z29" s="833">
        <v>26346476</v>
      </c>
      <c r="AA29" s="258">
        <v>0</v>
      </c>
      <c r="AB29" s="837">
        <v>24555312.380000003</v>
      </c>
      <c r="AC29" s="837">
        <v>24555312.380000003</v>
      </c>
      <c r="AD29" s="833">
        <v>11720250.598974003</v>
      </c>
      <c r="AE29" s="838">
        <v>12835062</v>
      </c>
      <c r="AF29" s="837">
        <v>988</v>
      </c>
      <c r="AG29" s="839">
        <v>0.52270000000000005</v>
      </c>
      <c r="AH29" s="838">
        <v>65018653</v>
      </c>
      <c r="AI29" s="837">
        <v>5005</v>
      </c>
      <c r="AJ29" s="838">
        <v>2193686</v>
      </c>
      <c r="AK29" s="837">
        <v>168.87498075442647</v>
      </c>
      <c r="AL29" s="838">
        <v>67212339</v>
      </c>
      <c r="AM29" s="837">
        <v>5174.1600461893768</v>
      </c>
      <c r="AN29" s="840">
        <v>11138340</v>
      </c>
      <c r="AO29" s="841">
        <v>857.45496535796769</v>
      </c>
      <c r="AP29" s="838">
        <v>76156993</v>
      </c>
      <c r="AQ29" s="837">
        <v>5862.7400307929174</v>
      </c>
      <c r="AR29" s="839">
        <v>0.63069857868280454</v>
      </c>
      <c r="AS29" s="842">
        <v>38</v>
      </c>
      <c r="AT29" s="837">
        <v>44593228.380000003</v>
      </c>
      <c r="AU29" s="837">
        <v>3432.89</v>
      </c>
      <c r="AV29" s="842">
        <v>34</v>
      </c>
      <c r="AW29" s="839">
        <v>0.36930142131719546</v>
      </c>
      <c r="AX29" s="842">
        <v>120750221.38</v>
      </c>
      <c r="AY29" s="843">
        <v>9295.6290515781366</v>
      </c>
      <c r="AZ29" s="842">
        <v>34</v>
      </c>
    </row>
    <row r="30" spans="1:52" s="844" customFormat="1" ht="15.6" customHeight="1" x14ac:dyDescent="0.2">
      <c r="A30" s="828">
        <v>24</v>
      </c>
      <c r="B30" s="829" t="s">
        <v>30</v>
      </c>
      <c r="C30" s="829">
        <v>4803</v>
      </c>
      <c r="D30" s="830">
        <v>4013</v>
      </c>
      <c r="E30" s="830">
        <v>882.86</v>
      </c>
      <c r="F30" s="830">
        <v>1472.5</v>
      </c>
      <c r="G30" s="830">
        <v>88.35</v>
      </c>
      <c r="H30" s="830">
        <v>477</v>
      </c>
      <c r="I30" s="830">
        <v>715.5</v>
      </c>
      <c r="J30" s="830">
        <v>211</v>
      </c>
      <c r="K30" s="830">
        <v>126.6</v>
      </c>
      <c r="L30" s="830">
        <v>2697</v>
      </c>
      <c r="M30" s="832">
        <v>7.1919999999999998E-2</v>
      </c>
      <c r="N30" s="830">
        <v>345.43176</v>
      </c>
      <c r="O30" s="830">
        <v>2158.7417599999999</v>
      </c>
      <c r="P30" s="830">
        <v>6961.7417599999999</v>
      </c>
      <c r="Q30" s="833">
        <v>3961</v>
      </c>
      <c r="R30" s="833">
        <v>27575459</v>
      </c>
      <c r="S30" s="833">
        <v>18756242</v>
      </c>
      <c r="T30" s="833">
        <v>18756242</v>
      </c>
      <c r="U30" s="834">
        <v>8819217</v>
      </c>
      <c r="V30" s="835">
        <v>0.31979999999999997</v>
      </c>
      <c r="W30" s="835">
        <v>0.68020000000000003</v>
      </c>
      <c r="X30" s="836">
        <v>3905.1097230897358</v>
      </c>
      <c r="Y30" s="833">
        <v>59786562</v>
      </c>
      <c r="Z30" s="833">
        <v>41030320</v>
      </c>
      <c r="AA30" s="258">
        <v>0</v>
      </c>
      <c r="AB30" s="837">
        <v>9375656.0600000005</v>
      </c>
      <c r="AC30" s="837">
        <v>9375656.0600000005</v>
      </c>
      <c r="AD30" s="833">
        <v>10968992.553460641</v>
      </c>
      <c r="AE30" s="838">
        <v>0</v>
      </c>
      <c r="AF30" s="837">
        <v>0</v>
      </c>
      <c r="AG30" s="839">
        <v>0</v>
      </c>
      <c r="AH30" s="838">
        <v>8819217</v>
      </c>
      <c r="AI30" s="837">
        <v>1836</v>
      </c>
      <c r="AJ30" s="838">
        <v>2135034</v>
      </c>
      <c r="AK30" s="837">
        <v>444.52092442223608</v>
      </c>
      <c r="AL30" s="838">
        <v>10954251</v>
      </c>
      <c r="AM30" s="837">
        <v>2280.7101811367893</v>
      </c>
      <c r="AN30" s="840">
        <v>6237997</v>
      </c>
      <c r="AO30" s="841">
        <v>1298.7709764730378</v>
      </c>
      <c r="AP30" s="838">
        <v>15057214</v>
      </c>
      <c r="AQ30" s="837">
        <v>3134.9602331875913</v>
      </c>
      <c r="AR30" s="839">
        <v>0.34863448868969404</v>
      </c>
      <c r="AS30" s="842">
        <v>68</v>
      </c>
      <c r="AT30" s="837">
        <v>28131898.059999999</v>
      </c>
      <c r="AU30" s="837">
        <v>5857.15</v>
      </c>
      <c r="AV30" s="842">
        <v>2</v>
      </c>
      <c r="AW30" s="839">
        <v>0.65136551131030584</v>
      </c>
      <c r="AX30" s="842">
        <v>43189112.060000002</v>
      </c>
      <c r="AY30" s="843">
        <v>8992.1116094107856</v>
      </c>
      <c r="AZ30" s="842">
        <v>46</v>
      </c>
    </row>
    <row r="31" spans="1:52" s="863" customFormat="1" ht="15.6" customHeight="1" x14ac:dyDescent="0.2">
      <c r="A31" s="845">
        <v>25</v>
      </c>
      <c r="B31" s="846" t="s">
        <v>31</v>
      </c>
      <c r="C31" s="846">
        <v>2175</v>
      </c>
      <c r="D31" s="847">
        <v>1491</v>
      </c>
      <c r="E31" s="847">
        <v>328.02</v>
      </c>
      <c r="F31" s="847">
        <v>1489.5</v>
      </c>
      <c r="G31" s="847">
        <v>89.36999999999999</v>
      </c>
      <c r="H31" s="847">
        <v>204</v>
      </c>
      <c r="I31" s="847">
        <v>306</v>
      </c>
      <c r="J31" s="847">
        <v>109</v>
      </c>
      <c r="K31" s="847">
        <v>65.399999999999991</v>
      </c>
      <c r="L31" s="847">
        <v>5325</v>
      </c>
      <c r="M31" s="848">
        <v>0.14199999999999999</v>
      </c>
      <c r="N31" s="847">
        <v>308.84999999999997</v>
      </c>
      <c r="O31" s="847">
        <v>1097.6399999999999</v>
      </c>
      <c r="P31" s="849">
        <v>3272.64</v>
      </c>
      <c r="Q31" s="850">
        <v>3961</v>
      </c>
      <c r="R31" s="850">
        <v>12962927</v>
      </c>
      <c r="S31" s="850">
        <v>5209297</v>
      </c>
      <c r="T31" s="850">
        <v>5209297</v>
      </c>
      <c r="U31" s="851">
        <v>7753630</v>
      </c>
      <c r="V31" s="852">
        <v>0.59809999999999997</v>
      </c>
      <c r="W31" s="853">
        <v>0.40189999999999998</v>
      </c>
      <c r="X31" s="854">
        <v>2395.07908045977</v>
      </c>
      <c r="Y31" s="850">
        <v>11679706</v>
      </c>
      <c r="Z31" s="850">
        <v>6470409</v>
      </c>
      <c r="AA31" s="855">
        <v>0</v>
      </c>
      <c r="AB31" s="856">
        <v>4407395.1800000006</v>
      </c>
      <c r="AC31" s="856">
        <v>4407395.1800000006</v>
      </c>
      <c r="AD31" s="850">
        <v>3046691.2512882403</v>
      </c>
      <c r="AE31" s="857">
        <v>1360704</v>
      </c>
      <c r="AF31" s="856">
        <v>626</v>
      </c>
      <c r="AG31" s="858">
        <v>0.30869999999999997</v>
      </c>
      <c r="AH31" s="857">
        <v>9114334</v>
      </c>
      <c r="AI31" s="856">
        <v>4190</v>
      </c>
      <c r="AJ31" s="857">
        <v>367303</v>
      </c>
      <c r="AK31" s="856">
        <v>168.87494252873563</v>
      </c>
      <c r="AL31" s="857">
        <v>9481637</v>
      </c>
      <c r="AM31" s="856">
        <v>4359.373333333333</v>
      </c>
      <c r="AN31" s="859">
        <v>1789166</v>
      </c>
      <c r="AO31" s="860">
        <v>822.60505747126433</v>
      </c>
      <c r="AP31" s="857">
        <v>10903500</v>
      </c>
      <c r="AQ31" s="856">
        <v>5013.1034482758623</v>
      </c>
      <c r="AR31" s="858">
        <v>0.53135467272217329</v>
      </c>
      <c r="AS31" s="861">
        <v>51</v>
      </c>
      <c r="AT31" s="856">
        <v>9616692.1799999997</v>
      </c>
      <c r="AU31" s="856">
        <v>4421.47</v>
      </c>
      <c r="AV31" s="861">
        <v>16</v>
      </c>
      <c r="AW31" s="858">
        <v>0.46864532727782671</v>
      </c>
      <c r="AX31" s="861">
        <v>20520192.18</v>
      </c>
      <c r="AY31" s="862">
        <v>9434.5711172413794</v>
      </c>
      <c r="AZ31" s="861">
        <v>26</v>
      </c>
    </row>
    <row r="32" spans="1:52" s="844" customFormat="1" ht="15.6" customHeight="1" x14ac:dyDescent="0.2">
      <c r="A32" s="828">
        <v>26</v>
      </c>
      <c r="B32" s="829" t="s">
        <v>32</v>
      </c>
      <c r="C32" s="830">
        <v>48871</v>
      </c>
      <c r="D32" s="830">
        <v>38522</v>
      </c>
      <c r="E32" s="830">
        <v>8474.84</v>
      </c>
      <c r="F32" s="830">
        <v>14082</v>
      </c>
      <c r="G32" s="830">
        <v>844.92</v>
      </c>
      <c r="H32" s="830">
        <v>5967</v>
      </c>
      <c r="I32" s="830">
        <v>8950.5</v>
      </c>
      <c r="J32" s="830">
        <v>3051</v>
      </c>
      <c r="K32" s="830">
        <v>1830.6</v>
      </c>
      <c r="L32" s="831">
        <v>0</v>
      </c>
      <c r="M32" s="832">
        <v>0</v>
      </c>
      <c r="N32" s="830">
        <v>0</v>
      </c>
      <c r="O32" s="830">
        <v>20100.86</v>
      </c>
      <c r="P32" s="830">
        <v>68971.86</v>
      </c>
      <c r="Q32" s="833">
        <v>3961</v>
      </c>
      <c r="R32" s="833">
        <v>273197537</v>
      </c>
      <c r="S32" s="833">
        <v>127378754</v>
      </c>
      <c r="T32" s="833">
        <v>127378754</v>
      </c>
      <c r="U32" s="834">
        <v>145818783</v>
      </c>
      <c r="V32" s="835">
        <v>0.53369999999999995</v>
      </c>
      <c r="W32" s="835">
        <v>0.46629999999999999</v>
      </c>
      <c r="X32" s="836">
        <v>2606.4282294203108</v>
      </c>
      <c r="Y32" s="833">
        <v>269297423</v>
      </c>
      <c r="Z32" s="833">
        <v>141918669</v>
      </c>
      <c r="AA32" s="258">
        <v>0</v>
      </c>
      <c r="AB32" s="837">
        <v>92887162.580000013</v>
      </c>
      <c r="AC32" s="837">
        <v>92887162.580000013</v>
      </c>
      <c r="AD32" s="833">
        <v>74498848.327012882</v>
      </c>
      <c r="AE32" s="838">
        <v>18388314</v>
      </c>
      <c r="AF32" s="837">
        <v>376</v>
      </c>
      <c r="AG32" s="839">
        <v>0.19800000000000001</v>
      </c>
      <c r="AH32" s="838">
        <v>164207097</v>
      </c>
      <c r="AI32" s="837">
        <v>3360</v>
      </c>
      <c r="AJ32" s="838">
        <v>19784847</v>
      </c>
      <c r="AK32" s="837">
        <v>404.83818624542164</v>
      </c>
      <c r="AL32" s="838">
        <v>183991944</v>
      </c>
      <c r="AM32" s="837">
        <v>3764.8491743569807</v>
      </c>
      <c r="AN32" s="840">
        <v>60681566</v>
      </c>
      <c r="AO32" s="841">
        <v>1241.6681876777639</v>
      </c>
      <c r="AP32" s="838">
        <v>224888663</v>
      </c>
      <c r="AQ32" s="837">
        <v>4601.6791757893225</v>
      </c>
      <c r="AR32" s="839">
        <v>0.50519229345496286</v>
      </c>
      <c r="AS32" s="842">
        <v>55</v>
      </c>
      <c r="AT32" s="837">
        <v>220265916.58000001</v>
      </c>
      <c r="AU32" s="837">
        <v>4507.09</v>
      </c>
      <c r="AV32" s="842">
        <v>15</v>
      </c>
      <c r="AW32" s="839">
        <v>0.49480770654503708</v>
      </c>
      <c r="AX32" s="842">
        <v>445154579.58000004</v>
      </c>
      <c r="AY32" s="843">
        <v>9108.7675631765269</v>
      </c>
      <c r="AZ32" s="842">
        <v>43</v>
      </c>
    </row>
    <row r="33" spans="1:52" s="844" customFormat="1" ht="15.6" customHeight="1" x14ac:dyDescent="0.2">
      <c r="A33" s="828">
        <v>27</v>
      </c>
      <c r="B33" s="829" t="s">
        <v>33</v>
      </c>
      <c r="C33" s="829">
        <v>5628</v>
      </c>
      <c r="D33" s="830">
        <v>3525</v>
      </c>
      <c r="E33" s="830">
        <v>775.5</v>
      </c>
      <c r="F33" s="830">
        <v>3145.5</v>
      </c>
      <c r="G33" s="830">
        <v>188.73</v>
      </c>
      <c r="H33" s="830">
        <v>742</v>
      </c>
      <c r="I33" s="830">
        <v>1113</v>
      </c>
      <c r="J33" s="830">
        <v>168</v>
      </c>
      <c r="K33" s="830">
        <v>100.8</v>
      </c>
      <c r="L33" s="830">
        <v>1872</v>
      </c>
      <c r="M33" s="832">
        <v>4.9919999999999999E-2</v>
      </c>
      <c r="N33" s="830">
        <v>280.94975999999997</v>
      </c>
      <c r="O33" s="830">
        <v>2458.9797600000002</v>
      </c>
      <c r="P33" s="830">
        <v>8086.9797600000002</v>
      </c>
      <c r="Q33" s="833">
        <v>3961</v>
      </c>
      <c r="R33" s="833">
        <v>32032527</v>
      </c>
      <c r="S33" s="833">
        <v>6840688</v>
      </c>
      <c r="T33" s="833">
        <v>6840688</v>
      </c>
      <c r="U33" s="834">
        <v>25191839</v>
      </c>
      <c r="V33" s="835">
        <v>0.78639999999999999</v>
      </c>
      <c r="W33" s="835">
        <v>0.21360000000000001</v>
      </c>
      <c r="X33" s="836">
        <v>1215.4740582800284</v>
      </c>
      <c r="Y33" s="833">
        <v>18896198</v>
      </c>
      <c r="Z33" s="833">
        <v>12055510</v>
      </c>
      <c r="AA33" s="258">
        <v>0</v>
      </c>
      <c r="AB33" s="837">
        <v>10891059.180000002</v>
      </c>
      <c r="AC33" s="837">
        <v>10891059.180000002</v>
      </c>
      <c r="AD33" s="833">
        <v>4001288.0142585607</v>
      </c>
      <c r="AE33" s="838">
        <v>6889771</v>
      </c>
      <c r="AF33" s="837">
        <v>1224</v>
      </c>
      <c r="AG33" s="839">
        <v>0.63260000000000005</v>
      </c>
      <c r="AH33" s="838">
        <v>32081610</v>
      </c>
      <c r="AI33" s="837">
        <v>5700</v>
      </c>
      <c r="AJ33" s="838">
        <v>950429</v>
      </c>
      <c r="AK33" s="837">
        <v>168.87508884150674</v>
      </c>
      <c r="AL33" s="838">
        <v>33032039</v>
      </c>
      <c r="AM33" s="837">
        <v>5869.2322316986492</v>
      </c>
      <c r="AN33" s="840">
        <v>4850971</v>
      </c>
      <c r="AO33" s="841">
        <v>861.93514570007108</v>
      </c>
      <c r="AP33" s="838">
        <v>36932581</v>
      </c>
      <c r="AQ33" s="837">
        <v>6562.2922885572143</v>
      </c>
      <c r="AR33" s="839">
        <v>0.67562489524041203</v>
      </c>
      <c r="AS33" s="842">
        <v>23</v>
      </c>
      <c r="AT33" s="837">
        <v>17731747.18</v>
      </c>
      <c r="AU33" s="837">
        <v>3150.63</v>
      </c>
      <c r="AV33" s="842">
        <v>45</v>
      </c>
      <c r="AW33" s="839">
        <v>0.32437510475958803</v>
      </c>
      <c r="AX33" s="842">
        <v>54664328.18</v>
      </c>
      <c r="AY33" s="843">
        <v>9712.9225621890546</v>
      </c>
      <c r="AZ33" s="842">
        <v>19</v>
      </c>
    </row>
    <row r="34" spans="1:52" s="844" customFormat="1" ht="15.6" customHeight="1" x14ac:dyDescent="0.2">
      <c r="A34" s="828">
        <v>28</v>
      </c>
      <c r="B34" s="829" t="s">
        <v>34</v>
      </c>
      <c r="C34" s="829">
        <v>31529</v>
      </c>
      <c r="D34" s="830">
        <v>20414</v>
      </c>
      <c r="E34" s="830">
        <v>4491.08</v>
      </c>
      <c r="F34" s="830">
        <v>13002</v>
      </c>
      <c r="G34" s="830">
        <v>780.12</v>
      </c>
      <c r="H34" s="830">
        <v>3017</v>
      </c>
      <c r="I34" s="830">
        <v>4525.5</v>
      </c>
      <c r="J34" s="830">
        <v>1455</v>
      </c>
      <c r="K34" s="830">
        <v>873</v>
      </c>
      <c r="L34" s="830">
        <v>0</v>
      </c>
      <c r="M34" s="832">
        <v>0</v>
      </c>
      <c r="N34" s="830">
        <v>0</v>
      </c>
      <c r="O34" s="830">
        <v>10669.7</v>
      </c>
      <c r="P34" s="830">
        <v>42198.7</v>
      </c>
      <c r="Q34" s="833">
        <v>3961</v>
      </c>
      <c r="R34" s="833">
        <v>167149051</v>
      </c>
      <c r="S34" s="833">
        <v>76811862</v>
      </c>
      <c r="T34" s="833">
        <v>76811862</v>
      </c>
      <c r="U34" s="834">
        <v>90337189</v>
      </c>
      <c r="V34" s="835">
        <v>0.54049999999999998</v>
      </c>
      <c r="W34" s="835">
        <v>0.45950000000000002</v>
      </c>
      <c r="X34" s="836">
        <v>2436.2289320942623</v>
      </c>
      <c r="Y34" s="833">
        <v>180949609</v>
      </c>
      <c r="Z34" s="833">
        <v>104137747</v>
      </c>
      <c r="AA34" s="258">
        <v>0</v>
      </c>
      <c r="AB34" s="837">
        <v>56830677.340000004</v>
      </c>
      <c r="AC34" s="837">
        <v>56830677.340000004</v>
      </c>
      <c r="AD34" s="833">
        <v>44915557.528895602</v>
      </c>
      <c r="AE34" s="838">
        <v>11915120</v>
      </c>
      <c r="AF34" s="837">
        <v>378</v>
      </c>
      <c r="AG34" s="839">
        <v>0.2097</v>
      </c>
      <c r="AH34" s="838">
        <v>102252309</v>
      </c>
      <c r="AI34" s="837">
        <v>3243</v>
      </c>
      <c r="AJ34" s="838">
        <v>7320837</v>
      </c>
      <c r="AK34" s="837">
        <v>232.19375812743823</v>
      </c>
      <c r="AL34" s="838">
        <v>109573146</v>
      </c>
      <c r="AM34" s="837">
        <v>3475.3130768498841</v>
      </c>
      <c r="AN34" s="840">
        <v>29214575</v>
      </c>
      <c r="AO34" s="841">
        <v>926.59377081417108</v>
      </c>
      <c r="AP34" s="838">
        <v>131466884</v>
      </c>
      <c r="AQ34" s="837">
        <v>4169.7130895366172</v>
      </c>
      <c r="AR34" s="839">
        <v>0.4958966842585415</v>
      </c>
      <c r="AS34" s="842">
        <v>57</v>
      </c>
      <c r="AT34" s="837">
        <v>133642539.34</v>
      </c>
      <c r="AU34" s="837">
        <v>4238.72</v>
      </c>
      <c r="AV34" s="842">
        <v>19</v>
      </c>
      <c r="AW34" s="839">
        <v>0.5041033157414585</v>
      </c>
      <c r="AX34" s="842">
        <v>265109423.34</v>
      </c>
      <c r="AY34" s="843">
        <v>8408.4310742491034</v>
      </c>
      <c r="AZ34" s="842">
        <v>63</v>
      </c>
    </row>
    <row r="35" spans="1:52" s="844" customFormat="1" ht="15.6" customHeight="1" x14ac:dyDescent="0.2">
      <c r="A35" s="828">
        <v>29</v>
      </c>
      <c r="B35" s="829" t="s">
        <v>35</v>
      </c>
      <c r="C35" s="829">
        <v>14006</v>
      </c>
      <c r="D35" s="830">
        <v>9169</v>
      </c>
      <c r="E35" s="830">
        <v>2017.18</v>
      </c>
      <c r="F35" s="830">
        <v>7890.5</v>
      </c>
      <c r="G35" s="830">
        <v>473.43</v>
      </c>
      <c r="H35" s="830">
        <v>1157</v>
      </c>
      <c r="I35" s="830">
        <v>1735.5</v>
      </c>
      <c r="J35" s="830">
        <v>229</v>
      </c>
      <c r="K35" s="830">
        <v>137.4</v>
      </c>
      <c r="L35" s="830">
        <v>0</v>
      </c>
      <c r="M35" s="832">
        <v>0</v>
      </c>
      <c r="N35" s="830">
        <v>0</v>
      </c>
      <c r="O35" s="830">
        <v>4363.51</v>
      </c>
      <c r="P35" s="830">
        <v>18369.510000000002</v>
      </c>
      <c r="Q35" s="833">
        <v>3961</v>
      </c>
      <c r="R35" s="833">
        <v>72761629</v>
      </c>
      <c r="S35" s="833">
        <v>27905295</v>
      </c>
      <c r="T35" s="833">
        <v>27905295</v>
      </c>
      <c r="U35" s="834">
        <v>44856334</v>
      </c>
      <c r="V35" s="835">
        <v>0.61650000000000005</v>
      </c>
      <c r="W35" s="835">
        <v>0.38350000000000001</v>
      </c>
      <c r="X35" s="836">
        <v>1992.381479365986</v>
      </c>
      <c r="Y35" s="833">
        <v>74801189</v>
      </c>
      <c r="Z35" s="833">
        <v>46895894</v>
      </c>
      <c r="AA35" s="258">
        <v>0</v>
      </c>
      <c r="AB35" s="837">
        <v>24738953.860000003</v>
      </c>
      <c r="AC35" s="837">
        <v>24738953.860000003</v>
      </c>
      <c r="AD35" s="833">
        <v>16318308.745133203</v>
      </c>
      <c r="AE35" s="838">
        <v>8420645</v>
      </c>
      <c r="AF35" s="837">
        <v>601</v>
      </c>
      <c r="AG35" s="839">
        <v>0.34039999999999998</v>
      </c>
      <c r="AH35" s="838">
        <v>53276979</v>
      </c>
      <c r="AI35" s="837">
        <v>3804</v>
      </c>
      <c r="AJ35" s="838">
        <v>2365263</v>
      </c>
      <c r="AK35" s="837">
        <v>168.87498215050692</v>
      </c>
      <c r="AL35" s="838">
        <v>55642242</v>
      </c>
      <c r="AM35" s="837">
        <v>3972.7432528916179</v>
      </c>
      <c r="AN35" s="840">
        <v>12939093</v>
      </c>
      <c r="AO35" s="841">
        <v>923.82500356989863</v>
      </c>
      <c r="AP35" s="838">
        <v>66216072</v>
      </c>
      <c r="AQ35" s="837">
        <v>4727.6932743110092</v>
      </c>
      <c r="AR35" s="839">
        <v>0.55709147948534321</v>
      </c>
      <c r="AS35" s="842">
        <v>49</v>
      </c>
      <c r="AT35" s="837">
        <v>52644248.859999999</v>
      </c>
      <c r="AU35" s="837">
        <v>3758.69</v>
      </c>
      <c r="AV35" s="842">
        <v>26</v>
      </c>
      <c r="AW35" s="839">
        <v>0.44290852051465679</v>
      </c>
      <c r="AX35" s="842">
        <v>118860320.86</v>
      </c>
      <c r="AY35" s="843">
        <v>8486.3858960445523</v>
      </c>
      <c r="AZ35" s="842">
        <v>61</v>
      </c>
    </row>
    <row r="36" spans="1:52" s="863" customFormat="1" ht="15.6" customHeight="1" x14ac:dyDescent="0.2">
      <c r="A36" s="845">
        <v>30</v>
      </c>
      <c r="B36" s="846" t="s">
        <v>36</v>
      </c>
      <c r="C36" s="846">
        <v>2478</v>
      </c>
      <c r="D36" s="847">
        <v>1559</v>
      </c>
      <c r="E36" s="847">
        <v>342.98</v>
      </c>
      <c r="F36" s="847">
        <v>1009</v>
      </c>
      <c r="G36" s="847">
        <v>60.54</v>
      </c>
      <c r="H36" s="847">
        <v>270</v>
      </c>
      <c r="I36" s="847">
        <v>405</v>
      </c>
      <c r="J36" s="847">
        <v>35</v>
      </c>
      <c r="K36" s="847">
        <v>21</v>
      </c>
      <c r="L36" s="847">
        <v>5022</v>
      </c>
      <c r="M36" s="848">
        <v>0.13392000000000001</v>
      </c>
      <c r="N36" s="847">
        <v>331.85376000000002</v>
      </c>
      <c r="O36" s="847">
        <v>1161.3737599999999</v>
      </c>
      <c r="P36" s="849">
        <v>3639.3737599999999</v>
      </c>
      <c r="Q36" s="850">
        <v>3961</v>
      </c>
      <c r="R36" s="850">
        <v>14415559</v>
      </c>
      <c r="S36" s="850">
        <v>2798783</v>
      </c>
      <c r="T36" s="850">
        <v>2798783</v>
      </c>
      <c r="U36" s="851">
        <v>11616776</v>
      </c>
      <c r="V36" s="852">
        <v>0.80579999999999996</v>
      </c>
      <c r="W36" s="853">
        <v>0.19420000000000001</v>
      </c>
      <c r="X36" s="854">
        <v>1129.452380952381</v>
      </c>
      <c r="Y36" s="850">
        <v>9710512</v>
      </c>
      <c r="Z36" s="850">
        <v>6911729</v>
      </c>
      <c r="AA36" s="855">
        <v>0</v>
      </c>
      <c r="AB36" s="856">
        <v>4901290.0600000005</v>
      </c>
      <c r="AC36" s="856">
        <v>4901290.0600000005</v>
      </c>
      <c r="AD36" s="850">
        <v>1637148.51100144</v>
      </c>
      <c r="AE36" s="857">
        <v>3264142</v>
      </c>
      <c r="AF36" s="856">
        <v>1317</v>
      </c>
      <c r="AG36" s="858">
        <v>0.66600000000000004</v>
      </c>
      <c r="AH36" s="857">
        <v>14880918</v>
      </c>
      <c r="AI36" s="856">
        <v>6005</v>
      </c>
      <c r="AJ36" s="857">
        <v>418472</v>
      </c>
      <c r="AK36" s="856">
        <v>168.87489911218725</v>
      </c>
      <c r="AL36" s="857">
        <v>15299390</v>
      </c>
      <c r="AM36" s="856">
        <v>6174.0879741727204</v>
      </c>
      <c r="AN36" s="859">
        <v>2220399</v>
      </c>
      <c r="AO36" s="860">
        <v>896.04479418886194</v>
      </c>
      <c r="AP36" s="857">
        <v>17101317</v>
      </c>
      <c r="AQ36" s="856">
        <v>6901.2578692493944</v>
      </c>
      <c r="AR36" s="858">
        <v>0.68953058512559839</v>
      </c>
      <c r="AS36" s="861">
        <v>22</v>
      </c>
      <c r="AT36" s="856">
        <v>7700073.0599999996</v>
      </c>
      <c r="AU36" s="856">
        <v>3107.37</v>
      </c>
      <c r="AV36" s="861">
        <v>47</v>
      </c>
      <c r="AW36" s="858">
        <v>0.31046941487440161</v>
      </c>
      <c r="AX36" s="861">
        <v>24801390.059999999</v>
      </c>
      <c r="AY36" s="862">
        <v>10008.631985472155</v>
      </c>
      <c r="AZ36" s="861">
        <v>9</v>
      </c>
    </row>
    <row r="37" spans="1:52" s="844" customFormat="1" ht="15.6" customHeight="1" x14ac:dyDescent="0.2">
      <c r="A37" s="828">
        <v>31</v>
      </c>
      <c r="B37" s="829" t="s">
        <v>37</v>
      </c>
      <c r="C37" s="830">
        <v>6308</v>
      </c>
      <c r="D37" s="830">
        <v>3844</v>
      </c>
      <c r="E37" s="830">
        <v>845.68</v>
      </c>
      <c r="F37" s="830">
        <v>2640</v>
      </c>
      <c r="G37" s="830">
        <v>158.4</v>
      </c>
      <c r="H37" s="830">
        <v>984</v>
      </c>
      <c r="I37" s="830">
        <v>1476</v>
      </c>
      <c r="J37" s="830">
        <v>270</v>
      </c>
      <c r="K37" s="830">
        <v>162</v>
      </c>
      <c r="L37" s="831">
        <v>1192</v>
      </c>
      <c r="M37" s="832">
        <v>3.1789999999999999E-2</v>
      </c>
      <c r="N37" s="830">
        <v>200.53131999999999</v>
      </c>
      <c r="O37" s="830">
        <v>2842.61132</v>
      </c>
      <c r="P37" s="830">
        <v>9150.61132</v>
      </c>
      <c r="Q37" s="833">
        <v>3961</v>
      </c>
      <c r="R37" s="833">
        <v>36245571</v>
      </c>
      <c r="S37" s="833">
        <v>14949274</v>
      </c>
      <c r="T37" s="833">
        <v>14949274</v>
      </c>
      <c r="U37" s="834">
        <v>21296297</v>
      </c>
      <c r="V37" s="835">
        <v>0.58760000000000001</v>
      </c>
      <c r="W37" s="835">
        <v>0.41239999999999999</v>
      </c>
      <c r="X37" s="836">
        <v>2369.8912492073559</v>
      </c>
      <c r="Y37" s="833">
        <v>40431388</v>
      </c>
      <c r="Z37" s="833">
        <v>25482114</v>
      </c>
      <c r="AA37" s="258">
        <v>0</v>
      </c>
      <c r="AB37" s="837">
        <v>12323494.140000001</v>
      </c>
      <c r="AC37" s="837">
        <v>12323494.140000001</v>
      </c>
      <c r="AD37" s="833">
        <v>8741399.4513379205</v>
      </c>
      <c r="AE37" s="838">
        <v>3582095</v>
      </c>
      <c r="AF37" s="837">
        <v>568</v>
      </c>
      <c r="AG37" s="839">
        <v>0.29070000000000001</v>
      </c>
      <c r="AH37" s="838">
        <v>24878392</v>
      </c>
      <c r="AI37" s="837">
        <v>3944</v>
      </c>
      <c r="AJ37" s="838">
        <v>1065264</v>
      </c>
      <c r="AK37" s="837">
        <v>168.87507926442612</v>
      </c>
      <c r="AL37" s="838">
        <v>25943656</v>
      </c>
      <c r="AM37" s="837">
        <v>4112.8180088776153</v>
      </c>
      <c r="AN37" s="840">
        <v>4981460</v>
      </c>
      <c r="AO37" s="841">
        <v>789.70513633481289</v>
      </c>
      <c r="AP37" s="838">
        <v>29859852</v>
      </c>
      <c r="AQ37" s="837">
        <v>4733.6480659480021</v>
      </c>
      <c r="AR37" s="839">
        <v>0.52264103986182064</v>
      </c>
      <c r="AS37" s="842">
        <v>52</v>
      </c>
      <c r="AT37" s="837">
        <v>27272768.140000001</v>
      </c>
      <c r="AU37" s="837">
        <v>4323.5200000000004</v>
      </c>
      <c r="AV37" s="842">
        <v>17</v>
      </c>
      <c r="AW37" s="839">
        <v>0.4773589601381793</v>
      </c>
      <c r="AX37" s="842">
        <v>57132620.140000001</v>
      </c>
      <c r="AY37" s="843">
        <v>9057.1686968928352</v>
      </c>
      <c r="AZ37" s="842">
        <v>45</v>
      </c>
    </row>
    <row r="38" spans="1:52" s="844" customFormat="1" ht="15.6" customHeight="1" x14ac:dyDescent="0.2">
      <c r="A38" s="828">
        <v>32</v>
      </c>
      <c r="B38" s="829" t="s">
        <v>38</v>
      </c>
      <c r="C38" s="829">
        <v>24991</v>
      </c>
      <c r="D38" s="830">
        <v>12642</v>
      </c>
      <c r="E38" s="830">
        <v>2781.2400000000002</v>
      </c>
      <c r="F38" s="830">
        <v>11960.5</v>
      </c>
      <c r="G38" s="830">
        <v>717.63</v>
      </c>
      <c r="H38" s="830">
        <v>3144</v>
      </c>
      <c r="I38" s="830">
        <v>4716</v>
      </c>
      <c r="J38" s="830">
        <v>1090</v>
      </c>
      <c r="K38" s="830">
        <v>654</v>
      </c>
      <c r="L38" s="830">
        <v>0</v>
      </c>
      <c r="M38" s="832">
        <v>0</v>
      </c>
      <c r="N38" s="830">
        <v>0</v>
      </c>
      <c r="O38" s="830">
        <v>8868.8700000000008</v>
      </c>
      <c r="P38" s="830">
        <v>33859.870000000003</v>
      </c>
      <c r="Q38" s="833">
        <v>3961</v>
      </c>
      <c r="R38" s="833">
        <v>134118945</v>
      </c>
      <c r="S38" s="833">
        <v>22651025</v>
      </c>
      <c r="T38" s="833">
        <v>22651025</v>
      </c>
      <c r="U38" s="834">
        <v>111467920</v>
      </c>
      <c r="V38" s="835">
        <v>0.83109999999999995</v>
      </c>
      <c r="W38" s="835">
        <v>0.16889999999999999</v>
      </c>
      <c r="X38" s="836">
        <v>906.36729222520103</v>
      </c>
      <c r="Y38" s="833">
        <v>64953850</v>
      </c>
      <c r="Z38" s="865">
        <v>40867734</v>
      </c>
      <c r="AA38" s="258">
        <v>0</v>
      </c>
      <c r="AB38" s="837">
        <v>45600441.300000004</v>
      </c>
      <c r="AC38" s="837">
        <v>40867734</v>
      </c>
      <c r="AD38" s="833">
        <v>11872403.668871999</v>
      </c>
      <c r="AE38" s="838">
        <v>28995330</v>
      </c>
      <c r="AF38" s="837">
        <v>1160</v>
      </c>
      <c r="AG38" s="839">
        <v>0.70950000000000002</v>
      </c>
      <c r="AH38" s="838">
        <v>140463250</v>
      </c>
      <c r="AI38" s="837">
        <v>5621</v>
      </c>
      <c r="AJ38" s="838">
        <v>4220355</v>
      </c>
      <c r="AK38" s="837">
        <v>168.87499499819936</v>
      </c>
      <c r="AL38" s="838">
        <v>144683605</v>
      </c>
      <c r="AM38" s="837">
        <v>5789.4283942219199</v>
      </c>
      <c r="AN38" s="840">
        <v>18209567</v>
      </c>
      <c r="AO38" s="841">
        <v>728.64499219719096</v>
      </c>
      <c r="AP38" s="838">
        <v>158672817</v>
      </c>
      <c r="AQ38" s="837">
        <v>6349.1983914209113</v>
      </c>
      <c r="AR38" s="839">
        <v>0.71412616021050235</v>
      </c>
      <c r="AS38" s="842">
        <v>10</v>
      </c>
      <c r="AT38" s="837">
        <v>63518759</v>
      </c>
      <c r="AU38" s="837">
        <v>2541.67</v>
      </c>
      <c r="AV38" s="842">
        <v>61</v>
      </c>
      <c r="AW38" s="839">
        <v>0.28587383978949771</v>
      </c>
      <c r="AX38" s="842">
        <v>222191576</v>
      </c>
      <c r="AY38" s="843">
        <v>8890.8637509503424</v>
      </c>
      <c r="AZ38" s="842">
        <v>55</v>
      </c>
    </row>
    <row r="39" spans="1:52" s="844" customFormat="1" ht="15.6" customHeight="1" x14ac:dyDescent="0.2">
      <c r="A39" s="828">
        <v>33</v>
      </c>
      <c r="B39" s="829" t="s">
        <v>39</v>
      </c>
      <c r="C39" s="829">
        <v>1623</v>
      </c>
      <c r="D39" s="830">
        <v>1352</v>
      </c>
      <c r="E39" s="830">
        <v>297.44</v>
      </c>
      <c r="F39" s="830">
        <v>727.5</v>
      </c>
      <c r="G39" s="830">
        <v>43.65</v>
      </c>
      <c r="H39" s="830">
        <v>154</v>
      </c>
      <c r="I39" s="830">
        <v>231</v>
      </c>
      <c r="J39" s="830">
        <v>17</v>
      </c>
      <c r="K39" s="830">
        <v>10.199999999999999</v>
      </c>
      <c r="L39" s="830">
        <v>5877</v>
      </c>
      <c r="M39" s="832">
        <v>0.15672</v>
      </c>
      <c r="N39" s="830">
        <v>254.35656</v>
      </c>
      <c r="O39" s="830">
        <v>836.64655999999991</v>
      </c>
      <c r="P39" s="830">
        <v>2459.6465600000001</v>
      </c>
      <c r="Q39" s="833">
        <v>3961</v>
      </c>
      <c r="R39" s="833">
        <v>9742660</v>
      </c>
      <c r="S39" s="833">
        <v>2780982</v>
      </c>
      <c r="T39" s="833">
        <v>2780982</v>
      </c>
      <c r="U39" s="834">
        <v>6961678</v>
      </c>
      <c r="V39" s="835">
        <v>0.71460000000000001</v>
      </c>
      <c r="W39" s="835">
        <v>0.28539999999999999</v>
      </c>
      <c r="X39" s="836">
        <v>1713.4824399260629</v>
      </c>
      <c r="Y39" s="833">
        <v>5839643</v>
      </c>
      <c r="Z39" s="833">
        <v>3058661</v>
      </c>
      <c r="AA39" s="258">
        <v>0</v>
      </c>
      <c r="AB39" s="837">
        <v>3312504.4000000004</v>
      </c>
      <c r="AC39" s="837">
        <v>3058661</v>
      </c>
      <c r="AD39" s="833">
        <v>1501459.9809679999</v>
      </c>
      <c r="AE39" s="838">
        <v>1557201</v>
      </c>
      <c r="AF39" s="837">
        <v>959</v>
      </c>
      <c r="AG39" s="839">
        <v>0.5091</v>
      </c>
      <c r="AH39" s="838">
        <v>8518879</v>
      </c>
      <c r="AI39" s="837">
        <v>5249</v>
      </c>
      <c r="AJ39" s="838">
        <v>274084</v>
      </c>
      <c r="AK39" s="837">
        <v>168.87492298213186</v>
      </c>
      <c r="AL39" s="838">
        <v>8792963</v>
      </c>
      <c r="AM39" s="837">
        <v>5417.7221195317316</v>
      </c>
      <c r="AN39" s="840">
        <v>1337652</v>
      </c>
      <c r="AO39" s="841">
        <v>824.18484288354898</v>
      </c>
      <c r="AP39" s="838">
        <v>9856531</v>
      </c>
      <c r="AQ39" s="837">
        <v>6073.0320394331484</v>
      </c>
      <c r="AR39" s="839">
        <v>0.62795755194864689</v>
      </c>
      <c r="AS39" s="842">
        <v>39</v>
      </c>
      <c r="AT39" s="837">
        <v>5839643</v>
      </c>
      <c r="AU39" s="837">
        <v>3598.05</v>
      </c>
      <c r="AV39" s="842">
        <v>31</v>
      </c>
      <c r="AW39" s="839">
        <v>0.37204244805135317</v>
      </c>
      <c r="AX39" s="842">
        <v>15696174</v>
      </c>
      <c r="AY39" s="843">
        <v>9671.0868761552683</v>
      </c>
      <c r="AZ39" s="842">
        <v>21</v>
      </c>
    </row>
    <row r="40" spans="1:52" s="844" customFormat="1" ht="15.6" customHeight="1" x14ac:dyDescent="0.2">
      <c r="A40" s="828">
        <v>34</v>
      </c>
      <c r="B40" s="829" t="s">
        <v>40</v>
      </c>
      <c r="C40" s="829">
        <v>3997</v>
      </c>
      <c r="D40" s="830">
        <v>3253</v>
      </c>
      <c r="E40" s="830">
        <v>715.66</v>
      </c>
      <c r="F40" s="830">
        <v>2385</v>
      </c>
      <c r="G40" s="830">
        <v>143.1</v>
      </c>
      <c r="H40" s="830">
        <v>612</v>
      </c>
      <c r="I40" s="830">
        <v>918</v>
      </c>
      <c r="J40" s="830">
        <v>29</v>
      </c>
      <c r="K40" s="830">
        <v>17.399999999999999</v>
      </c>
      <c r="L40" s="830">
        <v>3503</v>
      </c>
      <c r="M40" s="832">
        <v>9.3410000000000007E-2</v>
      </c>
      <c r="N40" s="830">
        <v>373.35977000000003</v>
      </c>
      <c r="O40" s="830">
        <v>2167.5197699999999</v>
      </c>
      <c r="P40" s="830">
        <v>6164.5197699999999</v>
      </c>
      <c r="Q40" s="833">
        <v>3961</v>
      </c>
      <c r="R40" s="833">
        <v>24417663</v>
      </c>
      <c r="S40" s="833">
        <v>4806676</v>
      </c>
      <c r="T40" s="833">
        <v>4806676</v>
      </c>
      <c r="U40" s="834">
        <v>19610987</v>
      </c>
      <c r="V40" s="835">
        <v>0.80310000000000004</v>
      </c>
      <c r="W40" s="835">
        <v>0.19689999999999999</v>
      </c>
      <c r="X40" s="836">
        <v>1202.5709281961472</v>
      </c>
      <c r="Y40" s="833">
        <v>11906117</v>
      </c>
      <c r="Z40" s="833">
        <v>7099441</v>
      </c>
      <c r="AA40" s="258">
        <v>0</v>
      </c>
      <c r="AB40" s="837">
        <v>8302005.4200000009</v>
      </c>
      <c r="AC40" s="837">
        <v>7099441</v>
      </c>
      <c r="AD40" s="833">
        <v>2404353.484588</v>
      </c>
      <c r="AE40" s="838">
        <v>4695088</v>
      </c>
      <c r="AF40" s="837">
        <v>1175</v>
      </c>
      <c r="AG40" s="839">
        <v>0.6613</v>
      </c>
      <c r="AH40" s="838">
        <v>24306075</v>
      </c>
      <c r="AI40" s="837">
        <v>6081</v>
      </c>
      <c r="AJ40" s="838">
        <v>674993</v>
      </c>
      <c r="AK40" s="837">
        <v>168.87490617963473</v>
      </c>
      <c r="AL40" s="838">
        <v>24981068</v>
      </c>
      <c r="AM40" s="837">
        <v>6249.9544658493869</v>
      </c>
      <c r="AN40" s="840">
        <v>3249501</v>
      </c>
      <c r="AO40" s="841">
        <v>812.98498874155621</v>
      </c>
      <c r="AP40" s="838">
        <v>27555576</v>
      </c>
      <c r="AQ40" s="837">
        <v>6894.0645484113084</v>
      </c>
      <c r="AR40" s="839">
        <v>0.69828671567639022</v>
      </c>
      <c r="AS40" s="842">
        <v>16</v>
      </c>
      <c r="AT40" s="837">
        <v>11906117</v>
      </c>
      <c r="AU40" s="837">
        <v>2978.76</v>
      </c>
      <c r="AV40" s="842">
        <v>52</v>
      </c>
      <c r="AW40" s="839">
        <v>0.30171328432360972</v>
      </c>
      <c r="AX40" s="842">
        <v>39461693</v>
      </c>
      <c r="AY40" s="843">
        <v>9872.8278709031765</v>
      </c>
      <c r="AZ40" s="842">
        <v>15</v>
      </c>
    </row>
    <row r="41" spans="1:52" s="863" customFormat="1" ht="15.6" customHeight="1" x14ac:dyDescent="0.2">
      <c r="A41" s="845">
        <v>35</v>
      </c>
      <c r="B41" s="846" t="s">
        <v>41</v>
      </c>
      <c r="C41" s="846">
        <v>6053</v>
      </c>
      <c r="D41" s="847">
        <v>4398</v>
      </c>
      <c r="E41" s="847">
        <v>967.56000000000006</v>
      </c>
      <c r="F41" s="847">
        <v>3997</v>
      </c>
      <c r="G41" s="847">
        <v>239.82</v>
      </c>
      <c r="H41" s="847">
        <v>730</v>
      </c>
      <c r="I41" s="847">
        <v>1095</v>
      </c>
      <c r="J41" s="847">
        <v>235</v>
      </c>
      <c r="K41" s="847">
        <v>141</v>
      </c>
      <c r="L41" s="847">
        <v>1447</v>
      </c>
      <c r="M41" s="848">
        <v>3.8589999999999999E-2</v>
      </c>
      <c r="N41" s="847">
        <v>233.58527000000001</v>
      </c>
      <c r="O41" s="847">
        <v>2676.9652700000001</v>
      </c>
      <c r="P41" s="849">
        <v>8729.9652700000006</v>
      </c>
      <c r="Q41" s="850">
        <v>3961</v>
      </c>
      <c r="R41" s="850">
        <v>34579392</v>
      </c>
      <c r="S41" s="850">
        <v>10588081</v>
      </c>
      <c r="T41" s="850">
        <v>10588081</v>
      </c>
      <c r="U41" s="851">
        <v>23991311</v>
      </c>
      <c r="V41" s="852">
        <v>0.69379999999999997</v>
      </c>
      <c r="W41" s="853">
        <v>0.30620000000000003</v>
      </c>
      <c r="X41" s="854">
        <v>1749.2286469519247</v>
      </c>
      <c r="Y41" s="850">
        <v>21939768</v>
      </c>
      <c r="Z41" s="850">
        <v>11351687</v>
      </c>
      <c r="AA41" s="855">
        <v>0</v>
      </c>
      <c r="AB41" s="856">
        <v>11756993.280000001</v>
      </c>
      <c r="AC41" s="856">
        <v>11351687</v>
      </c>
      <c r="AD41" s="850">
        <v>5978524.8821680006</v>
      </c>
      <c r="AE41" s="857">
        <v>5373162</v>
      </c>
      <c r="AF41" s="856">
        <v>888</v>
      </c>
      <c r="AG41" s="858">
        <v>0.4733</v>
      </c>
      <c r="AH41" s="857">
        <v>29364473</v>
      </c>
      <c r="AI41" s="856">
        <v>4851</v>
      </c>
      <c r="AJ41" s="857">
        <v>1022200</v>
      </c>
      <c r="AK41" s="856">
        <v>168.87493804724929</v>
      </c>
      <c r="AL41" s="857">
        <v>30386673</v>
      </c>
      <c r="AM41" s="856">
        <v>5020.1012720964809</v>
      </c>
      <c r="AN41" s="859">
        <v>4278472</v>
      </c>
      <c r="AO41" s="860">
        <v>706.83495787212951</v>
      </c>
      <c r="AP41" s="857">
        <v>33642945</v>
      </c>
      <c r="AQ41" s="856">
        <v>5558.0612919213609</v>
      </c>
      <c r="AR41" s="858">
        <v>0.60527712995945337</v>
      </c>
      <c r="AS41" s="861">
        <v>44</v>
      </c>
      <c r="AT41" s="856">
        <v>21939768</v>
      </c>
      <c r="AU41" s="856">
        <v>3624.61</v>
      </c>
      <c r="AV41" s="861">
        <v>30</v>
      </c>
      <c r="AW41" s="858">
        <v>0.39472287004054663</v>
      </c>
      <c r="AX41" s="861">
        <v>55582713</v>
      </c>
      <c r="AY41" s="862">
        <v>9182.6718982322818</v>
      </c>
      <c r="AZ41" s="861">
        <v>41</v>
      </c>
    </row>
    <row r="42" spans="1:52" s="844" customFormat="1" ht="15.6" customHeight="1" x14ac:dyDescent="0.2">
      <c r="A42" s="828">
        <v>36</v>
      </c>
      <c r="B42" s="829" t="s">
        <v>42</v>
      </c>
      <c r="C42" s="830">
        <v>45412</v>
      </c>
      <c r="D42" s="830">
        <v>38331</v>
      </c>
      <c r="E42" s="830">
        <v>8432.82</v>
      </c>
      <c r="F42" s="830">
        <v>13200</v>
      </c>
      <c r="G42" s="830">
        <v>792</v>
      </c>
      <c r="H42" s="830">
        <v>6096</v>
      </c>
      <c r="I42" s="830">
        <v>9144</v>
      </c>
      <c r="J42" s="830">
        <v>2727</v>
      </c>
      <c r="K42" s="830">
        <v>1636.2</v>
      </c>
      <c r="L42" s="831">
        <v>0</v>
      </c>
      <c r="M42" s="832">
        <v>0</v>
      </c>
      <c r="N42" s="830">
        <v>0</v>
      </c>
      <c r="O42" s="830">
        <v>20005.02</v>
      </c>
      <c r="P42" s="830">
        <v>65417.020000000004</v>
      </c>
      <c r="Q42" s="833">
        <v>3961</v>
      </c>
      <c r="R42" s="833">
        <v>259116816</v>
      </c>
      <c r="S42" s="833">
        <v>122050755</v>
      </c>
      <c r="T42" s="833">
        <v>122050755</v>
      </c>
      <c r="U42" s="834">
        <v>137066061</v>
      </c>
      <c r="V42" s="835">
        <v>0.52900000000000003</v>
      </c>
      <c r="W42" s="835">
        <v>0.47099999999999997</v>
      </c>
      <c r="X42" s="836">
        <v>2687.6322337708093</v>
      </c>
      <c r="Y42" s="833">
        <v>288652590</v>
      </c>
      <c r="Z42" s="833">
        <v>166601835</v>
      </c>
      <c r="AA42" s="258">
        <v>0</v>
      </c>
      <c r="AB42" s="837">
        <v>88099717.440000013</v>
      </c>
      <c r="AC42" s="837">
        <v>88099717.440000013</v>
      </c>
      <c r="AD42" s="833">
        <v>71371343.092492804</v>
      </c>
      <c r="AE42" s="838">
        <v>16728374</v>
      </c>
      <c r="AF42" s="837">
        <v>368</v>
      </c>
      <c r="AG42" s="839">
        <v>0.18990000000000001</v>
      </c>
      <c r="AH42" s="838">
        <v>153794435</v>
      </c>
      <c r="AI42" s="837">
        <v>3387</v>
      </c>
      <c r="AJ42" s="838">
        <v>7668952</v>
      </c>
      <c r="AK42" s="837">
        <v>168.87501101030566</v>
      </c>
      <c r="AL42" s="838">
        <v>161463387</v>
      </c>
      <c r="AM42" s="837">
        <v>3555.5224830441293</v>
      </c>
      <c r="AN42" s="840">
        <v>40976417</v>
      </c>
      <c r="AO42" s="841">
        <v>902.32575090284502</v>
      </c>
      <c r="AP42" s="838">
        <v>194770852</v>
      </c>
      <c r="AQ42" s="837">
        <v>4288.9732229366691</v>
      </c>
      <c r="AR42" s="839">
        <v>0.48100912509205362</v>
      </c>
      <c r="AS42" s="842">
        <v>58</v>
      </c>
      <c r="AT42" s="837">
        <v>210150472.44</v>
      </c>
      <c r="AU42" s="837">
        <v>4627.6400000000003</v>
      </c>
      <c r="AV42" s="842">
        <v>13</v>
      </c>
      <c r="AW42" s="839">
        <v>0.51899087490794638</v>
      </c>
      <c r="AX42" s="842">
        <v>404921324.44</v>
      </c>
      <c r="AY42" s="843">
        <v>8916.6150894036818</v>
      </c>
      <c r="AZ42" s="842">
        <v>52</v>
      </c>
    </row>
    <row r="43" spans="1:52" s="844" customFormat="1" ht="15.6" customHeight="1" x14ac:dyDescent="0.2">
      <c r="A43" s="828">
        <v>37</v>
      </c>
      <c r="B43" s="829" t="s">
        <v>43</v>
      </c>
      <c r="C43" s="829">
        <v>19148</v>
      </c>
      <c r="D43" s="830">
        <v>11461</v>
      </c>
      <c r="E43" s="830">
        <v>2521.42</v>
      </c>
      <c r="F43" s="830">
        <v>7269</v>
      </c>
      <c r="G43" s="830">
        <v>436.14</v>
      </c>
      <c r="H43" s="830">
        <v>2508</v>
      </c>
      <c r="I43" s="830">
        <v>3762</v>
      </c>
      <c r="J43" s="830">
        <v>944</v>
      </c>
      <c r="K43" s="830">
        <v>566.4</v>
      </c>
      <c r="L43" s="830">
        <v>0</v>
      </c>
      <c r="M43" s="832">
        <v>0</v>
      </c>
      <c r="N43" s="830">
        <v>0</v>
      </c>
      <c r="O43" s="830">
        <v>7285.9599999999991</v>
      </c>
      <c r="P43" s="830">
        <v>26433.96</v>
      </c>
      <c r="Q43" s="833">
        <v>3961</v>
      </c>
      <c r="R43" s="833">
        <v>104704916</v>
      </c>
      <c r="S43" s="833">
        <v>22940416</v>
      </c>
      <c r="T43" s="833">
        <v>22940416</v>
      </c>
      <c r="U43" s="834">
        <v>81764500</v>
      </c>
      <c r="V43" s="835">
        <v>0.78090000000000004</v>
      </c>
      <c r="W43" s="835">
        <v>0.21909999999999999</v>
      </c>
      <c r="X43" s="836">
        <v>1198.0580739502821</v>
      </c>
      <c r="Y43" s="833">
        <v>74646642</v>
      </c>
      <c r="Z43" s="833">
        <v>51706226</v>
      </c>
      <c r="AA43" s="258">
        <v>0</v>
      </c>
      <c r="AB43" s="837">
        <v>35599671.440000005</v>
      </c>
      <c r="AC43" s="837">
        <v>35599671.440000005</v>
      </c>
      <c r="AD43" s="833">
        <v>13415807.381506881</v>
      </c>
      <c r="AE43" s="838">
        <v>22183864</v>
      </c>
      <c r="AF43" s="837">
        <v>1159</v>
      </c>
      <c r="AG43" s="839">
        <v>0.62309999999999999</v>
      </c>
      <c r="AH43" s="838">
        <v>103948364</v>
      </c>
      <c r="AI43" s="837">
        <v>5429</v>
      </c>
      <c r="AJ43" s="838">
        <v>3233619</v>
      </c>
      <c r="AK43" s="837">
        <v>168.87502611238773</v>
      </c>
      <c r="AL43" s="838">
        <v>107181983</v>
      </c>
      <c r="AM43" s="837">
        <v>5597.5549926885315</v>
      </c>
      <c r="AN43" s="840">
        <v>15748943</v>
      </c>
      <c r="AO43" s="841">
        <v>822.48501148945059</v>
      </c>
      <c r="AP43" s="838">
        <v>119697307</v>
      </c>
      <c r="AQ43" s="837">
        <v>6251.1649780655944</v>
      </c>
      <c r="AR43" s="839">
        <v>0.67156113550736218</v>
      </c>
      <c r="AS43" s="842">
        <v>24</v>
      </c>
      <c r="AT43" s="837">
        <v>58540087.439999998</v>
      </c>
      <c r="AU43" s="837">
        <v>3057.24</v>
      </c>
      <c r="AV43" s="842">
        <v>49</v>
      </c>
      <c r="AW43" s="839">
        <v>0.32843886449263782</v>
      </c>
      <c r="AX43" s="842">
        <v>178237394.44</v>
      </c>
      <c r="AY43" s="843">
        <v>9308.4078984750358</v>
      </c>
      <c r="AZ43" s="842">
        <v>33</v>
      </c>
    </row>
    <row r="44" spans="1:52" s="844" customFormat="1" ht="15.6" customHeight="1" x14ac:dyDescent="0.2">
      <c r="A44" s="828">
        <v>38</v>
      </c>
      <c r="B44" s="829" t="s">
        <v>44</v>
      </c>
      <c r="C44" s="829">
        <v>3903</v>
      </c>
      <c r="D44" s="830">
        <v>2524</v>
      </c>
      <c r="E44" s="830">
        <v>555.28</v>
      </c>
      <c r="F44" s="830">
        <v>1972.5</v>
      </c>
      <c r="G44" s="830">
        <v>118.35</v>
      </c>
      <c r="H44" s="830">
        <v>518</v>
      </c>
      <c r="I44" s="830">
        <v>777</v>
      </c>
      <c r="J44" s="830">
        <v>245</v>
      </c>
      <c r="K44" s="830">
        <v>147</v>
      </c>
      <c r="L44" s="830">
        <v>3597</v>
      </c>
      <c r="M44" s="832">
        <v>9.5920000000000005E-2</v>
      </c>
      <c r="N44" s="830">
        <v>374.37576000000001</v>
      </c>
      <c r="O44" s="830">
        <v>1972.00576</v>
      </c>
      <c r="P44" s="830">
        <v>5875.00576</v>
      </c>
      <c r="Q44" s="833">
        <v>3961</v>
      </c>
      <c r="R44" s="833">
        <v>23270898</v>
      </c>
      <c r="S44" s="833">
        <v>22504867</v>
      </c>
      <c r="T44" s="833">
        <v>17453173.5</v>
      </c>
      <c r="U44" s="834">
        <v>5817724.5</v>
      </c>
      <c r="V44" s="835">
        <v>0.25</v>
      </c>
      <c r="W44" s="835">
        <v>0.75</v>
      </c>
      <c r="X44" s="836">
        <v>4471.7328977709458</v>
      </c>
      <c r="Y44" s="833">
        <v>41859031</v>
      </c>
      <c r="Z44" s="833">
        <v>24405857.5</v>
      </c>
      <c r="AA44" s="258">
        <v>0</v>
      </c>
      <c r="AB44" s="837">
        <v>7912105.3200000003</v>
      </c>
      <c r="AC44" s="837">
        <v>7912105.3200000003</v>
      </c>
      <c r="AD44" s="833">
        <v>10206615.8628</v>
      </c>
      <c r="AE44" s="838">
        <v>0</v>
      </c>
      <c r="AF44" s="837">
        <v>0</v>
      </c>
      <c r="AG44" s="839">
        <v>0</v>
      </c>
      <c r="AH44" s="838">
        <v>5817724.5</v>
      </c>
      <c r="AI44" s="837">
        <v>1491</v>
      </c>
      <c r="AJ44" s="838">
        <v>1648324</v>
      </c>
      <c r="AK44" s="837">
        <v>422.32231616705099</v>
      </c>
      <c r="AL44" s="838">
        <v>7466048.5</v>
      </c>
      <c r="AM44" s="837">
        <v>1912.899948757366</v>
      </c>
      <c r="AN44" s="840">
        <v>4887502</v>
      </c>
      <c r="AO44" s="841">
        <v>1252.2423776582116</v>
      </c>
      <c r="AP44" s="838">
        <v>10705226.5</v>
      </c>
      <c r="AQ44" s="837">
        <v>2742.8200102485266</v>
      </c>
      <c r="AR44" s="839">
        <v>0.29678615270366832</v>
      </c>
      <c r="AS44" s="842">
        <v>69</v>
      </c>
      <c r="AT44" s="837">
        <v>25365278.82</v>
      </c>
      <c r="AU44" s="837">
        <v>6498.92</v>
      </c>
      <c r="AV44" s="842">
        <v>1</v>
      </c>
      <c r="AW44" s="839">
        <v>0.70321384729633174</v>
      </c>
      <c r="AX44" s="842">
        <v>36070505.32</v>
      </c>
      <c r="AY44" s="843">
        <v>9241.7384883423001</v>
      </c>
      <c r="AZ44" s="842">
        <v>40</v>
      </c>
    </row>
    <row r="45" spans="1:52" s="844" customFormat="1" ht="15.6" customHeight="1" x14ac:dyDescent="0.2">
      <c r="A45" s="828">
        <v>39</v>
      </c>
      <c r="B45" s="829" t="s">
        <v>45</v>
      </c>
      <c r="C45" s="829">
        <v>2773</v>
      </c>
      <c r="D45" s="830">
        <v>2360</v>
      </c>
      <c r="E45" s="830">
        <v>519.20000000000005</v>
      </c>
      <c r="F45" s="830">
        <v>1202.5</v>
      </c>
      <c r="G45" s="830">
        <v>72.149999999999991</v>
      </c>
      <c r="H45" s="830">
        <v>471</v>
      </c>
      <c r="I45" s="830">
        <v>706.5</v>
      </c>
      <c r="J45" s="830">
        <v>43</v>
      </c>
      <c r="K45" s="830">
        <v>25.8</v>
      </c>
      <c r="L45" s="830">
        <v>4727</v>
      </c>
      <c r="M45" s="832">
        <v>0.12605</v>
      </c>
      <c r="N45" s="830">
        <v>349.53665000000001</v>
      </c>
      <c r="O45" s="830">
        <v>1673.1866499999999</v>
      </c>
      <c r="P45" s="830">
        <v>4446.1866499999996</v>
      </c>
      <c r="Q45" s="833">
        <v>3961</v>
      </c>
      <c r="R45" s="833">
        <v>17611345</v>
      </c>
      <c r="S45" s="833">
        <v>9321576</v>
      </c>
      <c r="T45" s="833">
        <v>9321576</v>
      </c>
      <c r="U45" s="834">
        <v>8289769</v>
      </c>
      <c r="V45" s="835">
        <v>0.47070000000000001</v>
      </c>
      <c r="W45" s="835">
        <v>0.52929999999999999</v>
      </c>
      <c r="X45" s="836">
        <v>3361.5492246664262</v>
      </c>
      <c r="Y45" s="833">
        <v>14342171</v>
      </c>
      <c r="Z45" s="833">
        <v>5020595</v>
      </c>
      <c r="AA45" s="258">
        <v>0</v>
      </c>
      <c r="AB45" s="837">
        <v>5987857.3000000007</v>
      </c>
      <c r="AC45" s="837">
        <v>5020595</v>
      </c>
      <c r="AD45" s="833">
        <v>4570729.6056199996</v>
      </c>
      <c r="AE45" s="838">
        <v>449865</v>
      </c>
      <c r="AF45" s="837">
        <v>162</v>
      </c>
      <c r="AG45" s="839">
        <v>8.9599999999999999E-2</v>
      </c>
      <c r="AH45" s="838">
        <v>8739634</v>
      </c>
      <c r="AI45" s="837">
        <v>3152</v>
      </c>
      <c r="AJ45" s="838">
        <v>792978</v>
      </c>
      <c r="AK45" s="837">
        <v>285.9639379733141</v>
      </c>
      <c r="AL45" s="838">
        <v>9532612</v>
      </c>
      <c r="AM45" s="837">
        <v>3437.6530833032816</v>
      </c>
      <c r="AN45" s="840">
        <v>2954963</v>
      </c>
      <c r="AO45" s="841">
        <v>1065.6195456184637</v>
      </c>
      <c r="AP45" s="838">
        <v>11694597</v>
      </c>
      <c r="AQ45" s="837">
        <v>4217.3086909484309</v>
      </c>
      <c r="AR45" s="839">
        <v>0.44915701518713841</v>
      </c>
      <c r="AS45" s="842">
        <v>60</v>
      </c>
      <c r="AT45" s="837">
        <v>14342171</v>
      </c>
      <c r="AU45" s="837">
        <v>5172.08</v>
      </c>
      <c r="AV45" s="842">
        <v>10</v>
      </c>
      <c r="AW45" s="839">
        <v>0.55084298481286154</v>
      </c>
      <c r="AX45" s="842">
        <v>26036768</v>
      </c>
      <c r="AY45" s="843">
        <v>9389.3862243058065</v>
      </c>
      <c r="AZ45" s="842">
        <v>27</v>
      </c>
    </row>
    <row r="46" spans="1:52" s="863" customFormat="1" ht="15.6" customHeight="1" x14ac:dyDescent="0.2">
      <c r="A46" s="845">
        <v>40</v>
      </c>
      <c r="B46" s="846" t="s">
        <v>46</v>
      </c>
      <c r="C46" s="846">
        <v>22346</v>
      </c>
      <c r="D46" s="847">
        <v>16266</v>
      </c>
      <c r="E46" s="847">
        <v>3578.52</v>
      </c>
      <c r="F46" s="847">
        <v>10524.5</v>
      </c>
      <c r="G46" s="847">
        <v>631.47</v>
      </c>
      <c r="H46" s="847">
        <v>2815</v>
      </c>
      <c r="I46" s="847">
        <v>4222.5</v>
      </c>
      <c r="J46" s="847">
        <v>569</v>
      </c>
      <c r="K46" s="847">
        <v>341.4</v>
      </c>
      <c r="L46" s="847">
        <v>0</v>
      </c>
      <c r="M46" s="848">
        <v>0</v>
      </c>
      <c r="N46" s="847">
        <v>0</v>
      </c>
      <c r="O46" s="847">
        <v>8773.89</v>
      </c>
      <c r="P46" s="849">
        <v>31119.89</v>
      </c>
      <c r="Q46" s="850">
        <v>3961</v>
      </c>
      <c r="R46" s="850">
        <v>123265884</v>
      </c>
      <c r="S46" s="850">
        <v>32152000</v>
      </c>
      <c r="T46" s="850">
        <v>32152000</v>
      </c>
      <c r="U46" s="851">
        <v>91113884</v>
      </c>
      <c r="V46" s="852">
        <v>0.73919999999999997</v>
      </c>
      <c r="W46" s="853">
        <v>0.26079999999999998</v>
      </c>
      <c r="X46" s="854">
        <v>1438.8257406247203</v>
      </c>
      <c r="Y46" s="850">
        <v>75453116</v>
      </c>
      <c r="Z46" s="850">
        <v>43301116</v>
      </c>
      <c r="AA46" s="855">
        <v>0</v>
      </c>
      <c r="AB46" s="856">
        <v>41910400.560000002</v>
      </c>
      <c r="AC46" s="856">
        <v>41910400.560000002</v>
      </c>
      <c r="AD46" s="850">
        <v>18799999.84160256</v>
      </c>
      <c r="AE46" s="857">
        <v>23110401</v>
      </c>
      <c r="AF46" s="856">
        <v>1034</v>
      </c>
      <c r="AG46" s="858">
        <v>0.5514</v>
      </c>
      <c r="AH46" s="857">
        <v>114224285</v>
      </c>
      <c r="AI46" s="856">
        <v>5112</v>
      </c>
      <c r="AJ46" s="857">
        <v>3773681</v>
      </c>
      <c r="AK46" s="856">
        <v>168.87501118768461</v>
      </c>
      <c r="AL46" s="857">
        <v>117997966</v>
      </c>
      <c r="AM46" s="856">
        <v>5280.4961066857604</v>
      </c>
      <c r="AN46" s="859">
        <v>19421914</v>
      </c>
      <c r="AO46" s="860">
        <v>869.14499239237443</v>
      </c>
      <c r="AP46" s="857">
        <v>133646199</v>
      </c>
      <c r="AQ46" s="856">
        <v>5980.7660878904499</v>
      </c>
      <c r="AR46" s="858">
        <v>0.64343122664689734</v>
      </c>
      <c r="AS46" s="861">
        <v>33</v>
      </c>
      <c r="AT46" s="856">
        <v>74062400.560000002</v>
      </c>
      <c r="AU46" s="856">
        <v>3314.35</v>
      </c>
      <c r="AV46" s="861">
        <v>41</v>
      </c>
      <c r="AW46" s="858">
        <v>0.35656877335310266</v>
      </c>
      <c r="AX46" s="861">
        <v>207708599.56</v>
      </c>
      <c r="AY46" s="862">
        <v>9295.1131996777949</v>
      </c>
      <c r="AZ46" s="861">
        <v>35</v>
      </c>
    </row>
    <row r="47" spans="1:52" s="844" customFormat="1" ht="15.6" customHeight="1" x14ac:dyDescent="0.2">
      <c r="A47" s="828">
        <v>41</v>
      </c>
      <c r="B47" s="829" t="s">
        <v>47</v>
      </c>
      <c r="C47" s="830">
        <v>1455</v>
      </c>
      <c r="D47" s="830">
        <v>1268</v>
      </c>
      <c r="E47" s="830">
        <v>278.95999999999998</v>
      </c>
      <c r="F47" s="830">
        <v>954</v>
      </c>
      <c r="G47" s="830">
        <v>57.239999999999995</v>
      </c>
      <c r="H47" s="830">
        <v>170</v>
      </c>
      <c r="I47" s="830">
        <v>255</v>
      </c>
      <c r="J47" s="830">
        <v>3</v>
      </c>
      <c r="K47" s="830">
        <v>1.7999999999999998</v>
      </c>
      <c r="L47" s="831">
        <v>6045</v>
      </c>
      <c r="M47" s="832">
        <v>0.16120000000000001</v>
      </c>
      <c r="N47" s="830">
        <v>234.54600000000002</v>
      </c>
      <c r="O47" s="830">
        <v>827.54600000000005</v>
      </c>
      <c r="P47" s="830">
        <v>2282.5460000000003</v>
      </c>
      <c r="Q47" s="833">
        <v>3961</v>
      </c>
      <c r="R47" s="833">
        <v>9041165</v>
      </c>
      <c r="S47" s="833">
        <v>5321272</v>
      </c>
      <c r="T47" s="833">
        <v>5321272</v>
      </c>
      <c r="U47" s="834">
        <v>3719893</v>
      </c>
      <c r="V47" s="835">
        <v>0.41139999999999999</v>
      </c>
      <c r="W47" s="835">
        <v>0.58860000000000001</v>
      </c>
      <c r="X47" s="836">
        <v>3657.2316151202749</v>
      </c>
      <c r="Y47" s="833">
        <v>13940340</v>
      </c>
      <c r="Z47" s="833">
        <v>8619068</v>
      </c>
      <c r="AA47" s="258">
        <v>0</v>
      </c>
      <c r="AB47" s="837">
        <v>3073996.1</v>
      </c>
      <c r="AC47" s="837">
        <v>3073996.1</v>
      </c>
      <c r="AD47" s="833">
        <v>3112089.0596711999</v>
      </c>
      <c r="AE47" s="838">
        <v>0</v>
      </c>
      <c r="AF47" s="837">
        <v>0</v>
      </c>
      <c r="AG47" s="839">
        <v>0</v>
      </c>
      <c r="AH47" s="838">
        <v>3719893</v>
      </c>
      <c r="AI47" s="837">
        <v>2557</v>
      </c>
      <c r="AJ47" s="838">
        <v>245713</v>
      </c>
      <c r="AK47" s="837">
        <v>168.87491408934707</v>
      </c>
      <c r="AL47" s="838">
        <v>3965606</v>
      </c>
      <c r="AM47" s="837">
        <v>2725.5024054982819</v>
      </c>
      <c r="AN47" s="840">
        <v>1535163</v>
      </c>
      <c r="AO47" s="841">
        <v>1055.0948453608248</v>
      </c>
      <c r="AP47" s="838">
        <v>5255056</v>
      </c>
      <c r="AQ47" s="837">
        <v>3611.7223367697593</v>
      </c>
      <c r="AR47" s="839">
        <v>0.38497664681822463</v>
      </c>
      <c r="AS47" s="842">
        <v>63</v>
      </c>
      <c r="AT47" s="837">
        <v>8395268.0999999996</v>
      </c>
      <c r="AU47" s="837">
        <v>5769.94</v>
      </c>
      <c r="AV47" s="842">
        <v>5</v>
      </c>
      <c r="AW47" s="839">
        <v>0.61502335318177537</v>
      </c>
      <c r="AX47" s="842">
        <v>13650324.1</v>
      </c>
      <c r="AY47" s="843">
        <v>9381.6660481099661</v>
      </c>
      <c r="AZ47" s="842">
        <v>28</v>
      </c>
    </row>
    <row r="48" spans="1:52" s="844" customFormat="1" ht="15.6" customHeight="1" x14ac:dyDescent="0.2">
      <c r="A48" s="828">
        <v>42</v>
      </c>
      <c r="B48" s="829" t="s">
        <v>48</v>
      </c>
      <c r="C48" s="829">
        <v>2955</v>
      </c>
      <c r="D48" s="830">
        <v>2482</v>
      </c>
      <c r="E48" s="830">
        <v>546.04</v>
      </c>
      <c r="F48" s="830">
        <v>1486</v>
      </c>
      <c r="G48" s="830">
        <v>89.16</v>
      </c>
      <c r="H48" s="830">
        <v>357</v>
      </c>
      <c r="I48" s="830">
        <v>535.5</v>
      </c>
      <c r="J48" s="830">
        <v>72</v>
      </c>
      <c r="K48" s="830">
        <v>43.199999999999996</v>
      </c>
      <c r="L48" s="830">
        <v>4545</v>
      </c>
      <c r="M48" s="832">
        <v>0.1212</v>
      </c>
      <c r="N48" s="830">
        <v>358.14600000000002</v>
      </c>
      <c r="O48" s="830">
        <v>1572.0459999999998</v>
      </c>
      <c r="P48" s="830">
        <v>4527.0460000000003</v>
      </c>
      <c r="Q48" s="833">
        <v>3961</v>
      </c>
      <c r="R48" s="833">
        <v>17931629</v>
      </c>
      <c r="S48" s="833">
        <v>5800502</v>
      </c>
      <c r="T48" s="833">
        <v>5800502</v>
      </c>
      <c r="U48" s="834">
        <v>12131127</v>
      </c>
      <c r="V48" s="835">
        <v>0.67649999999999999</v>
      </c>
      <c r="W48" s="835">
        <v>0.32350000000000001</v>
      </c>
      <c r="X48" s="836">
        <v>1962.9448392554991</v>
      </c>
      <c r="Y48" s="833">
        <v>12340053</v>
      </c>
      <c r="Z48" s="833">
        <v>6539551</v>
      </c>
      <c r="AA48" s="258">
        <v>0</v>
      </c>
      <c r="AB48" s="837">
        <v>6096753.8600000003</v>
      </c>
      <c r="AC48" s="837">
        <v>6096753.8600000003</v>
      </c>
      <c r="AD48" s="833">
        <v>3392355.7827812005</v>
      </c>
      <c r="AE48" s="838">
        <v>2704398</v>
      </c>
      <c r="AF48" s="837">
        <v>915</v>
      </c>
      <c r="AG48" s="839">
        <v>0.44359999999999999</v>
      </c>
      <c r="AH48" s="838">
        <v>14835525</v>
      </c>
      <c r="AI48" s="837">
        <v>5020</v>
      </c>
      <c r="AJ48" s="838">
        <v>499026</v>
      </c>
      <c r="AK48" s="837">
        <v>168.87512690355331</v>
      </c>
      <c r="AL48" s="838">
        <v>15334551</v>
      </c>
      <c r="AM48" s="837">
        <v>5189.3573604060912</v>
      </c>
      <c r="AN48" s="840">
        <v>2077823</v>
      </c>
      <c r="AO48" s="841">
        <v>703.15499153976316</v>
      </c>
      <c r="AP48" s="838">
        <v>16913348</v>
      </c>
      <c r="AQ48" s="837">
        <v>5723.637225042301</v>
      </c>
      <c r="AR48" s="839">
        <v>0.58705288102211961</v>
      </c>
      <c r="AS48" s="842">
        <v>46</v>
      </c>
      <c r="AT48" s="837">
        <v>11897255.859999999</v>
      </c>
      <c r="AU48" s="837">
        <v>4026.14</v>
      </c>
      <c r="AV48" s="842">
        <v>23</v>
      </c>
      <c r="AW48" s="839">
        <v>0.41294711897788039</v>
      </c>
      <c r="AX48" s="842">
        <v>28810603.859999999</v>
      </c>
      <c r="AY48" s="843">
        <v>9749.7813401015228</v>
      </c>
      <c r="AZ48" s="842">
        <v>18</v>
      </c>
    </row>
    <row r="49" spans="1:52" s="844" customFormat="1" ht="15.6" customHeight="1" x14ac:dyDescent="0.2">
      <c r="A49" s="828">
        <v>43</v>
      </c>
      <c r="B49" s="829" t="s">
        <v>49</v>
      </c>
      <c r="C49" s="829">
        <v>4098</v>
      </c>
      <c r="D49" s="830">
        <v>2998</v>
      </c>
      <c r="E49" s="830">
        <v>659.56000000000006</v>
      </c>
      <c r="F49" s="830">
        <v>2218</v>
      </c>
      <c r="G49" s="830">
        <v>133.07999999999998</v>
      </c>
      <c r="H49" s="830">
        <v>532</v>
      </c>
      <c r="I49" s="830">
        <v>798</v>
      </c>
      <c r="J49" s="830">
        <v>90</v>
      </c>
      <c r="K49" s="830">
        <v>54</v>
      </c>
      <c r="L49" s="830">
        <v>3402</v>
      </c>
      <c r="M49" s="832">
        <v>9.0719999999999995E-2</v>
      </c>
      <c r="N49" s="830">
        <v>371.77055999999999</v>
      </c>
      <c r="O49" s="830">
        <v>2016.41056</v>
      </c>
      <c r="P49" s="830">
        <v>6114.4105600000003</v>
      </c>
      <c r="Q49" s="833">
        <v>3961</v>
      </c>
      <c r="R49" s="833">
        <v>24219180</v>
      </c>
      <c r="S49" s="833">
        <v>5452663</v>
      </c>
      <c r="T49" s="833">
        <v>5452663</v>
      </c>
      <c r="U49" s="834">
        <v>18766517</v>
      </c>
      <c r="V49" s="835">
        <v>0.77490000000000003</v>
      </c>
      <c r="W49" s="835">
        <v>0.22509999999999999</v>
      </c>
      <c r="X49" s="836">
        <v>1330.5668618838458</v>
      </c>
      <c r="Y49" s="833">
        <v>15151060</v>
      </c>
      <c r="Z49" s="833">
        <v>9698397</v>
      </c>
      <c r="AA49" s="258">
        <v>0</v>
      </c>
      <c r="AB49" s="837">
        <v>8234521.2000000002</v>
      </c>
      <c r="AC49" s="837">
        <v>8234521.2000000002</v>
      </c>
      <c r="AD49" s="833">
        <v>3188176.0420463998</v>
      </c>
      <c r="AE49" s="838">
        <v>5046345</v>
      </c>
      <c r="AF49" s="837">
        <v>1231</v>
      </c>
      <c r="AG49" s="839">
        <v>0.61280000000000001</v>
      </c>
      <c r="AH49" s="838">
        <v>23812862</v>
      </c>
      <c r="AI49" s="837">
        <v>5811</v>
      </c>
      <c r="AJ49" s="838">
        <v>692050</v>
      </c>
      <c r="AK49" s="837">
        <v>168.87506100536848</v>
      </c>
      <c r="AL49" s="838">
        <v>24504912</v>
      </c>
      <c r="AM49" s="837">
        <v>5979.7247437774522</v>
      </c>
      <c r="AN49" s="840">
        <v>3046802</v>
      </c>
      <c r="AO49" s="841">
        <v>743.4851146900927</v>
      </c>
      <c r="AP49" s="838">
        <v>26859664</v>
      </c>
      <c r="AQ49" s="837">
        <v>6554.3347974621765</v>
      </c>
      <c r="AR49" s="839">
        <v>0.66243531106321596</v>
      </c>
      <c r="AS49" s="842">
        <v>27</v>
      </c>
      <c r="AT49" s="837">
        <v>13687184.199999999</v>
      </c>
      <c r="AU49" s="837">
        <v>3339.97</v>
      </c>
      <c r="AV49" s="842">
        <v>40</v>
      </c>
      <c r="AW49" s="839">
        <v>0.33756468893678393</v>
      </c>
      <c r="AX49" s="842">
        <v>40546848.200000003</v>
      </c>
      <c r="AY49" s="843">
        <v>9894.3016593460234</v>
      </c>
      <c r="AZ49" s="842">
        <v>14</v>
      </c>
    </row>
    <row r="50" spans="1:52" s="844" customFormat="1" ht="15.6" customHeight="1" x14ac:dyDescent="0.2">
      <c r="A50" s="828">
        <v>44</v>
      </c>
      <c r="B50" s="829" t="s">
        <v>50</v>
      </c>
      <c r="C50" s="829">
        <v>7117</v>
      </c>
      <c r="D50" s="830">
        <v>5702</v>
      </c>
      <c r="E50" s="830">
        <v>1254.44</v>
      </c>
      <c r="F50" s="830">
        <v>2561.5</v>
      </c>
      <c r="G50" s="830">
        <v>153.69</v>
      </c>
      <c r="H50" s="830">
        <v>825</v>
      </c>
      <c r="I50" s="830">
        <v>1237.5</v>
      </c>
      <c r="J50" s="830">
        <v>149</v>
      </c>
      <c r="K50" s="830">
        <v>89.399999999999991</v>
      </c>
      <c r="L50" s="830">
        <v>383</v>
      </c>
      <c r="M50" s="832">
        <v>1.021E-2</v>
      </c>
      <c r="N50" s="830">
        <v>72.664569999999998</v>
      </c>
      <c r="O50" s="830">
        <v>2807.6945700000001</v>
      </c>
      <c r="P50" s="830">
        <v>9924.6945699999997</v>
      </c>
      <c r="Q50" s="833">
        <v>3961</v>
      </c>
      <c r="R50" s="833">
        <v>39311715</v>
      </c>
      <c r="S50" s="833">
        <v>10151435</v>
      </c>
      <c r="T50" s="833">
        <v>10151435</v>
      </c>
      <c r="U50" s="834">
        <v>29160280</v>
      </c>
      <c r="V50" s="835">
        <v>0.74180000000000001</v>
      </c>
      <c r="W50" s="835">
        <v>0.25819999999999999</v>
      </c>
      <c r="X50" s="836">
        <v>1426.3643389068427</v>
      </c>
      <c r="Y50" s="833">
        <v>26611563</v>
      </c>
      <c r="Z50" s="833">
        <v>16460128</v>
      </c>
      <c r="AA50" s="258">
        <v>0</v>
      </c>
      <c r="AB50" s="837">
        <v>13365983.100000001</v>
      </c>
      <c r="AC50" s="837">
        <v>13365983.100000001</v>
      </c>
      <c r="AD50" s="833">
        <v>5935886.5586423995</v>
      </c>
      <c r="AE50" s="838">
        <v>7430097</v>
      </c>
      <c r="AF50" s="837">
        <v>1044</v>
      </c>
      <c r="AG50" s="839">
        <v>0.55589999999999995</v>
      </c>
      <c r="AH50" s="838">
        <v>36590377</v>
      </c>
      <c r="AI50" s="837">
        <v>5141</v>
      </c>
      <c r="AJ50" s="838">
        <v>1201883</v>
      </c>
      <c r="AK50" s="837">
        <v>168.87494730925951</v>
      </c>
      <c r="AL50" s="838">
        <v>37792260</v>
      </c>
      <c r="AM50" s="837">
        <v>5310.1391035548686</v>
      </c>
      <c r="AN50" s="840">
        <v>5921593</v>
      </c>
      <c r="AO50" s="841">
        <v>832.03498665167911</v>
      </c>
      <c r="AP50" s="838">
        <v>42511970</v>
      </c>
      <c r="AQ50" s="837">
        <v>5973.2991428972882</v>
      </c>
      <c r="AR50" s="839">
        <v>0.64383407484583366</v>
      </c>
      <c r="AS50" s="842">
        <v>31</v>
      </c>
      <c r="AT50" s="837">
        <v>23517418.100000001</v>
      </c>
      <c r="AU50" s="837">
        <v>3304.4</v>
      </c>
      <c r="AV50" s="842">
        <v>43</v>
      </c>
      <c r="AW50" s="839">
        <v>0.35616592515416634</v>
      </c>
      <c r="AX50" s="842">
        <v>66029388.100000001</v>
      </c>
      <c r="AY50" s="843">
        <v>9277.6996065758049</v>
      </c>
      <c r="AZ50" s="842">
        <v>37</v>
      </c>
    </row>
    <row r="51" spans="1:52" s="863" customFormat="1" ht="15.6" customHeight="1" x14ac:dyDescent="0.2">
      <c r="A51" s="845">
        <v>45</v>
      </c>
      <c r="B51" s="846" t="s">
        <v>51</v>
      </c>
      <c r="C51" s="846">
        <v>9335</v>
      </c>
      <c r="D51" s="847">
        <v>5091</v>
      </c>
      <c r="E51" s="847">
        <v>1120.02</v>
      </c>
      <c r="F51" s="847">
        <v>5312.5</v>
      </c>
      <c r="G51" s="847">
        <v>318.75</v>
      </c>
      <c r="H51" s="847">
        <v>999</v>
      </c>
      <c r="I51" s="847">
        <v>1498.5</v>
      </c>
      <c r="J51" s="847">
        <v>661</v>
      </c>
      <c r="K51" s="847">
        <v>396.59999999999997</v>
      </c>
      <c r="L51" s="847">
        <v>0</v>
      </c>
      <c r="M51" s="848">
        <v>0</v>
      </c>
      <c r="N51" s="847">
        <v>0</v>
      </c>
      <c r="O51" s="847">
        <v>3333.87</v>
      </c>
      <c r="P51" s="849">
        <v>12668.869999999999</v>
      </c>
      <c r="Q51" s="850">
        <v>3961</v>
      </c>
      <c r="R51" s="850">
        <v>50181394</v>
      </c>
      <c r="S51" s="850">
        <v>31226672</v>
      </c>
      <c r="T51" s="850">
        <v>31226672</v>
      </c>
      <c r="U51" s="851">
        <v>18954722</v>
      </c>
      <c r="V51" s="852">
        <v>0.37769999999999998</v>
      </c>
      <c r="W51" s="853">
        <v>0.62229999999999996</v>
      </c>
      <c r="X51" s="854">
        <v>3345.1175147295125</v>
      </c>
      <c r="Y51" s="850">
        <v>114772698</v>
      </c>
      <c r="Z51" s="850">
        <v>83546026</v>
      </c>
      <c r="AA51" s="855">
        <v>0</v>
      </c>
      <c r="AB51" s="856">
        <v>17061673.960000001</v>
      </c>
      <c r="AC51" s="856">
        <v>17061673.960000001</v>
      </c>
      <c r="AD51" s="850">
        <v>18262065.093129758</v>
      </c>
      <c r="AE51" s="857">
        <v>0</v>
      </c>
      <c r="AF51" s="856">
        <v>0</v>
      </c>
      <c r="AG51" s="858">
        <v>0</v>
      </c>
      <c r="AH51" s="857">
        <v>18954722</v>
      </c>
      <c r="AI51" s="856">
        <v>2031</v>
      </c>
      <c r="AJ51" s="857">
        <v>3817182</v>
      </c>
      <c r="AK51" s="856">
        <v>408.91076593465453</v>
      </c>
      <c r="AL51" s="857">
        <v>22771904</v>
      </c>
      <c r="AM51" s="856">
        <v>2439.4112479914302</v>
      </c>
      <c r="AN51" s="859">
        <v>10855399</v>
      </c>
      <c r="AO51" s="860">
        <v>1162.8708087841458</v>
      </c>
      <c r="AP51" s="857">
        <v>29810121</v>
      </c>
      <c r="AQ51" s="856">
        <v>3193.3712908409211</v>
      </c>
      <c r="AR51" s="858">
        <v>0.38169918258789848</v>
      </c>
      <c r="AS51" s="861">
        <v>64</v>
      </c>
      <c r="AT51" s="856">
        <v>48288345.960000001</v>
      </c>
      <c r="AU51" s="856">
        <v>5172.83</v>
      </c>
      <c r="AV51" s="861">
        <v>9</v>
      </c>
      <c r="AW51" s="858">
        <v>0.61830081741210141</v>
      </c>
      <c r="AX51" s="861">
        <v>78098466.960000008</v>
      </c>
      <c r="AY51" s="862">
        <v>8366.1989244777724</v>
      </c>
      <c r="AZ51" s="861">
        <v>64</v>
      </c>
    </row>
    <row r="52" spans="1:52" s="844" customFormat="1" ht="15.6" customHeight="1" x14ac:dyDescent="0.2">
      <c r="A52" s="828">
        <v>46</v>
      </c>
      <c r="B52" s="829" t="s">
        <v>52</v>
      </c>
      <c r="C52" s="830">
        <v>1201</v>
      </c>
      <c r="D52" s="830">
        <v>1133</v>
      </c>
      <c r="E52" s="830">
        <v>249.26</v>
      </c>
      <c r="F52" s="830">
        <v>574.5</v>
      </c>
      <c r="G52" s="830">
        <v>34.47</v>
      </c>
      <c r="H52" s="830">
        <v>174</v>
      </c>
      <c r="I52" s="830">
        <v>261</v>
      </c>
      <c r="J52" s="830">
        <v>65</v>
      </c>
      <c r="K52" s="830">
        <v>39</v>
      </c>
      <c r="L52" s="831">
        <v>6299</v>
      </c>
      <c r="M52" s="832">
        <v>0.16797000000000001</v>
      </c>
      <c r="N52" s="830">
        <v>201.73197000000002</v>
      </c>
      <c r="O52" s="830">
        <v>785.46197000000006</v>
      </c>
      <c r="P52" s="830">
        <v>1986.4619700000001</v>
      </c>
      <c r="Q52" s="833">
        <v>3961</v>
      </c>
      <c r="R52" s="833">
        <v>7868376</v>
      </c>
      <c r="S52" s="833">
        <v>1377483</v>
      </c>
      <c r="T52" s="833">
        <v>1377483</v>
      </c>
      <c r="U52" s="834">
        <v>6490893</v>
      </c>
      <c r="V52" s="835">
        <v>0.82489999999999997</v>
      </c>
      <c r="W52" s="835">
        <v>0.17510000000000001</v>
      </c>
      <c r="X52" s="836">
        <v>1146.946711074105</v>
      </c>
      <c r="Y52" s="833">
        <v>3692909</v>
      </c>
      <c r="Z52" s="833">
        <v>2315426</v>
      </c>
      <c r="AA52" s="258">
        <v>0</v>
      </c>
      <c r="AB52" s="837">
        <v>2675247.8400000003</v>
      </c>
      <c r="AC52" s="837">
        <v>2315426</v>
      </c>
      <c r="AD52" s="833">
        <v>697341.47927200003</v>
      </c>
      <c r="AE52" s="838">
        <v>1618085</v>
      </c>
      <c r="AF52" s="837">
        <v>1347</v>
      </c>
      <c r="AG52" s="839">
        <v>0.69879999999999998</v>
      </c>
      <c r="AH52" s="838">
        <v>8108978</v>
      </c>
      <c r="AI52" s="837">
        <v>6752</v>
      </c>
      <c r="AJ52" s="838">
        <v>202819</v>
      </c>
      <c r="AK52" s="837">
        <v>168.87510407993338</v>
      </c>
      <c r="AL52" s="838">
        <v>8311797</v>
      </c>
      <c r="AM52" s="837">
        <v>6920.7302248126562</v>
      </c>
      <c r="AN52" s="840">
        <v>1077219</v>
      </c>
      <c r="AO52" s="841">
        <v>896.93505412156537</v>
      </c>
      <c r="AP52" s="838">
        <v>9186197</v>
      </c>
      <c r="AQ52" s="837">
        <v>7648.7901748542881</v>
      </c>
      <c r="AR52" s="839">
        <v>0.7132635603744546</v>
      </c>
      <c r="AS52" s="842">
        <v>11</v>
      </c>
      <c r="AT52" s="837">
        <v>3692909</v>
      </c>
      <c r="AU52" s="837">
        <v>3074.86</v>
      </c>
      <c r="AV52" s="842">
        <v>48</v>
      </c>
      <c r="AW52" s="839">
        <v>0.28673643962554546</v>
      </c>
      <c r="AX52" s="842">
        <v>12879106</v>
      </c>
      <c r="AY52" s="843">
        <v>10723.651956702748</v>
      </c>
      <c r="AZ52" s="842">
        <v>4</v>
      </c>
    </row>
    <row r="53" spans="1:52" s="844" customFormat="1" ht="15.6" customHeight="1" x14ac:dyDescent="0.2">
      <c r="A53" s="828">
        <v>47</v>
      </c>
      <c r="B53" s="829" t="s">
        <v>53</v>
      </c>
      <c r="C53" s="829">
        <v>3800</v>
      </c>
      <c r="D53" s="830">
        <v>2753</v>
      </c>
      <c r="E53" s="830">
        <v>605.66</v>
      </c>
      <c r="F53" s="830">
        <v>1482.5</v>
      </c>
      <c r="G53" s="830">
        <v>88.95</v>
      </c>
      <c r="H53" s="830">
        <v>526</v>
      </c>
      <c r="I53" s="830">
        <v>789</v>
      </c>
      <c r="J53" s="830">
        <v>97</v>
      </c>
      <c r="K53" s="830">
        <v>58.199999999999996</v>
      </c>
      <c r="L53" s="830">
        <v>3700</v>
      </c>
      <c r="M53" s="832">
        <v>9.8669999999999994E-2</v>
      </c>
      <c r="N53" s="830">
        <v>374.94599999999997</v>
      </c>
      <c r="O53" s="830">
        <v>1916.7560000000001</v>
      </c>
      <c r="P53" s="830">
        <v>5716.7560000000003</v>
      </c>
      <c r="Q53" s="833">
        <v>3961</v>
      </c>
      <c r="R53" s="833">
        <v>22644071</v>
      </c>
      <c r="S53" s="833">
        <v>14485091</v>
      </c>
      <c r="T53" s="833">
        <v>14485091</v>
      </c>
      <c r="U53" s="834">
        <v>8158980</v>
      </c>
      <c r="V53" s="835">
        <v>0.36030000000000001</v>
      </c>
      <c r="W53" s="835">
        <v>0.63970000000000005</v>
      </c>
      <c r="X53" s="836">
        <v>3811.8660526315789</v>
      </c>
      <c r="Y53" s="833">
        <v>43389160</v>
      </c>
      <c r="Z53" s="833">
        <v>28904069</v>
      </c>
      <c r="AA53" s="258">
        <v>0</v>
      </c>
      <c r="AB53" s="837">
        <v>7698984.1400000006</v>
      </c>
      <c r="AC53" s="837">
        <v>7698984.1400000006</v>
      </c>
      <c r="AD53" s="833">
        <v>8471069.0654957611</v>
      </c>
      <c r="AE53" s="838">
        <v>0</v>
      </c>
      <c r="AF53" s="837">
        <v>0</v>
      </c>
      <c r="AG53" s="839">
        <v>0</v>
      </c>
      <c r="AH53" s="838">
        <v>8158980</v>
      </c>
      <c r="AI53" s="837">
        <v>2147</v>
      </c>
      <c r="AJ53" s="838">
        <v>1440614</v>
      </c>
      <c r="AK53" s="837">
        <v>379.10894736842107</v>
      </c>
      <c r="AL53" s="838">
        <v>9599594</v>
      </c>
      <c r="AM53" s="837">
        <v>2526.2089473684209</v>
      </c>
      <c r="AN53" s="840">
        <v>4901502</v>
      </c>
      <c r="AO53" s="841">
        <v>1289.868947368421</v>
      </c>
      <c r="AP53" s="838">
        <v>13060482</v>
      </c>
      <c r="AQ53" s="837">
        <v>3436.9689473684211</v>
      </c>
      <c r="AR53" s="839">
        <v>0.37056734599105817</v>
      </c>
      <c r="AS53" s="842">
        <v>66</v>
      </c>
      <c r="AT53" s="837">
        <v>22184075.140000001</v>
      </c>
      <c r="AU53" s="837">
        <v>5837.91</v>
      </c>
      <c r="AV53" s="842">
        <v>4</v>
      </c>
      <c r="AW53" s="839">
        <v>0.62943265400894177</v>
      </c>
      <c r="AX53" s="842">
        <v>35244557.140000001</v>
      </c>
      <c r="AY53" s="843">
        <v>9274.8834578947371</v>
      </c>
      <c r="AZ53" s="842">
        <v>38</v>
      </c>
    </row>
    <row r="54" spans="1:52" s="844" customFormat="1" ht="15.6" customHeight="1" x14ac:dyDescent="0.2">
      <c r="A54" s="828">
        <v>48</v>
      </c>
      <c r="B54" s="829" t="s">
        <v>91</v>
      </c>
      <c r="C54" s="829">
        <v>5908</v>
      </c>
      <c r="D54" s="830">
        <v>5114</v>
      </c>
      <c r="E54" s="830">
        <v>1125.08</v>
      </c>
      <c r="F54" s="830">
        <v>2520</v>
      </c>
      <c r="G54" s="830">
        <v>151.19999999999999</v>
      </c>
      <c r="H54" s="830">
        <v>826</v>
      </c>
      <c r="I54" s="830">
        <v>1239</v>
      </c>
      <c r="J54" s="830">
        <v>100</v>
      </c>
      <c r="K54" s="830">
        <v>60</v>
      </c>
      <c r="L54" s="830">
        <v>1592</v>
      </c>
      <c r="M54" s="832">
        <v>4.2450000000000002E-2</v>
      </c>
      <c r="N54" s="830">
        <v>250.7946</v>
      </c>
      <c r="O54" s="830">
        <v>2826.0745999999999</v>
      </c>
      <c r="P54" s="830">
        <v>8734.0745999999999</v>
      </c>
      <c r="Q54" s="833">
        <v>3961</v>
      </c>
      <c r="R54" s="833">
        <v>34595669</v>
      </c>
      <c r="S54" s="833">
        <v>15174524</v>
      </c>
      <c r="T54" s="833">
        <v>15174524</v>
      </c>
      <c r="U54" s="834">
        <v>19421145</v>
      </c>
      <c r="V54" s="835">
        <v>0.56140000000000001</v>
      </c>
      <c r="W54" s="835">
        <v>0.43859999999999999</v>
      </c>
      <c r="X54" s="836">
        <v>2568.4705484089372</v>
      </c>
      <c r="Y54" s="833">
        <v>40782768</v>
      </c>
      <c r="Z54" s="833">
        <v>25608244</v>
      </c>
      <c r="AA54" s="258">
        <v>0</v>
      </c>
      <c r="AB54" s="837">
        <v>11762527.460000001</v>
      </c>
      <c r="AC54" s="837">
        <v>11762527.460000001</v>
      </c>
      <c r="AD54" s="833">
        <v>8873556.6156043205</v>
      </c>
      <c r="AE54" s="838">
        <v>2888971</v>
      </c>
      <c r="AF54" s="837">
        <v>489</v>
      </c>
      <c r="AG54" s="839">
        <v>0.24560000000000001</v>
      </c>
      <c r="AH54" s="838">
        <v>22310116</v>
      </c>
      <c r="AI54" s="837">
        <v>3776</v>
      </c>
      <c r="AJ54" s="838">
        <v>997714</v>
      </c>
      <c r="AK54" s="837">
        <v>168.8750846310088</v>
      </c>
      <c r="AL54" s="838">
        <v>23307830</v>
      </c>
      <c r="AM54" s="837">
        <v>3945.1303317535544</v>
      </c>
      <c r="AN54" s="840">
        <v>6143996</v>
      </c>
      <c r="AO54" s="841">
        <v>1039.9451591062966</v>
      </c>
      <c r="AP54" s="838">
        <v>28454112</v>
      </c>
      <c r="AQ54" s="837">
        <v>4816.2004062288424</v>
      </c>
      <c r="AR54" s="839">
        <v>0.51369406639287807</v>
      </c>
      <c r="AS54" s="842">
        <v>54</v>
      </c>
      <c r="AT54" s="837">
        <v>26937051.460000001</v>
      </c>
      <c r="AU54" s="837">
        <v>4559.42</v>
      </c>
      <c r="AV54" s="842">
        <v>14</v>
      </c>
      <c r="AW54" s="839">
        <v>0.48630593360712199</v>
      </c>
      <c r="AX54" s="842">
        <v>55391163.460000001</v>
      </c>
      <c r="AY54" s="843">
        <v>9375.6200846310094</v>
      </c>
      <c r="AZ54" s="842">
        <v>29</v>
      </c>
    </row>
    <row r="55" spans="1:52" s="844" customFormat="1" ht="15.6" customHeight="1" x14ac:dyDescent="0.2">
      <c r="A55" s="828">
        <v>49</v>
      </c>
      <c r="B55" s="829" t="s">
        <v>54</v>
      </c>
      <c r="C55" s="829">
        <v>13900</v>
      </c>
      <c r="D55" s="830">
        <v>11121</v>
      </c>
      <c r="E55" s="830">
        <v>2446.62</v>
      </c>
      <c r="F55" s="830">
        <v>6534.5</v>
      </c>
      <c r="G55" s="830">
        <v>392.07</v>
      </c>
      <c r="H55" s="830">
        <v>1979</v>
      </c>
      <c r="I55" s="830">
        <v>2968.5</v>
      </c>
      <c r="J55" s="830">
        <v>306</v>
      </c>
      <c r="K55" s="830">
        <v>183.6</v>
      </c>
      <c r="L55" s="830">
        <v>0</v>
      </c>
      <c r="M55" s="832">
        <v>0</v>
      </c>
      <c r="N55" s="830">
        <v>0</v>
      </c>
      <c r="O55" s="830">
        <v>5990.7900000000009</v>
      </c>
      <c r="P55" s="830">
        <v>19890.79</v>
      </c>
      <c r="Q55" s="833">
        <v>3961</v>
      </c>
      <c r="R55" s="833">
        <v>78787419</v>
      </c>
      <c r="S55" s="833">
        <v>18925712</v>
      </c>
      <c r="T55" s="833">
        <v>18925712</v>
      </c>
      <c r="U55" s="834">
        <v>59861707</v>
      </c>
      <c r="V55" s="835">
        <v>0.75980000000000003</v>
      </c>
      <c r="W55" s="835">
        <v>0.2402</v>
      </c>
      <c r="X55" s="836">
        <v>1361.5620143884892</v>
      </c>
      <c r="Y55" s="833">
        <v>35947954</v>
      </c>
      <c r="Z55" s="833">
        <v>17022242</v>
      </c>
      <c r="AA55" s="258">
        <v>0</v>
      </c>
      <c r="AB55" s="837">
        <v>26787722.460000001</v>
      </c>
      <c r="AC55" s="837">
        <v>17022242</v>
      </c>
      <c r="AD55" s="833">
        <v>7032637.148848</v>
      </c>
      <c r="AE55" s="838">
        <v>9989605</v>
      </c>
      <c r="AF55" s="837">
        <v>719</v>
      </c>
      <c r="AG55" s="839">
        <v>0.58689999999999998</v>
      </c>
      <c r="AH55" s="838">
        <v>69851312</v>
      </c>
      <c r="AI55" s="837">
        <v>5025</v>
      </c>
      <c r="AJ55" s="838">
        <v>2347363</v>
      </c>
      <c r="AK55" s="837">
        <v>168.87503597122301</v>
      </c>
      <c r="AL55" s="838">
        <v>72198675</v>
      </c>
      <c r="AM55" s="837">
        <v>5194.1492805755397</v>
      </c>
      <c r="AN55" s="840">
        <v>10332079</v>
      </c>
      <c r="AO55" s="841">
        <v>743.31503597122298</v>
      </c>
      <c r="AP55" s="838">
        <v>80183391</v>
      </c>
      <c r="AQ55" s="837">
        <v>5768.5892805755393</v>
      </c>
      <c r="AR55" s="839">
        <v>0.69045433857672101</v>
      </c>
      <c r="AS55" s="842">
        <v>20</v>
      </c>
      <c r="AT55" s="837">
        <v>35947954</v>
      </c>
      <c r="AU55" s="837">
        <v>2586.1799999999998</v>
      </c>
      <c r="AV55" s="842">
        <v>59</v>
      </c>
      <c r="AW55" s="839">
        <v>0.30954566142327894</v>
      </c>
      <c r="AX55" s="842">
        <v>116131345</v>
      </c>
      <c r="AY55" s="843">
        <v>8354.7730215827341</v>
      </c>
      <c r="AZ55" s="842">
        <v>65</v>
      </c>
    </row>
    <row r="56" spans="1:52" s="863" customFormat="1" ht="15.6" customHeight="1" x14ac:dyDescent="0.2">
      <c r="A56" s="845">
        <v>50</v>
      </c>
      <c r="B56" s="846" t="s">
        <v>55</v>
      </c>
      <c r="C56" s="846">
        <v>7951</v>
      </c>
      <c r="D56" s="847">
        <v>6253</v>
      </c>
      <c r="E56" s="847">
        <v>1375.66</v>
      </c>
      <c r="F56" s="847">
        <v>4660</v>
      </c>
      <c r="G56" s="847">
        <v>279.59999999999997</v>
      </c>
      <c r="H56" s="847">
        <v>898</v>
      </c>
      <c r="I56" s="847">
        <v>1347</v>
      </c>
      <c r="J56" s="847">
        <v>295</v>
      </c>
      <c r="K56" s="847">
        <v>177</v>
      </c>
      <c r="L56" s="847">
        <v>0</v>
      </c>
      <c r="M56" s="848">
        <v>0</v>
      </c>
      <c r="N56" s="847">
        <v>0</v>
      </c>
      <c r="O56" s="847">
        <v>3179.26</v>
      </c>
      <c r="P56" s="849">
        <v>11130.26</v>
      </c>
      <c r="Q56" s="850">
        <v>3961</v>
      </c>
      <c r="R56" s="850">
        <v>44086960</v>
      </c>
      <c r="S56" s="850">
        <v>11748275</v>
      </c>
      <c r="T56" s="850">
        <v>11748275</v>
      </c>
      <c r="U56" s="851">
        <v>32338685</v>
      </c>
      <c r="V56" s="852">
        <v>0.73350000000000004</v>
      </c>
      <c r="W56" s="853">
        <v>0.26650000000000001</v>
      </c>
      <c r="X56" s="854">
        <v>1477.5845805559049</v>
      </c>
      <c r="Y56" s="850">
        <v>27359091</v>
      </c>
      <c r="Z56" s="850">
        <v>15610816</v>
      </c>
      <c r="AA56" s="855">
        <v>0</v>
      </c>
      <c r="AB56" s="856">
        <v>14989566.4</v>
      </c>
      <c r="AC56" s="856">
        <v>14989566.4</v>
      </c>
      <c r="AD56" s="850">
        <v>6870917.446432</v>
      </c>
      <c r="AE56" s="857">
        <v>8118649</v>
      </c>
      <c r="AF56" s="856">
        <v>1021</v>
      </c>
      <c r="AG56" s="858">
        <v>0.54159999999999997</v>
      </c>
      <c r="AH56" s="857">
        <v>40457334</v>
      </c>
      <c r="AI56" s="856">
        <v>5088</v>
      </c>
      <c r="AJ56" s="857">
        <v>1342725</v>
      </c>
      <c r="AK56" s="856">
        <v>168.87498427870707</v>
      </c>
      <c r="AL56" s="857">
        <v>41800059</v>
      </c>
      <c r="AM56" s="856">
        <v>5257.2077726072193</v>
      </c>
      <c r="AN56" s="859">
        <v>6387316</v>
      </c>
      <c r="AO56" s="860">
        <v>803.33492642434919</v>
      </c>
      <c r="AP56" s="857">
        <v>46844650</v>
      </c>
      <c r="AQ56" s="856">
        <v>5891.6677147528617</v>
      </c>
      <c r="AR56" s="858">
        <v>0.63662766928275005</v>
      </c>
      <c r="AS56" s="861">
        <v>37</v>
      </c>
      <c r="AT56" s="856">
        <v>26737841.399999999</v>
      </c>
      <c r="AU56" s="856">
        <v>3362.83</v>
      </c>
      <c r="AV56" s="861">
        <v>39</v>
      </c>
      <c r="AW56" s="858">
        <v>0.36337233071724989</v>
      </c>
      <c r="AX56" s="861">
        <v>73582491.400000006</v>
      </c>
      <c r="AY56" s="862">
        <v>9254.4952081499196</v>
      </c>
      <c r="AZ56" s="861">
        <v>39</v>
      </c>
    </row>
    <row r="57" spans="1:52" s="844" customFormat="1" ht="15.6" customHeight="1" x14ac:dyDescent="0.2">
      <c r="A57" s="828">
        <v>51</v>
      </c>
      <c r="B57" s="829" t="s">
        <v>56</v>
      </c>
      <c r="C57" s="830">
        <v>8425</v>
      </c>
      <c r="D57" s="830">
        <v>6366</v>
      </c>
      <c r="E57" s="830">
        <v>1400.52</v>
      </c>
      <c r="F57" s="830">
        <v>4182.5</v>
      </c>
      <c r="G57" s="830">
        <v>250.95</v>
      </c>
      <c r="H57" s="830">
        <v>1311</v>
      </c>
      <c r="I57" s="830">
        <v>1966.5</v>
      </c>
      <c r="J57" s="830">
        <v>575</v>
      </c>
      <c r="K57" s="830">
        <v>345</v>
      </c>
      <c r="L57" s="831">
        <v>0</v>
      </c>
      <c r="M57" s="832">
        <v>0</v>
      </c>
      <c r="N57" s="830">
        <v>0</v>
      </c>
      <c r="O57" s="830">
        <v>3962.9700000000003</v>
      </c>
      <c r="P57" s="830">
        <v>12387.970000000001</v>
      </c>
      <c r="Q57" s="833">
        <v>3961</v>
      </c>
      <c r="R57" s="833">
        <v>49068749</v>
      </c>
      <c r="S57" s="833">
        <v>16590028</v>
      </c>
      <c r="T57" s="833">
        <v>16590028</v>
      </c>
      <c r="U57" s="834">
        <v>32478721</v>
      </c>
      <c r="V57" s="835">
        <v>0.66190000000000004</v>
      </c>
      <c r="W57" s="835">
        <v>0.33810000000000001</v>
      </c>
      <c r="X57" s="836">
        <v>1969.1427893175073</v>
      </c>
      <c r="Y57" s="833">
        <v>37869368</v>
      </c>
      <c r="Z57" s="833">
        <v>21279340</v>
      </c>
      <c r="AA57" s="258">
        <v>0</v>
      </c>
      <c r="AB57" s="837">
        <v>16683374.660000002</v>
      </c>
      <c r="AC57" s="837">
        <v>16683374.660000002</v>
      </c>
      <c r="AD57" s="833">
        <v>9701916.2327791229</v>
      </c>
      <c r="AE57" s="838">
        <v>6981458</v>
      </c>
      <c r="AF57" s="837">
        <v>829</v>
      </c>
      <c r="AG57" s="839">
        <v>0.41849999999999998</v>
      </c>
      <c r="AH57" s="838">
        <v>39460179</v>
      </c>
      <c r="AI57" s="837">
        <v>4684</v>
      </c>
      <c r="AJ57" s="838">
        <v>1422772</v>
      </c>
      <c r="AK57" s="837">
        <v>168.87501483679526</v>
      </c>
      <c r="AL57" s="838">
        <v>40882951</v>
      </c>
      <c r="AM57" s="837">
        <v>4852.5757863501485</v>
      </c>
      <c r="AN57" s="840">
        <v>7376383</v>
      </c>
      <c r="AO57" s="841">
        <v>875.53507418397623</v>
      </c>
      <c r="AP57" s="838">
        <v>46836562</v>
      </c>
      <c r="AQ57" s="837">
        <v>5559.2358456973298</v>
      </c>
      <c r="AR57" s="839">
        <v>0.58465338486644147</v>
      </c>
      <c r="AS57" s="842">
        <v>47</v>
      </c>
      <c r="AT57" s="837">
        <v>33273402.66</v>
      </c>
      <c r="AU57" s="837">
        <v>3949.37</v>
      </c>
      <c r="AV57" s="842">
        <v>24</v>
      </c>
      <c r="AW57" s="839">
        <v>0.41534661513355864</v>
      </c>
      <c r="AX57" s="842">
        <v>80109964.659999996</v>
      </c>
      <c r="AY57" s="843">
        <v>9508.6011465875363</v>
      </c>
      <c r="AZ57" s="842">
        <v>24</v>
      </c>
    </row>
    <row r="58" spans="1:52" s="844" customFormat="1" ht="15.6" customHeight="1" x14ac:dyDescent="0.2">
      <c r="A58" s="828">
        <v>52</v>
      </c>
      <c r="B58" s="829" t="s">
        <v>57</v>
      </c>
      <c r="C58" s="829">
        <v>37967</v>
      </c>
      <c r="D58" s="830">
        <v>17160</v>
      </c>
      <c r="E58" s="830">
        <v>3775.2</v>
      </c>
      <c r="F58" s="830">
        <v>14144</v>
      </c>
      <c r="G58" s="830">
        <v>848.64</v>
      </c>
      <c r="H58" s="830">
        <v>6633</v>
      </c>
      <c r="I58" s="830">
        <v>9949.5</v>
      </c>
      <c r="J58" s="830">
        <v>3042</v>
      </c>
      <c r="K58" s="830">
        <v>1825.2</v>
      </c>
      <c r="L58" s="830">
        <v>0</v>
      </c>
      <c r="M58" s="832">
        <v>0</v>
      </c>
      <c r="N58" s="830">
        <v>0</v>
      </c>
      <c r="O58" s="830">
        <v>16398.54</v>
      </c>
      <c r="P58" s="830">
        <v>54365.54</v>
      </c>
      <c r="Q58" s="833">
        <v>3961</v>
      </c>
      <c r="R58" s="833">
        <v>215341904</v>
      </c>
      <c r="S58" s="833">
        <v>65745941</v>
      </c>
      <c r="T58" s="833">
        <v>65745941</v>
      </c>
      <c r="U58" s="834">
        <v>149595963</v>
      </c>
      <c r="V58" s="835">
        <v>0.69469999999999998</v>
      </c>
      <c r="W58" s="835">
        <v>0.30530000000000002</v>
      </c>
      <c r="X58" s="836">
        <v>1731.6601522374694</v>
      </c>
      <c r="Y58" s="833">
        <v>218614031</v>
      </c>
      <c r="Z58" s="833">
        <v>152868090</v>
      </c>
      <c r="AA58" s="258">
        <v>0</v>
      </c>
      <c r="AB58" s="837">
        <v>73216247.359999999</v>
      </c>
      <c r="AC58" s="837">
        <v>73216247.359999999</v>
      </c>
      <c r="AD58" s="833">
        <v>38447022.94869376</v>
      </c>
      <c r="AE58" s="838">
        <v>34769224</v>
      </c>
      <c r="AF58" s="837">
        <v>916</v>
      </c>
      <c r="AG58" s="839">
        <v>0.47489999999999999</v>
      </c>
      <c r="AH58" s="838">
        <v>184365187</v>
      </c>
      <c r="AI58" s="837">
        <v>4856</v>
      </c>
      <c r="AJ58" s="838">
        <v>6411677</v>
      </c>
      <c r="AK58" s="837">
        <v>168.87499670766718</v>
      </c>
      <c r="AL58" s="838">
        <v>190776864</v>
      </c>
      <c r="AM58" s="837">
        <v>5024.8074380382968</v>
      </c>
      <c r="AN58" s="840">
        <v>31408011</v>
      </c>
      <c r="AO58" s="841">
        <v>827.24500223878636</v>
      </c>
      <c r="AP58" s="838">
        <v>215773198</v>
      </c>
      <c r="AQ58" s="837">
        <v>5683.1774435694151</v>
      </c>
      <c r="AR58" s="839">
        <v>0.60826522049036436</v>
      </c>
      <c r="AS58" s="842">
        <v>42</v>
      </c>
      <c r="AT58" s="837">
        <v>138962188.36000001</v>
      </c>
      <c r="AU58" s="837">
        <v>3660.08</v>
      </c>
      <c r="AV58" s="842">
        <v>29</v>
      </c>
      <c r="AW58" s="839">
        <v>0.39173477950963564</v>
      </c>
      <c r="AX58" s="842">
        <v>354735386.36000001</v>
      </c>
      <c r="AY58" s="843">
        <v>9343.2556262017024</v>
      </c>
      <c r="AZ58" s="842">
        <v>30</v>
      </c>
    </row>
    <row r="59" spans="1:52" s="844" customFormat="1" ht="15.6" customHeight="1" x14ac:dyDescent="0.2">
      <c r="A59" s="828">
        <v>53</v>
      </c>
      <c r="B59" s="829" t="s">
        <v>58</v>
      </c>
      <c r="C59" s="829">
        <v>19092</v>
      </c>
      <c r="D59" s="830">
        <v>15431</v>
      </c>
      <c r="E59" s="830">
        <v>3394.82</v>
      </c>
      <c r="F59" s="830">
        <v>11686</v>
      </c>
      <c r="G59" s="830">
        <v>701.16</v>
      </c>
      <c r="H59" s="830">
        <v>2331</v>
      </c>
      <c r="I59" s="830">
        <v>3496.5</v>
      </c>
      <c r="J59" s="830">
        <v>413</v>
      </c>
      <c r="K59" s="830">
        <v>247.79999999999998</v>
      </c>
      <c r="L59" s="830">
        <v>0</v>
      </c>
      <c r="M59" s="832">
        <v>0</v>
      </c>
      <c r="N59" s="830">
        <v>0</v>
      </c>
      <c r="O59" s="830">
        <v>7840.28</v>
      </c>
      <c r="P59" s="830">
        <v>26932.28</v>
      </c>
      <c r="Q59" s="833">
        <v>3961</v>
      </c>
      <c r="R59" s="833">
        <v>106678761</v>
      </c>
      <c r="S59" s="833">
        <v>24565056</v>
      </c>
      <c r="T59" s="833">
        <v>24565056</v>
      </c>
      <c r="U59" s="834">
        <v>82113705</v>
      </c>
      <c r="V59" s="835">
        <v>0.76970000000000005</v>
      </c>
      <c r="W59" s="835">
        <v>0.2303</v>
      </c>
      <c r="X59" s="836">
        <v>1286.6675047140163</v>
      </c>
      <c r="Y59" s="833">
        <v>48644386</v>
      </c>
      <c r="Z59" s="833">
        <v>24079330</v>
      </c>
      <c r="AA59" s="258">
        <v>0</v>
      </c>
      <c r="AB59" s="837">
        <v>36270778.740000002</v>
      </c>
      <c r="AC59" s="837">
        <v>24079330</v>
      </c>
      <c r="AD59" s="833">
        <v>9538207.8822800014</v>
      </c>
      <c r="AE59" s="838">
        <v>14541122</v>
      </c>
      <c r="AF59" s="837">
        <v>762</v>
      </c>
      <c r="AG59" s="839">
        <v>0.60389999999999999</v>
      </c>
      <c r="AH59" s="838">
        <v>96654827</v>
      </c>
      <c r="AI59" s="837">
        <v>5063</v>
      </c>
      <c r="AJ59" s="838">
        <v>3224162</v>
      </c>
      <c r="AK59" s="837">
        <v>168.87502618897969</v>
      </c>
      <c r="AL59" s="838">
        <v>99878989</v>
      </c>
      <c r="AM59" s="837">
        <v>5231.4576262308819</v>
      </c>
      <c r="AN59" s="840">
        <v>16392678</v>
      </c>
      <c r="AO59" s="841">
        <v>858.61502199874292</v>
      </c>
      <c r="AP59" s="838">
        <v>113047505</v>
      </c>
      <c r="AQ59" s="837">
        <v>5921.197622040645</v>
      </c>
      <c r="AR59" s="839">
        <v>0.69915383078796445</v>
      </c>
      <c r="AS59" s="842">
        <v>15</v>
      </c>
      <c r="AT59" s="837">
        <v>48644386</v>
      </c>
      <c r="AU59" s="837">
        <v>2547.89</v>
      </c>
      <c r="AV59" s="842">
        <v>60</v>
      </c>
      <c r="AW59" s="839">
        <v>0.3008461692120355</v>
      </c>
      <c r="AX59" s="842">
        <v>161691891</v>
      </c>
      <c r="AY59" s="843">
        <v>8469.0912947831548</v>
      </c>
      <c r="AZ59" s="842">
        <v>62</v>
      </c>
    </row>
    <row r="60" spans="1:52" s="844" customFormat="1" ht="15.6" customHeight="1" x14ac:dyDescent="0.2">
      <c r="A60" s="828">
        <v>54</v>
      </c>
      <c r="B60" s="829" t="s">
        <v>59</v>
      </c>
      <c r="C60" s="829">
        <v>616</v>
      </c>
      <c r="D60" s="830">
        <v>575</v>
      </c>
      <c r="E60" s="830">
        <v>126.5</v>
      </c>
      <c r="F60" s="830">
        <v>355.5</v>
      </c>
      <c r="G60" s="830">
        <v>21.33</v>
      </c>
      <c r="H60" s="830">
        <v>109</v>
      </c>
      <c r="I60" s="830">
        <v>163.5</v>
      </c>
      <c r="J60" s="830">
        <v>27</v>
      </c>
      <c r="K60" s="830">
        <v>16.2</v>
      </c>
      <c r="L60" s="830">
        <v>6884</v>
      </c>
      <c r="M60" s="832">
        <v>0.18357000000000001</v>
      </c>
      <c r="N60" s="830">
        <v>113.07912</v>
      </c>
      <c r="O60" s="830">
        <v>440.60911999999996</v>
      </c>
      <c r="P60" s="830">
        <v>1056.6091200000001</v>
      </c>
      <c r="Q60" s="833">
        <v>3961</v>
      </c>
      <c r="R60" s="833">
        <v>4185229</v>
      </c>
      <c r="S60" s="833">
        <v>1204383</v>
      </c>
      <c r="T60" s="833">
        <v>1204383</v>
      </c>
      <c r="U60" s="834">
        <v>2980846</v>
      </c>
      <c r="V60" s="835">
        <v>0.71220000000000006</v>
      </c>
      <c r="W60" s="835">
        <v>0.2878</v>
      </c>
      <c r="X60" s="836">
        <v>1955.1672077922078</v>
      </c>
      <c r="Y60" s="833">
        <v>2718511</v>
      </c>
      <c r="Z60" s="833">
        <v>1514128</v>
      </c>
      <c r="AA60" s="258">
        <v>0</v>
      </c>
      <c r="AB60" s="837">
        <v>1422977.86</v>
      </c>
      <c r="AC60" s="837">
        <v>1422977.86</v>
      </c>
      <c r="AD60" s="833">
        <v>704396.8083457601</v>
      </c>
      <c r="AE60" s="838">
        <v>718581</v>
      </c>
      <c r="AF60" s="837">
        <v>1167</v>
      </c>
      <c r="AG60" s="839">
        <v>0.505</v>
      </c>
      <c r="AH60" s="838">
        <v>3699427</v>
      </c>
      <c r="AI60" s="837">
        <v>6006</v>
      </c>
      <c r="AJ60" s="838">
        <v>104027</v>
      </c>
      <c r="AK60" s="837">
        <v>168.875</v>
      </c>
      <c r="AL60" s="838">
        <v>3803454</v>
      </c>
      <c r="AM60" s="837">
        <v>6174.4383116883118</v>
      </c>
      <c r="AN60" s="840">
        <v>690120</v>
      </c>
      <c r="AO60" s="841">
        <v>1120.3246753246754</v>
      </c>
      <c r="AP60" s="838">
        <v>4389547</v>
      </c>
      <c r="AQ60" s="837">
        <v>7125.8879870129867</v>
      </c>
      <c r="AR60" s="839">
        <v>0.62556714261885726</v>
      </c>
      <c r="AS60" s="842">
        <v>40</v>
      </c>
      <c r="AT60" s="837">
        <v>2627360.86</v>
      </c>
      <c r="AU60" s="837">
        <v>4265.2</v>
      </c>
      <c r="AV60" s="842">
        <v>18</v>
      </c>
      <c r="AW60" s="839">
        <v>0.37443285738114285</v>
      </c>
      <c r="AX60" s="842">
        <v>7016907.8599999994</v>
      </c>
      <c r="AY60" s="843">
        <v>11391.084188311688</v>
      </c>
      <c r="AZ60" s="842">
        <v>2</v>
      </c>
    </row>
    <row r="61" spans="1:52" s="863" customFormat="1" ht="15.6" customHeight="1" x14ac:dyDescent="0.2">
      <c r="A61" s="845">
        <v>55</v>
      </c>
      <c r="B61" s="846" t="s">
        <v>60</v>
      </c>
      <c r="C61" s="846">
        <v>17159</v>
      </c>
      <c r="D61" s="847">
        <v>12387</v>
      </c>
      <c r="E61" s="847">
        <v>2725.14</v>
      </c>
      <c r="F61" s="847">
        <v>8450</v>
      </c>
      <c r="G61" s="847">
        <v>507</v>
      </c>
      <c r="H61" s="847">
        <v>1982</v>
      </c>
      <c r="I61" s="847">
        <v>2973</v>
      </c>
      <c r="J61" s="847">
        <v>609</v>
      </c>
      <c r="K61" s="847">
        <v>365.4</v>
      </c>
      <c r="L61" s="847">
        <v>0</v>
      </c>
      <c r="M61" s="848">
        <v>0</v>
      </c>
      <c r="N61" s="847">
        <v>0</v>
      </c>
      <c r="O61" s="847">
        <v>6570.5399999999991</v>
      </c>
      <c r="P61" s="849">
        <v>23729.54</v>
      </c>
      <c r="Q61" s="850">
        <v>3961</v>
      </c>
      <c r="R61" s="850">
        <v>93992708</v>
      </c>
      <c r="S61" s="850">
        <v>31055574</v>
      </c>
      <c r="T61" s="850">
        <v>31055574</v>
      </c>
      <c r="U61" s="851">
        <v>62937134</v>
      </c>
      <c r="V61" s="852">
        <v>0.66959999999999997</v>
      </c>
      <c r="W61" s="853">
        <v>0.33040000000000003</v>
      </c>
      <c r="X61" s="854">
        <v>1809.8708549449268</v>
      </c>
      <c r="Y61" s="850">
        <v>65270178</v>
      </c>
      <c r="Z61" s="850">
        <v>34214604</v>
      </c>
      <c r="AA61" s="855">
        <v>0</v>
      </c>
      <c r="AB61" s="856">
        <v>31957520.720000003</v>
      </c>
      <c r="AC61" s="856">
        <v>31957520.720000003</v>
      </c>
      <c r="AD61" s="850">
        <v>18161075.534927361</v>
      </c>
      <c r="AE61" s="857">
        <v>13796445</v>
      </c>
      <c r="AF61" s="856">
        <v>804</v>
      </c>
      <c r="AG61" s="858">
        <v>0.43169999999999997</v>
      </c>
      <c r="AH61" s="857">
        <v>76733579</v>
      </c>
      <c r="AI61" s="856">
        <v>4472</v>
      </c>
      <c r="AJ61" s="857">
        <v>2897726</v>
      </c>
      <c r="AK61" s="856">
        <v>168.8749927151932</v>
      </c>
      <c r="AL61" s="857">
        <v>79631305</v>
      </c>
      <c r="AM61" s="856">
        <v>4640.7893816655978</v>
      </c>
      <c r="AN61" s="859">
        <v>16541533</v>
      </c>
      <c r="AO61" s="860">
        <v>964.01497756279502</v>
      </c>
      <c r="AP61" s="857">
        <v>93275112</v>
      </c>
      <c r="AQ61" s="856">
        <v>5435.9293665132</v>
      </c>
      <c r="AR61" s="858">
        <v>0.59681478185432213</v>
      </c>
      <c r="AS61" s="861">
        <v>45</v>
      </c>
      <c r="AT61" s="856">
        <v>63013094.719999999</v>
      </c>
      <c r="AU61" s="856">
        <v>3672.31</v>
      </c>
      <c r="AV61" s="861">
        <v>28</v>
      </c>
      <c r="AW61" s="858">
        <v>0.40318521814567787</v>
      </c>
      <c r="AX61" s="861">
        <v>156288206.72</v>
      </c>
      <c r="AY61" s="862">
        <v>9108.2351372457597</v>
      </c>
      <c r="AZ61" s="861">
        <v>44</v>
      </c>
    </row>
    <row r="62" spans="1:52" s="844" customFormat="1" ht="15.6" customHeight="1" x14ac:dyDescent="0.2">
      <c r="A62" s="828">
        <v>56</v>
      </c>
      <c r="B62" s="829" t="s">
        <v>61</v>
      </c>
      <c r="C62" s="829">
        <v>3087</v>
      </c>
      <c r="D62" s="830">
        <v>2230</v>
      </c>
      <c r="E62" s="830">
        <v>490.6</v>
      </c>
      <c r="F62" s="830">
        <v>1195</v>
      </c>
      <c r="G62" s="830">
        <v>71.7</v>
      </c>
      <c r="H62" s="830">
        <v>366</v>
      </c>
      <c r="I62" s="830">
        <v>549</v>
      </c>
      <c r="J62" s="830">
        <v>18</v>
      </c>
      <c r="K62" s="830">
        <v>10.799999999999999</v>
      </c>
      <c r="L62" s="831">
        <v>4413</v>
      </c>
      <c r="M62" s="832">
        <v>0.11768000000000001</v>
      </c>
      <c r="N62" s="830">
        <v>363.27816000000001</v>
      </c>
      <c r="O62" s="830">
        <v>1485.3781600000002</v>
      </c>
      <c r="P62" s="830">
        <v>4572.3781600000002</v>
      </c>
      <c r="Q62" s="833">
        <v>3961</v>
      </c>
      <c r="R62" s="833">
        <v>18111190</v>
      </c>
      <c r="S62" s="833">
        <v>4418807</v>
      </c>
      <c r="T62" s="833">
        <v>4418807</v>
      </c>
      <c r="U62" s="834">
        <v>13692383</v>
      </c>
      <c r="V62" s="835">
        <v>0.75600000000000001</v>
      </c>
      <c r="W62" s="835">
        <v>0.24399999999999999</v>
      </c>
      <c r="X62" s="836">
        <v>1431.4243602202787</v>
      </c>
      <c r="Y62" s="833">
        <v>12959791</v>
      </c>
      <c r="Z62" s="833">
        <v>8540984</v>
      </c>
      <c r="AA62" s="258">
        <v>0</v>
      </c>
      <c r="AB62" s="837">
        <v>6157804.6000000006</v>
      </c>
      <c r="AC62" s="837">
        <v>6157804.6000000006</v>
      </c>
      <c r="AD62" s="833">
        <v>2584307.4345280002</v>
      </c>
      <c r="AE62" s="838">
        <v>3573497</v>
      </c>
      <c r="AF62" s="837">
        <v>1158</v>
      </c>
      <c r="AG62" s="839">
        <v>0.58030000000000004</v>
      </c>
      <c r="AH62" s="838">
        <v>17265880</v>
      </c>
      <c r="AI62" s="837">
        <v>5593</v>
      </c>
      <c r="AJ62" s="838">
        <v>521317</v>
      </c>
      <c r="AK62" s="837">
        <v>168.87495950761257</v>
      </c>
      <c r="AL62" s="838">
        <v>17787197</v>
      </c>
      <c r="AM62" s="837">
        <v>5761.9685779073534</v>
      </c>
      <c r="AN62" s="840">
        <v>2418772</v>
      </c>
      <c r="AO62" s="841">
        <v>783.53482345319082</v>
      </c>
      <c r="AP62" s="838">
        <v>19684652</v>
      </c>
      <c r="AQ62" s="837">
        <v>6376.6284418529312</v>
      </c>
      <c r="AR62" s="839">
        <v>0.65049008726786939</v>
      </c>
      <c r="AS62" s="842">
        <v>29</v>
      </c>
      <c r="AT62" s="837">
        <v>10576611.6</v>
      </c>
      <c r="AU62" s="837">
        <v>3426.18</v>
      </c>
      <c r="AV62" s="842">
        <v>35</v>
      </c>
      <c r="AW62" s="839">
        <v>0.34950991273213056</v>
      </c>
      <c r="AX62" s="842">
        <v>30261263.600000001</v>
      </c>
      <c r="AY62" s="843">
        <v>9802.8064787819894</v>
      </c>
      <c r="AZ62" s="842">
        <v>17</v>
      </c>
    </row>
    <row r="63" spans="1:52" s="844" customFormat="1" ht="15.6" customHeight="1" x14ac:dyDescent="0.2">
      <c r="A63" s="828">
        <v>57</v>
      </c>
      <c r="B63" s="829" t="s">
        <v>62</v>
      </c>
      <c r="C63" s="829">
        <v>9329</v>
      </c>
      <c r="D63" s="830">
        <v>5920</v>
      </c>
      <c r="E63" s="830">
        <v>1302.4000000000001</v>
      </c>
      <c r="F63" s="830">
        <v>4597.5</v>
      </c>
      <c r="G63" s="830">
        <v>275.84999999999997</v>
      </c>
      <c r="H63" s="830">
        <v>1130</v>
      </c>
      <c r="I63" s="830">
        <v>1695</v>
      </c>
      <c r="J63" s="830">
        <v>200</v>
      </c>
      <c r="K63" s="830">
        <v>120</v>
      </c>
      <c r="L63" s="830">
        <v>0</v>
      </c>
      <c r="M63" s="832">
        <v>0</v>
      </c>
      <c r="N63" s="830">
        <v>0</v>
      </c>
      <c r="O63" s="830">
        <v>3393.25</v>
      </c>
      <c r="P63" s="830">
        <v>12722.25</v>
      </c>
      <c r="Q63" s="833">
        <v>3961</v>
      </c>
      <c r="R63" s="833">
        <v>50392832</v>
      </c>
      <c r="S63" s="833">
        <v>13227754</v>
      </c>
      <c r="T63" s="833">
        <v>13227754</v>
      </c>
      <c r="U63" s="834">
        <v>37165078</v>
      </c>
      <c r="V63" s="835">
        <v>0.73750000000000004</v>
      </c>
      <c r="W63" s="835">
        <v>0.26250000000000001</v>
      </c>
      <c r="X63" s="836">
        <v>1417.9176760638868</v>
      </c>
      <c r="Y63" s="833">
        <v>26959787</v>
      </c>
      <c r="Z63" s="833">
        <v>13732033</v>
      </c>
      <c r="AA63" s="258">
        <v>0</v>
      </c>
      <c r="AB63" s="837">
        <v>17133562.880000003</v>
      </c>
      <c r="AC63" s="837">
        <v>13732033</v>
      </c>
      <c r="AD63" s="833">
        <v>6200012.8995000003</v>
      </c>
      <c r="AE63" s="838">
        <v>7532020</v>
      </c>
      <c r="AF63" s="837">
        <v>807</v>
      </c>
      <c r="AG63" s="839">
        <v>0.54849999999999999</v>
      </c>
      <c r="AH63" s="838">
        <v>44697098</v>
      </c>
      <c r="AI63" s="837">
        <v>4791</v>
      </c>
      <c r="AJ63" s="838">
        <v>1575435</v>
      </c>
      <c r="AK63" s="837">
        <v>168.87501339907814</v>
      </c>
      <c r="AL63" s="838">
        <v>46272533</v>
      </c>
      <c r="AM63" s="837">
        <v>4960.0742844892275</v>
      </c>
      <c r="AN63" s="840">
        <v>8707549</v>
      </c>
      <c r="AO63" s="841">
        <v>933.38503590952939</v>
      </c>
      <c r="AP63" s="838">
        <v>53404647</v>
      </c>
      <c r="AQ63" s="837">
        <v>5724.5843069996781</v>
      </c>
      <c r="AR63" s="839">
        <v>0.66453086697530905</v>
      </c>
      <c r="AS63" s="842">
        <v>26</v>
      </c>
      <c r="AT63" s="837">
        <v>26959787</v>
      </c>
      <c r="AU63" s="837">
        <v>2889.89</v>
      </c>
      <c r="AV63" s="842">
        <v>54</v>
      </c>
      <c r="AW63" s="839">
        <v>0.335469133024691</v>
      </c>
      <c r="AX63" s="842">
        <v>80364434</v>
      </c>
      <c r="AY63" s="843">
        <v>8614.4746489441532</v>
      </c>
      <c r="AZ63" s="842">
        <v>59</v>
      </c>
    </row>
    <row r="64" spans="1:52" s="844" customFormat="1" ht="15.6" customHeight="1" x14ac:dyDescent="0.2">
      <c r="A64" s="828">
        <v>58</v>
      </c>
      <c r="B64" s="829" t="s">
        <v>63</v>
      </c>
      <c r="C64" s="829">
        <v>8338</v>
      </c>
      <c r="D64" s="830">
        <v>4847</v>
      </c>
      <c r="E64" s="830">
        <v>1066.3399999999999</v>
      </c>
      <c r="F64" s="830">
        <v>5466.5</v>
      </c>
      <c r="G64" s="830">
        <v>327.99</v>
      </c>
      <c r="H64" s="830">
        <v>1064</v>
      </c>
      <c r="I64" s="830">
        <v>1596</v>
      </c>
      <c r="J64" s="830">
        <v>162</v>
      </c>
      <c r="K64" s="830">
        <v>97.2</v>
      </c>
      <c r="L64" s="830">
        <v>0</v>
      </c>
      <c r="M64" s="832">
        <v>0</v>
      </c>
      <c r="N64" s="830">
        <v>0</v>
      </c>
      <c r="O64" s="830">
        <v>3087.5299999999997</v>
      </c>
      <c r="P64" s="830">
        <v>11425.529999999999</v>
      </c>
      <c r="Q64" s="833">
        <v>3961</v>
      </c>
      <c r="R64" s="833">
        <v>45256524</v>
      </c>
      <c r="S64" s="833">
        <v>7124612</v>
      </c>
      <c r="T64" s="833">
        <v>7124612</v>
      </c>
      <c r="U64" s="834">
        <v>38131912</v>
      </c>
      <c r="V64" s="835">
        <v>0.84260000000000002</v>
      </c>
      <c r="W64" s="835">
        <v>0.15740000000000001</v>
      </c>
      <c r="X64" s="836">
        <v>854.47493403693932</v>
      </c>
      <c r="Y64" s="833">
        <v>19925905</v>
      </c>
      <c r="Z64" s="833">
        <v>12801293</v>
      </c>
      <c r="AA64" s="258">
        <v>0</v>
      </c>
      <c r="AB64" s="837">
        <v>15387218.160000002</v>
      </c>
      <c r="AC64" s="837">
        <v>12801293</v>
      </c>
      <c r="AD64" s="833">
        <v>3465668.4513040003</v>
      </c>
      <c r="AE64" s="838">
        <v>9335625</v>
      </c>
      <c r="AF64" s="837">
        <v>1120</v>
      </c>
      <c r="AG64" s="839">
        <v>0.72929999999999995</v>
      </c>
      <c r="AH64" s="838">
        <v>47467537</v>
      </c>
      <c r="AI64" s="837">
        <v>5693</v>
      </c>
      <c r="AJ64" s="838">
        <v>1408080</v>
      </c>
      <c r="AK64" s="837">
        <v>168.8750299832094</v>
      </c>
      <c r="AL64" s="838">
        <v>48875617</v>
      </c>
      <c r="AM64" s="837">
        <v>5861.7914367953945</v>
      </c>
      <c r="AN64" s="840">
        <v>7220000</v>
      </c>
      <c r="AO64" s="841">
        <v>865.91508755097141</v>
      </c>
      <c r="AP64" s="838">
        <v>54687537</v>
      </c>
      <c r="AQ64" s="837">
        <v>6558.8314943631567</v>
      </c>
      <c r="AR64" s="839">
        <v>0.73294483586482984</v>
      </c>
      <c r="AS64" s="842">
        <v>6</v>
      </c>
      <c r="AT64" s="837">
        <v>19925905</v>
      </c>
      <c r="AU64" s="837">
        <v>2389.77</v>
      </c>
      <c r="AV64" s="842">
        <v>65</v>
      </c>
      <c r="AW64" s="839">
        <v>0.26705516413517016</v>
      </c>
      <c r="AX64" s="842">
        <v>74613442</v>
      </c>
      <c r="AY64" s="843">
        <v>8948.6018229791316</v>
      </c>
      <c r="AZ64" s="842">
        <v>49</v>
      </c>
    </row>
    <row r="65" spans="1:52" s="844" customFormat="1" ht="15.6" customHeight="1" x14ac:dyDescent="0.2">
      <c r="A65" s="828">
        <v>59</v>
      </c>
      <c r="B65" s="829" t="s">
        <v>64</v>
      </c>
      <c r="C65" s="829">
        <v>5267</v>
      </c>
      <c r="D65" s="830">
        <v>4413</v>
      </c>
      <c r="E65" s="830">
        <v>970.86</v>
      </c>
      <c r="F65" s="830">
        <v>2793.5</v>
      </c>
      <c r="G65" s="830">
        <v>167.60999999999999</v>
      </c>
      <c r="H65" s="830">
        <v>950</v>
      </c>
      <c r="I65" s="830">
        <v>1425</v>
      </c>
      <c r="J65" s="830">
        <v>348</v>
      </c>
      <c r="K65" s="830">
        <v>208.79999999999998</v>
      </c>
      <c r="L65" s="830">
        <v>2233</v>
      </c>
      <c r="M65" s="832">
        <v>5.9549999999999999E-2</v>
      </c>
      <c r="N65" s="830">
        <v>313.64985000000001</v>
      </c>
      <c r="O65" s="830">
        <v>3085.9198500000002</v>
      </c>
      <c r="P65" s="830">
        <v>8352.9198500000002</v>
      </c>
      <c r="Q65" s="833">
        <v>3961</v>
      </c>
      <c r="R65" s="833">
        <v>33085916</v>
      </c>
      <c r="S65" s="833">
        <v>3437083</v>
      </c>
      <c r="T65" s="833">
        <v>3437083</v>
      </c>
      <c r="U65" s="834">
        <v>29648833</v>
      </c>
      <c r="V65" s="835">
        <v>0.89610000000000001</v>
      </c>
      <c r="W65" s="835">
        <v>0.10390000000000001</v>
      </c>
      <c r="X65" s="836">
        <v>652.56939434213029</v>
      </c>
      <c r="Y65" s="833">
        <v>8002530</v>
      </c>
      <c r="Z65" s="833">
        <v>4565447</v>
      </c>
      <c r="AA65" s="258">
        <v>0</v>
      </c>
      <c r="AB65" s="837">
        <v>11249211.440000001</v>
      </c>
      <c r="AC65" s="837">
        <v>4565447</v>
      </c>
      <c r="AD65" s="833">
        <v>815881.90247600002</v>
      </c>
      <c r="AE65" s="838">
        <v>3749565</v>
      </c>
      <c r="AF65" s="837">
        <v>712</v>
      </c>
      <c r="AG65" s="839">
        <v>0.82130000000000003</v>
      </c>
      <c r="AH65" s="838">
        <v>33398398</v>
      </c>
      <c r="AI65" s="837">
        <v>6341</v>
      </c>
      <c r="AJ65" s="838">
        <v>889465</v>
      </c>
      <c r="AK65" s="837">
        <v>168.87507119802544</v>
      </c>
      <c r="AL65" s="838">
        <v>34287863</v>
      </c>
      <c r="AM65" s="837">
        <v>6509.9417125498385</v>
      </c>
      <c r="AN65" s="840">
        <v>4521167</v>
      </c>
      <c r="AO65" s="841">
        <v>858.39510157584959</v>
      </c>
      <c r="AP65" s="838">
        <v>37919565</v>
      </c>
      <c r="AQ65" s="837">
        <v>7199.4617429276632</v>
      </c>
      <c r="AR65" s="839">
        <v>0.82573682668440973</v>
      </c>
      <c r="AS65" s="842">
        <v>1</v>
      </c>
      <c r="AT65" s="837">
        <v>8002530</v>
      </c>
      <c r="AU65" s="837">
        <v>1519.37</v>
      </c>
      <c r="AV65" s="842">
        <v>69</v>
      </c>
      <c r="AW65" s="839">
        <v>0.17426317331559024</v>
      </c>
      <c r="AX65" s="842">
        <v>45922095</v>
      </c>
      <c r="AY65" s="843">
        <v>8718.8333016897668</v>
      </c>
      <c r="AZ65" s="842">
        <v>58</v>
      </c>
    </row>
    <row r="66" spans="1:52" s="863" customFormat="1" ht="15.6" customHeight="1" x14ac:dyDescent="0.2">
      <c r="A66" s="845">
        <v>60</v>
      </c>
      <c r="B66" s="846" t="s">
        <v>65</v>
      </c>
      <c r="C66" s="846">
        <v>6166</v>
      </c>
      <c r="D66" s="847">
        <v>4352</v>
      </c>
      <c r="E66" s="847">
        <v>957.44</v>
      </c>
      <c r="F66" s="847">
        <v>3149.5</v>
      </c>
      <c r="G66" s="847">
        <v>188.97</v>
      </c>
      <c r="H66" s="847">
        <v>858</v>
      </c>
      <c r="I66" s="847">
        <v>1287</v>
      </c>
      <c r="J66" s="847">
        <v>336</v>
      </c>
      <c r="K66" s="847">
        <v>201.6</v>
      </c>
      <c r="L66" s="847">
        <v>1334</v>
      </c>
      <c r="M66" s="848">
        <v>3.5569999999999997E-2</v>
      </c>
      <c r="N66" s="847">
        <v>219.32461999999998</v>
      </c>
      <c r="O66" s="847">
        <v>2854.3346199999996</v>
      </c>
      <c r="P66" s="849">
        <v>9020.3346199999996</v>
      </c>
      <c r="Q66" s="850">
        <v>3961</v>
      </c>
      <c r="R66" s="850">
        <v>35729545</v>
      </c>
      <c r="S66" s="850">
        <v>9047520</v>
      </c>
      <c r="T66" s="850">
        <v>9047520</v>
      </c>
      <c r="U66" s="851">
        <v>26682025</v>
      </c>
      <c r="V66" s="852">
        <v>0.74680000000000002</v>
      </c>
      <c r="W66" s="853">
        <v>0.25319999999999998</v>
      </c>
      <c r="X66" s="854">
        <v>1467.3240350308142</v>
      </c>
      <c r="Y66" s="850">
        <v>24524487</v>
      </c>
      <c r="Z66" s="850">
        <v>15476967</v>
      </c>
      <c r="AA66" s="855">
        <v>0</v>
      </c>
      <c r="AB66" s="856">
        <v>12148045.300000001</v>
      </c>
      <c r="AC66" s="856">
        <v>12148045.300000001</v>
      </c>
      <c r="AD66" s="850">
        <v>5290522.3203312</v>
      </c>
      <c r="AE66" s="857">
        <v>6857523</v>
      </c>
      <c r="AF66" s="856">
        <v>1112</v>
      </c>
      <c r="AG66" s="858">
        <v>0.5645</v>
      </c>
      <c r="AH66" s="857">
        <v>33539548</v>
      </c>
      <c r="AI66" s="856">
        <v>5439</v>
      </c>
      <c r="AJ66" s="857">
        <v>1041283</v>
      </c>
      <c r="AK66" s="856">
        <v>168.87495945507624</v>
      </c>
      <c r="AL66" s="857">
        <v>34580831</v>
      </c>
      <c r="AM66" s="856">
        <v>5608.3086279597792</v>
      </c>
      <c r="AN66" s="859">
        <v>4704134</v>
      </c>
      <c r="AO66" s="860">
        <v>762.91501783976651</v>
      </c>
      <c r="AP66" s="857">
        <v>38243682</v>
      </c>
      <c r="AQ66" s="856">
        <v>6202.3486863444696</v>
      </c>
      <c r="AR66" s="858">
        <v>0.64340791206486225</v>
      </c>
      <c r="AS66" s="861">
        <v>34</v>
      </c>
      <c r="AT66" s="856">
        <v>21195565.300000001</v>
      </c>
      <c r="AU66" s="856">
        <v>3437.49</v>
      </c>
      <c r="AV66" s="861">
        <v>33</v>
      </c>
      <c r="AW66" s="858">
        <v>0.3565920879351378</v>
      </c>
      <c r="AX66" s="861">
        <v>59439247.299999997</v>
      </c>
      <c r="AY66" s="862">
        <v>9639.839004216672</v>
      </c>
      <c r="AZ66" s="861">
        <v>22</v>
      </c>
    </row>
    <row r="67" spans="1:52" s="844" customFormat="1" ht="15.6" customHeight="1" x14ac:dyDescent="0.2">
      <c r="A67" s="828">
        <v>61</v>
      </c>
      <c r="B67" s="829" t="s">
        <v>66</v>
      </c>
      <c r="C67" s="830">
        <v>3667</v>
      </c>
      <c r="D67" s="830">
        <v>2610</v>
      </c>
      <c r="E67" s="830">
        <v>574.20000000000005</v>
      </c>
      <c r="F67" s="830">
        <v>1724</v>
      </c>
      <c r="G67" s="830">
        <v>103.44</v>
      </c>
      <c r="H67" s="830">
        <v>414</v>
      </c>
      <c r="I67" s="830">
        <v>621</v>
      </c>
      <c r="J67" s="830">
        <v>187</v>
      </c>
      <c r="K67" s="830">
        <v>112.2</v>
      </c>
      <c r="L67" s="831">
        <v>3833</v>
      </c>
      <c r="M67" s="832">
        <v>0.10221</v>
      </c>
      <c r="N67" s="830">
        <v>374.80406999999997</v>
      </c>
      <c r="O67" s="830">
        <v>1785.6440700000001</v>
      </c>
      <c r="P67" s="830">
        <v>5452.6440700000003</v>
      </c>
      <c r="Q67" s="833">
        <v>3961</v>
      </c>
      <c r="R67" s="833">
        <v>21597923</v>
      </c>
      <c r="S67" s="833">
        <v>12682221</v>
      </c>
      <c r="T67" s="833">
        <v>12682221</v>
      </c>
      <c r="U67" s="834">
        <v>8915702</v>
      </c>
      <c r="V67" s="835">
        <v>0.4128</v>
      </c>
      <c r="W67" s="835">
        <v>0.58720000000000006</v>
      </c>
      <c r="X67" s="836">
        <v>3458.4731388055629</v>
      </c>
      <c r="Y67" s="833">
        <v>29287158</v>
      </c>
      <c r="Z67" s="833">
        <v>16604937</v>
      </c>
      <c r="AA67" s="258">
        <v>0</v>
      </c>
      <c r="AB67" s="837">
        <v>7343293.8200000003</v>
      </c>
      <c r="AC67" s="837">
        <v>7343293.8200000003</v>
      </c>
      <c r="AD67" s="833">
        <v>7416609.2654988803</v>
      </c>
      <c r="AE67" s="838">
        <v>0</v>
      </c>
      <c r="AF67" s="837">
        <v>0</v>
      </c>
      <c r="AG67" s="839">
        <v>0</v>
      </c>
      <c r="AH67" s="838">
        <v>8915702</v>
      </c>
      <c r="AI67" s="837">
        <v>2431</v>
      </c>
      <c r="AJ67" s="838">
        <v>619265</v>
      </c>
      <c r="AK67" s="837">
        <v>168.87510226343059</v>
      </c>
      <c r="AL67" s="838">
        <v>9534967</v>
      </c>
      <c r="AM67" s="837">
        <v>2600.2091628033813</v>
      </c>
      <c r="AN67" s="840">
        <v>3676480</v>
      </c>
      <c r="AO67" s="841">
        <v>1002.5852195254977</v>
      </c>
      <c r="AP67" s="838">
        <v>12592182</v>
      </c>
      <c r="AQ67" s="837">
        <v>3433.9192800654487</v>
      </c>
      <c r="AR67" s="839">
        <v>0.38605368335752405</v>
      </c>
      <c r="AS67" s="842">
        <v>62</v>
      </c>
      <c r="AT67" s="837">
        <v>20025514.82</v>
      </c>
      <c r="AU67" s="837">
        <v>5461.01</v>
      </c>
      <c r="AV67" s="842">
        <v>6</v>
      </c>
      <c r="AW67" s="839">
        <v>0.6139463166424759</v>
      </c>
      <c r="AX67" s="842">
        <v>32617696.82</v>
      </c>
      <c r="AY67" s="843">
        <v>8894.9268666484859</v>
      </c>
      <c r="AZ67" s="842">
        <v>53</v>
      </c>
    </row>
    <row r="68" spans="1:52" s="844" customFormat="1" ht="15.6" customHeight="1" x14ac:dyDescent="0.2">
      <c r="A68" s="828">
        <v>62</v>
      </c>
      <c r="B68" s="829" t="s">
        <v>67</v>
      </c>
      <c r="C68" s="829">
        <v>2081</v>
      </c>
      <c r="D68" s="830">
        <v>1573</v>
      </c>
      <c r="E68" s="830">
        <v>346.06</v>
      </c>
      <c r="F68" s="830">
        <v>1162</v>
      </c>
      <c r="G68" s="830">
        <v>69.72</v>
      </c>
      <c r="H68" s="830">
        <v>278</v>
      </c>
      <c r="I68" s="830">
        <v>417</v>
      </c>
      <c r="J68" s="830">
        <v>3</v>
      </c>
      <c r="K68" s="830">
        <v>1.7999999999999998</v>
      </c>
      <c r="L68" s="830">
        <v>5419</v>
      </c>
      <c r="M68" s="832">
        <v>0.14451</v>
      </c>
      <c r="N68" s="830">
        <v>300.72530999999998</v>
      </c>
      <c r="O68" s="830">
        <v>1135.30531</v>
      </c>
      <c r="P68" s="830">
        <v>3216.3053099999997</v>
      </c>
      <c r="Q68" s="833">
        <v>3961</v>
      </c>
      <c r="R68" s="833">
        <v>12739785</v>
      </c>
      <c r="S68" s="833">
        <v>2066676</v>
      </c>
      <c r="T68" s="833">
        <v>2066676</v>
      </c>
      <c r="U68" s="834">
        <v>10673109</v>
      </c>
      <c r="V68" s="835">
        <v>0.83779999999999999</v>
      </c>
      <c r="W68" s="835">
        <v>0.16220000000000001</v>
      </c>
      <c r="X68" s="836">
        <v>993.11677078327727</v>
      </c>
      <c r="Y68" s="833">
        <v>4502166</v>
      </c>
      <c r="Z68" s="833">
        <v>2435490</v>
      </c>
      <c r="AA68" s="258">
        <v>0</v>
      </c>
      <c r="AB68" s="837">
        <v>4331526.9000000004</v>
      </c>
      <c r="AC68" s="837">
        <v>2435490</v>
      </c>
      <c r="AD68" s="833">
        <v>679462.74216000002</v>
      </c>
      <c r="AE68" s="838">
        <v>1756027</v>
      </c>
      <c r="AF68" s="837">
        <v>844</v>
      </c>
      <c r="AG68" s="839">
        <v>0.72099999999999997</v>
      </c>
      <c r="AH68" s="838">
        <v>12429136</v>
      </c>
      <c r="AI68" s="837">
        <v>5973</v>
      </c>
      <c r="AJ68" s="838">
        <v>351429</v>
      </c>
      <c r="AK68" s="837">
        <v>168.87506006727534</v>
      </c>
      <c r="AL68" s="838">
        <v>12780565</v>
      </c>
      <c r="AM68" s="837">
        <v>6141.5497357039885</v>
      </c>
      <c r="AN68" s="840">
        <v>1425391</v>
      </c>
      <c r="AO68" s="841">
        <v>684.95482940893805</v>
      </c>
      <c r="AP68" s="838">
        <v>13854527</v>
      </c>
      <c r="AQ68" s="837">
        <v>6657.6295050456511</v>
      </c>
      <c r="AR68" s="839">
        <v>0.75473981070555574</v>
      </c>
      <c r="AS68" s="842">
        <v>3</v>
      </c>
      <c r="AT68" s="837">
        <v>4502166</v>
      </c>
      <c r="AU68" s="837">
        <v>2163.46</v>
      </c>
      <c r="AV68" s="842">
        <v>67</v>
      </c>
      <c r="AW68" s="839">
        <v>0.24526018929444426</v>
      </c>
      <c r="AX68" s="842">
        <v>18356693</v>
      </c>
      <c r="AY68" s="843">
        <v>8821.0922633349346</v>
      </c>
      <c r="AZ68" s="842">
        <v>56</v>
      </c>
    </row>
    <row r="69" spans="1:52" s="844" customFormat="1" ht="15.6" customHeight="1" x14ac:dyDescent="0.2">
      <c r="A69" s="828">
        <v>63</v>
      </c>
      <c r="B69" s="829" t="s">
        <v>68</v>
      </c>
      <c r="C69" s="829">
        <v>2036</v>
      </c>
      <c r="D69" s="830">
        <v>1122</v>
      </c>
      <c r="E69" s="830">
        <v>246.84</v>
      </c>
      <c r="F69" s="830">
        <v>1201.5</v>
      </c>
      <c r="G69" s="830">
        <v>72.09</v>
      </c>
      <c r="H69" s="830">
        <v>304</v>
      </c>
      <c r="I69" s="830">
        <v>456</v>
      </c>
      <c r="J69" s="830">
        <v>156</v>
      </c>
      <c r="K69" s="830">
        <v>93.6</v>
      </c>
      <c r="L69" s="830">
        <v>5464</v>
      </c>
      <c r="M69" s="832">
        <v>0.14571000000000001</v>
      </c>
      <c r="N69" s="830">
        <v>296.66556000000003</v>
      </c>
      <c r="O69" s="830">
        <v>1165.1955600000001</v>
      </c>
      <c r="P69" s="830">
        <v>3201.1955600000001</v>
      </c>
      <c r="Q69" s="833">
        <v>3961</v>
      </c>
      <c r="R69" s="833">
        <v>12679936</v>
      </c>
      <c r="S69" s="833">
        <v>5854896</v>
      </c>
      <c r="T69" s="833">
        <v>5854896</v>
      </c>
      <c r="U69" s="834">
        <v>6825040</v>
      </c>
      <c r="V69" s="835">
        <v>0.5383</v>
      </c>
      <c r="W69" s="835">
        <v>0.4617</v>
      </c>
      <c r="X69" s="836">
        <v>2875.6856581532415</v>
      </c>
      <c r="Y69" s="833">
        <v>15889809</v>
      </c>
      <c r="Z69" s="833">
        <v>10034913</v>
      </c>
      <c r="AA69" s="258">
        <v>0</v>
      </c>
      <c r="AB69" s="837">
        <v>4311178.24</v>
      </c>
      <c r="AC69" s="837">
        <v>4311178.24</v>
      </c>
      <c r="AD69" s="833">
        <v>3423610.1086617601</v>
      </c>
      <c r="AE69" s="838">
        <v>887568</v>
      </c>
      <c r="AF69" s="837">
        <v>436</v>
      </c>
      <c r="AG69" s="839">
        <v>0.2059</v>
      </c>
      <c r="AH69" s="838">
        <v>7712608</v>
      </c>
      <c r="AI69" s="837">
        <v>3788</v>
      </c>
      <c r="AJ69" s="838">
        <v>883756</v>
      </c>
      <c r="AK69" s="837">
        <v>434.06483300589389</v>
      </c>
      <c r="AL69" s="838">
        <v>8596364</v>
      </c>
      <c r="AM69" s="837">
        <v>4222.1827111984285</v>
      </c>
      <c r="AN69" s="840">
        <v>2424580</v>
      </c>
      <c r="AO69" s="841">
        <v>1190.8546168958742</v>
      </c>
      <c r="AP69" s="838">
        <v>10137188</v>
      </c>
      <c r="AQ69" s="837">
        <v>4978.9724950884083</v>
      </c>
      <c r="AR69" s="839">
        <v>0.49928863057427558</v>
      </c>
      <c r="AS69" s="842">
        <v>56</v>
      </c>
      <c r="AT69" s="837">
        <v>10166074.24</v>
      </c>
      <c r="AU69" s="837">
        <v>4993.16</v>
      </c>
      <c r="AV69" s="842">
        <v>11</v>
      </c>
      <c r="AW69" s="839">
        <v>0.50071136942572436</v>
      </c>
      <c r="AX69" s="842">
        <v>20303262.240000002</v>
      </c>
      <c r="AY69" s="843">
        <v>9972.1327308447944</v>
      </c>
      <c r="AZ69" s="842">
        <v>12</v>
      </c>
    </row>
    <row r="70" spans="1:52" s="844" customFormat="1" ht="15.6" customHeight="1" x14ac:dyDescent="0.2">
      <c r="A70" s="828">
        <v>64</v>
      </c>
      <c r="B70" s="829" t="s">
        <v>69</v>
      </c>
      <c r="C70" s="829">
        <v>2305</v>
      </c>
      <c r="D70" s="830">
        <v>1701</v>
      </c>
      <c r="E70" s="830">
        <v>374.22</v>
      </c>
      <c r="F70" s="830">
        <v>1444.5</v>
      </c>
      <c r="G70" s="830">
        <v>86.67</v>
      </c>
      <c r="H70" s="830">
        <v>373</v>
      </c>
      <c r="I70" s="830">
        <v>559.5</v>
      </c>
      <c r="J70" s="830">
        <v>64</v>
      </c>
      <c r="K70" s="830">
        <v>38.4</v>
      </c>
      <c r="L70" s="830">
        <v>5195</v>
      </c>
      <c r="M70" s="832">
        <v>0.13852999999999999</v>
      </c>
      <c r="N70" s="830">
        <v>319.31164999999999</v>
      </c>
      <c r="O70" s="830">
        <v>1378.1016500000001</v>
      </c>
      <c r="P70" s="830">
        <v>3683.1016500000001</v>
      </c>
      <c r="Q70" s="833">
        <v>3961</v>
      </c>
      <c r="R70" s="833">
        <v>14588766</v>
      </c>
      <c r="S70" s="833">
        <v>2769595</v>
      </c>
      <c r="T70" s="833">
        <v>2769595</v>
      </c>
      <c r="U70" s="834">
        <v>11819171</v>
      </c>
      <c r="V70" s="835">
        <v>0.81020000000000003</v>
      </c>
      <c r="W70" s="835">
        <v>0.1898</v>
      </c>
      <c r="X70" s="836">
        <v>1201.5596529284164</v>
      </c>
      <c r="Y70" s="833">
        <v>6946663</v>
      </c>
      <c r="Z70" s="833">
        <v>4177068</v>
      </c>
      <c r="AA70" s="258">
        <v>0</v>
      </c>
      <c r="AB70" s="837">
        <v>4960180.4400000004</v>
      </c>
      <c r="AC70" s="837">
        <v>4177068</v>
      </c>
      <c r="AD70" s="833">
        <v>1363628.9110079999</v>
      </c>
      <c r="AE70" s="838">
        <v>2813439</v>
      </c>
      <c r="AF70" s="837">
        <v>1221</v>
      </c>
      <c r="AG70" s="839">
        <v>0.67349999999999999</v>
      </c>
      <c r="AH70" s="838">
        <v>14632610</v>
      </c>
      <c r="AI70" s="837">
        <v>6348</v>
      </c>
      <c r="AJ70" s="838">
        <v>389257</v>
      </c>
      <c r="AK70" s="837">
        <v>168.87505422993493</v>
      </c>
      <c r="AL70" s="838">
        <v>15021867</v>
      </c>
      <c r="AM70" s="837">
        <v>6517.0789587852496</v>
      </c>
      <c r="AN70" s="840">
        <v>1755338</v>
      </c>
      <c r="AO70" s="841">
        <v>761.53492407809108</v>
      </c>
      <c r="AP70" s="838">
        <v>16387948</v>
      </c>
      <c r="AQ70" s="837">
        <v>7109.7388286334053</v>
      </c>
      <c r="AR70" s="839">
        <v>0.70230217251103955</v>
      </c>
      <c r="AS70" s="842">
        <v>14</v>
      </c>
      <c r="AT70" s="837">
        <v>6946663</v>
      </c>
      <c r="AU70" s="837">
        <v>3013.74</v>
      </c>
      <c r="AV70" s="842">
        <v>51</v>
      </c>
      <c r="AW70" s="839">
        <v>0.29769782748896051</v>
      </c>
      <c r="AX70" s="842">
        <v>23334611</v>
      </c>
      <c r="AY70" s="843">
        <v>10123.475488069414</v>
      </c>
      <c r="AZ70" s="842">
        <v>7</v>
      </c>
    </row>
    <row r="71" spans="1:52" s="844" customFormat="1" ht="15.6" customHeight="1" x14ac:dyDescent="0.2">
      <c r="A71" s="845">
        <v>65</v>
      </c>
      <c r="B71" s="846" t="s">
        <v>70</v>
      </c>
      <c r="C71" s="846">
        <v>8134</v>
      </c>
      <c r="D71" s="847">
        <v>6660</v>
      </c>
      <c r="E71" s="847">
        <v>1465.2</v>
      </c>
      <c r="F71" s="847">
        <v>3097</v>
      </c>
      <c r="G71" s="847">
        <v>185.82</v>
      </c>
      <c r="H71" s="847">
        <v>1398</v>
      </c>
      <c r="I71" s="847">
        <v>2097</v>
      </c>
      <c r="J71" s="847">
        <v>651</v>
      </c>
      <c r="K71" s="847">
        <v>390.59999999999997</v>
      </c>
      <c r="L71" s="847">
        <v>0</v>
      </c>
      <c r="M71" s="848">
        <v>0</v>
      </c>
      <c r="N71" s="847">
        <v>0</v>
      </c>
      <c r="O71" s="847">
        <v>4138.62</v>
      </c>
      <c r="P71" s="849">
        <v>12272.619999999999</v>
      </c>
      <c r="Q71" s="850">
        <v>3961</v>
      </c>
      <c r="R71" s="850">
        <v>48611848</v>
      </c>
      <c r="S71" s="850">
        <v>17152854</v>
      </c>
      <c r="T71" s="850">
        <v>17152854</v>
      </c>
      <c r="U71" s="851">
        <v>31458994</v>
      </c>
      <c r="V71" s="852">
        <v>0.64710000000000001</v>
      </c>
      <c r="W71" s="853">
        <v>0.35289999999999999</v>
      </c>
      <c r="X71" s="854">
        <v>2108.7846078190314</v>
      </c>
      <c r="Y71" s="850">
        <v>44988083</v>
      </c>
      <c r="Z71" s="850">
        <v>27835229</v>
      </c>
      <c r="AA71" s="855">
        <v>0</v>
      </c>
      <c r="AB71" s="856">
        <v>16528028.32</v>
      </c>
      <c r="AC71" s="856">
        <v>16528028.32</v>
      </c>
      <c r="AD71" s="850">
        <v>10032314.853900161</v>
      </c>
      <c r="AE71" s="857">
        <v>6495713</v>
      </c>
      <c r="AF71" s="856">
        <v>799</v>
      </c>
      <c r="AG71" s="858">
        <v>0.39300000000000002</v>
      </c>
      <c r="AH71" s="857">
        <v>37954707</v>
      </c>
      <c r="AI71" s="856">
        <v>4666</v>
      </c>
      <c r="AJ71" s="857">
        <v>1373629</v>
      </c>
      <c r="AK71" s="856">
        <v>168.87496926481435</v>
      </c>
      <c r="AL71" s="857">
        <v>39328336</v>
      </c>
      <c r="AM71" s="856">
        <v>4835.0548315711831</v>
      </c>
      <c r="AN71" s="859">
        <v>8117691</v>
      </c>
      <c r="AO71" s="860">
        <v>997.99495942955491</v>
      </c>
      <c r="AP71" s="857">
        <v>46072398</v>
      </c>
      <c r="AQ71" s="856">
        <v>5664.1748217359236</v>
      </c>
      <c r="AR71" s="858">
        <v>0.57768655803423141</v>
      </c>
      <c r="AS71" s="861">
        <v>48</v>
      </c>
      <c r="AT71" s="856">
        <v>33680882.32</v>
      </c>
      <c r="AU71" s="856">
        <v>4140.75</v>
      </c>
      <c r="AV71" s="861">
        <v>22</v>
      </c>
      <c r="AW71" s="858">
        <v>0.4223134419657687</v>
      </c>
      <c r="AX71" s="861">
        <v>79753280.319999993</v>
      </c>
      <c r="AY71" s="862">
        <v>9804.9275043029247</v>
      </c>
      <c r="AZ71" s="861">
        <v>16</v>
      </c>
    </row>
    <row r="72" spans="1:52" s="844" customFormat="1" ht="15.6" customHeight="1" x14ac:dyDescent="0.2">
      <c r="A72" s="828">
        <v>66</v>
      </c>
      <c r="B72" s="829" t="s">
        <v>71</v>
      </c>
      <c r="C72" s="830">
        <v>1913</v>
      </c>
      <c r="D72" s="830">
        <v>1795</v>
      </c>
      <c r="E72" s="830">
        <v>394.9</v>
      </c>
      <c r="F72" s="830">
        <v>1007</v>
      </c>
      <c r="G72" s="830">
        <v>60.419999999999995</v>
      </c>
      <c r="H72" s="830">
        <v>428</v>
      </c>
      <c r="I72" s="830">
        <v>642</v>
      </c>
      <c r="J72" s="830">
        <v>166</v>
      </c>
      <c r="K72" s="830">
        <v>99.6</v>
      </c>
      <c r="L72" s="831">
        <v>5587</v>
      </c>
      <c r="M72" s="832">
        <v>0.14899000000000001</v>
      </c>
      <c r="N72" s="830">
        <v>285.01787000000002</v>
      </c>
      <c r="O72" s="830">
        <v>1481.9378699999997</v>
      </c>
      <c r="P72" s="830">
        <v>3394.9378699999997</v>
      </c>
      <c r="Q72" s="833">
        <v>3961</v>
      </c>
      <c r="R72" s="833">
        <v>13447349</v>
      </c>
      <c r="S72" s="833">
        <v>3488112</v>
      </c>
      <c r="T72" s="833">
        <v>3488112</v>
      </c>
      <c r="U72" s="834">
        <v>9959237</v>
      </c>
      <c r="V72" s="835">
        <v>0.74060000000000004</v>
      </c>
      <c r="W72" s="835">
        <v>0.25940000000000002</v>
      </c>
      <c r="X72" s="836">
        <v>1823.3727130162049</v>
      </c>
      <c r="Y72" s="833">
        <v>7942198</v>
      </c>
      <c r="Z72" s="833">
        <v>4454086</v>
      </c>
      <c r="AA72" s="258">
        <v>0</v>
      </c>
      <c r="AB72" s="837">
        <v>4572098.66</v>
      </c>
      <c r="AC72" s="837">
        <v>4454086</v>
      </c>
      <c r="AD72" s="833">
        <v>1987270.6424480001</v>
      </c>
      <c r="AE72" s="838">
        <v>2466815</v>
      </c>
      <c r="AF72" s="837">
        <v>1290</v>
      </c>
      <c r="AG72" s="839">
        <v>0.55379999999999996</v>
      </c>
      <c r="AH72" s="838">
        <v>12426052</v>
      </c>
      <c r="AI72" s="837">
        <v>6496</v>
      </c>
      <c r="AJ72" s="838">
        <v>323058</v>
      </c>
      <c r="AK72" s="837">
        <v>168.87506534239415</v>
      </c>
      <c r="AL72" s="838">
        <v>12749110</v>
      </c>
      <c r="AM72" s="837">
        <v>6664.4589649764766</v>
      </c>
      <c r="AN72" s="840">
        <v>1719663</v>
      </c>
      <c r="AO72" s="841">
        <v>898.93518034500789</v>
      </c>
      <c r="AP72" s="838">
        <v>14145715</v>
      </c>
      <c r="AQ72" s="837">
        <v>7394.5190799790907</v>
      </c>
      <c r="AR72" s="839">
        <v>0.64042786658929707</v>
      </c>
      <c r="AS72" s="842">
        <v>36</v>
      </c>
      <c r="AT72" s="837">
        <v>7942198</v>
      </c>
      <c r="AU72" s="837">
        <v>4151.7</v>
      </c>
      <c r="AV72" s="842">
        <v>21</v>
      </c>
      <c r="AW72" s="839">
        <v>0.35957213341070293</v>
      </c>
      <c r="AX72" s="842">
        <v>22087913</v>
      </c>
      <c r="AY72" s="843">
        <v>11546.216936748562</v>
      </c>
      <c r="AZ72" s="842">
        <v>1</v>
      </c>
    </row>
    <row r="73" spans="1:52" s="844" customFormat="1" ht="15.6" customHeight="1" x14ac:dyDescent="0.2">
      <c r="A73" s="828">
        <v>67</v>
      </c>
      <c r="B73" s="829" t="s">
        <v>4</v>
      </c>
      <c r="C73" s="829">
        <v>5331</v>
      </c>
      <c r="D73" s="830">
        <v>2764</v>
      </c>
      <c r="E73" s="830">
        <v>608.08000000000004</v>
      </c>
      <c r="F73" s="830">
        <v>1996.5</v>
      </c>
      <c r="G73" s="830">
        <v>119.78999999999999</v>
      </c>
      <c r="H73" s="830">
        <v>515</v>
      </c>
      <c r="I73" s="830">
        <v>772.5</v>
      </c>
      <c r="J73" s="830">
        <v>461</v>
      </c>
      <c r="K73" s="830">
        <v>276.59999999999997</v>
      </c>
      <c r="L73" s="830">
        <v>2169</v>
      </c>
      <c r="M73" s="832">
        <v>5.7840000000000003E-2</v>
      </c>
      <c r="N73" s="830">
        <v>308.34504000000004</v>
      </c>
      <c r="O73" s="830">
        <v>2085.31504</v>
      </c>
      <c r="P73" s="830">
        <v>7416.3150399999995</v>
      </c>
      <c r="Q73" s="833">
        <v>3961</v>
      </c>
      <c r="R73" s="833">
        <v>29376024</v>
      </c>
      <c r="S73" s="833">
        <v>7583618</v>
      </c>
      <c r="T73" s="833">
        <v>7583618</v>
      </c>
      <c r="U73" s="834">
        <v>21792406</v>
      </c>
      <c r="V73" s="835">
        <v>0.74180000000000001</v>
      </c>
      <c r="W73" s="835">
        <v>0.25819999999999999</v>
      </c>
      <c r="X73" s="836">
        <v>1422.5507409491652</v>
      </c>
      <c r="Y73" s="833">
        <v>28659740</v>
      </c>
      <c r="Z73" s="833">
        <v>21076122</v>
      </c>
      <c r="AA73" s="258">
        <v>0</v>
      </c>
      <c r="AB73" s="837">
        <v>9987848.1600000001</v>
      </c>
      <c r="AC73" s="837">
        <v>9987848.1600000001</v>
      </c>
      <c r="AD73" s="833">
        <v>4435643.319248639</v>
      </c>
      <c r="AE73" s="838">
        <v>5552205</v>
      </c>
      <c r="AF73" s="837">
        <v>1041</v>
      </c>
      <c r="AG73" s="839">
        <v>0.55589999999999995</v>
      </c>
      <c r="AH73" s="838">
        <v>27344611</v>
      </c>
      <c r="AI73" s="837">
        <v>5129</v>
      </c>
      <c r="AJ73" s="838">
        <v>900273</v>
      </c>
      <c r="AK73" s="837">
        <v>168.87507034327518</v>
      </c>
      <c r="AL73" s="838">
        <v>28244884</v>
      </c>
      <c r="AM73" s="837">
        <v>5298.2337272556742</v>
      </c>
      <c r="AN73" s="840">
        <v>4715190</v>
      </c>
      <c r="AO73" s="841">
        <v>884.48508722566123</v>
      </c>
      <c r="AP73" s="838">
        <v>32059801</v>
      </c>
      <c r="AQ73" s="837">
        <v>6013.8437441380602</v>
      </c>
      <c r="AR73" s="839">
        <v>0.64595975147373208</v>
      </c>
      <c r="AS73" s="842">
        <v>30</v>
      </c>
      <c r="AT73" s="837">
        <v>17571466.16</v>
      </c>
      <c r="AU73" s="837">
        <v>3296.09</v>
      </c>
      <c r="AV73" s="842">
        <v>44</v>
      </c>
      <c r="AW73" s="839">
        <v>0.35404024852626798</v>
      </c>
      <c r="AX73" s="842">
        <v>49631267.159999996</v>
      </c>
      <c r="AY73" s="843">
        <v>9309.9356893640961</v>
      </c>
      <c r="AZ73" s="842">
        <v>32</v>
      </c>
    </row>
    <row r="74" spans="1:52" s="245" customFormat="1" ht="15.6" customHeight="1" x14ac:dyDescent="0.2">
      <c r="A74" s="828">
        <v>68</v>
      </c>
      <c r="B74" s="829" t="s">
        <v>3</v>
      </c>
      <c r="C74" s="829">
        <v>1903</v>
      </c>
      <c r="D74" s="830">
        <v>1563</v>
      </c>
      <c r="E74" s="830">
        <v>343.86</v>
      </c>
      <c r="F74" s="830">
        <v>1014.5</v>
      </c>
      <c r="G74" s="830">
        <v>60.87</v>
      </c>
      <c r="H74" s="830">
        <v>197</v>
      </c>
      <c r="I74" s="830">
        <v>295.5</v>
      </c>
      <c r="J74" s="830">
        <v>8</v>
      </c>
      <c r="K74" s="830">
        <v>4.8</v>
      </c>
      <c r="L74" s="830">
        <v>5597</v>
      </c>
      <c r="M74" s="832">
        <v>0.14924999999999999</v>
      </c>
      <c r="N74" s="830">
        <v>284.02274999999997</v>
      </c>
      <c r="O74" s="830">
        <v>989.05274999999995</v>
      </c>
      <c r="P74" s="830">
        <v>2892.0527499999998</v>
      </c>
      <c r="Q74" s="833">
        <v>3961</v>
      </c>
      <c r="R74" s="833">
        <v>11455421</v>
      </c>
      <c r="S74" s="833">
        <v>1985281</v>
      </c>
      <c r="T74" s="833">
        <v>1985281</v>
      </c>
      <c r="U74" s="834">
        <v>9470140</v>
      </c>
      <c r="V74" s="835">
        <v>0.82669999999999999</v>
      </c>
      <c r="W74" s="835">
        <v>0.17330000000000001</v>
      </c>
      <c r="X74" s="836">
        <v>1043.2375197057279</v>
      </c>
      <c r="Y74" s="833">
        <v>5342169</v>
      </c>
      <c r="Z74" s="833">
        <v>3356888</v>
      </c>
      <c r="AA74" s="258">
        <v>0</v>
      </c>
      <c r="AB74" s="837">
        <v>3894843.14</v>
      </c>
      <c r="AC74" s="837">
        <v>3356888</v>
      </c>
      <c r="AD74" s="833">
        <v>1000607.7474880001</v>
      </c>
      <c r="AE74" s="838">
        <v>2356280</v>
      </c>
      <c r="AF74" s="837">
        <v>1238</v>
      </c>
      <c r="AG74" s="839">
        <v>0.70189999999999997</v>
      </c>
      <c r="AH74" s="838">
        <v>11826420</v>
      </c>
      <c r="AI74" s="837">
        <v>6215</v>
      </c>
      <c r="AJ74" s="838">
        <v>321369</v>
      </c>
      <c r="AK74" s="837">
        <v>168.87493431424068</v>
      </c>
      <c r="AL74" s="838">
        <v>12147789</v>
      </c>
      <c r="AM74" s="837">
        <v>6383.4939569101416</v>
      </c>
      <c r="AN74" s="840">
        <v>1841295</v>
      </c>
      <c r="AO74" s="841">
        <v>967.57488176563322</v>
      </c>
      <c r="AP74" s="838">
        <v>13667715</v>
      </c>
      <c r="AQ74" s="837">
        <v>7182.1939043615348</v>
      </c>
      <c r="AR74" s="839">
        <v>0.71897940040033914</v>
      </c>
      <c r="AS74" s="842">
        <v>9</v>
      </c>
      <c r="AT74" s="837">
        <v>5342169</v>
      </c>
      <c r="AU74" s="837">
        <v>2807.24</v>
      </c>
      <c r="AV74" s="842">
        <v>56</v>
      </c>
      <c r="AW74" s="839">
        <v>0.28102059959966091</v>
      </c>
      <c r="AX74" s="842">
        <v>19009884</v>
      </c>
      <c r="AY74" s="843">
        <v>9989.4293221229636</v>
      </c>
      <c r="AZ74" s="842">
        <v>11</v>
      </c>
    </row>
    <row r="75" spans="1:52" s="245" customFormat="1" ht="15.6" customHeight="1" x14ac:dyDescent="0.2">
      <c r="A75" s="828">
        <v>69</v>
      </c>
      <c r="B75" s="829" t="s">
        <v>93</v>
      </c>
      <c r="C75" s="829">
        <v>4582</v>
      </c>
      <c r="D75" s="830">
        <v>3000</v>
      </c>
      <c r="E75" s="830">
        <v>660</v>
      </c>
      <c r="F75" s="830">
        <v>1840</v>
      </c>
      <c r="G75" s="830">
        <v>110.39999999999999</v>
      </c>
      <c r="H75" s="830">
        <v>329</v>
      </c>
      <c r="I75" s="830">
        <v>493.5</v>
      </c>
      <c r="J75" s="830">
        <v>438</v>
      </c>
      <c r="K75" s="830">
        <v>262.8</v>
      </c>
      <c r="L75" s="830">
        <v>2918</v>
      </c>
      <c r="M75" s="832">
        <v>7.7810000000000004E-2</v>
      </c>
      <c r="N75" s="830">
        <v>356.52542</v>
      </c>
      <c r="O75" s="830">
        <v>1883.22542</v>
      </c>
      <c r="P75" s="830">
        <v>6465.2254199999998</v>
      </c>
      <c r="Q75" s="833">
        <v>3961</v>
      </c>
      <c r="R75" s="833">
        <v>25608758</v>
      </c>
      <c r="S75" s="833">
        <v>4500032</v>
      </c>
      <c r="T75" s="833">
        <v>4500032</v>
      </c>
      <c r="U75" s="834">
        <v>21108726</v>
      </c>
      <c r="V75" s="835">
        <v>0.82430000000000003</v>
      </c>
      <c r="W75" s="835">
        <v>0.1757</v>
      </c>
      <c r="X75" s="836">
        <v>982.11086861632475</v>
      </c>
      <c r="Y75" s="833">
        <v>16646828</v>
      </c>
      <c r="Z75" s="833">
        <v>12146796</v>
      </c>
      <c r="AA75" s="258">
        <v>0</v>
      </c>
      <c r="AB75" s="837">
        <v>8706977.7200000007</v>
      </c>
      <c r="AC75" s="837">
        <v>8706977.7200000007</v>
      </c>
      <c r="AD75" s="833">
        <v>2631283.4948948799</v>
      </c>
      <c r="AE75" s="838">
        <v>6075694</v>
      </c>
      <c r="AF75" s="837">
        <v>1326</v>
      </c>
      <c r="AG75" s="839">
        <v>0.69779999999999998</v>
      </c>
      <c r="AH75" s="838">
        <v>27184420</v>
      </c>
      <c r="AI75" s="837">
        <v>5933</v>
      </c>
      <c r="AJ75" s="838">
        <v>773785</v>
      </c>
      <c r="AK75" s="837">
        <v>168.87494543867308</v>
      </c>
      <c r="AL75" s="838">
        <v>27958205</v>
      </c>
      <c r="AM75" s="837">
        <v>6101.7470536883457</v>
      </c>
      <c r="AN75" s="840">
        <v>4007165</v>
      </c>
      <c r="AO75" s="841">
        <v>874.54495853339154</v>
      </c>
      <c r="AP75" s="838">
        <v>31191585</v>
      </c>
      <c r="AQ75" s="837">
        <v>6807.417066783064</v>
      </c>
      <c r="AR75" s="839">
        <v>0.70253541123789875</v>
      </c>
      <c r="AS75" s="842">
        <v>13</v>
      </c>
      <c r="AT75" s="837">
        <v>13207009.720000001</v>
      </c>
      <c r="AU75" s="837">
        <v>2882.37</v>
      </c>
      <c r="AV75" s="842">
        <v>55</v>
      </c>
      <c r="AW75" s="839">
        <v>0.2974645887621013</v>
      </c>
      <c r="AX75" s="842">
        <v>44398594.719999999</v>
      </c>
      <c r="AY75" s="843">
        <v>9689.7849672632037</v>
      </c>
      <c r="AZ75" s="842">
        <v>20</v>
      </c>
    </row>
    <row r="76" spans="1:52" s="283" customFormat="1" ht="15.6" customHeight="1" x14ac:dyDescent="0.2">
      <c r="A76" s="866"/>
      <c r="B76" s="867" t="s">
        <v>6</v>
      </c>
      <c r="C76" s="817">
        <v>684539</v>
      </c>
      <c r="D76" s="817">
        <v>471950</v>
      </c>
      <c r="E76" s="817">
        <v>103829</v>
      </c>
      <c r="F76" s="817">
        <v>296040.5</v>
      </c>
      <c r="G76" s="817">
        <v>17762.43</v>
      </c>
      <c r="H76" s="817">
        <v>86645</v>
      </c>
      <c r="I76" s="817">
        <v>129967.5</v>
      </c>
      <c r="J76" s="817">
        <v>29221</v>
      </c>
      <c r="K76" s="817">
        <v>17532.599999999995</v>
      </c>
      <c r="L76" s="817">
        <v>182100</v>
      </c>
      <c r="M76" s="817"/>
      <c r="N76" s="817">
        <v>13179.712350000002</v>
      </c>
      <c r="O76" s="817">
        <v>282271.24234999996</v>
      </c>
      <c r="P76" s="817">
        <v>966810.24235000031</v>
      </c>
      <c r="Q76" s="796">
        <v>3961</v>
      </c>
      <c r="R76" s="796">
        <v>3829535367</v>
      </c>
      <c r="S76" s="796">
        <v>1345346767</v>
      </c>
      <c r="T76" s="796">
        <v>1340295073.5</v>
      </c>
      <c r="U76" s="868">
        <v>2489240293.5</v>
      </c>
      <c r="V76" s="869">
        <v>0.65</v>
      </c>
      <c r="W76" s="869">
        <v>0.35</v>
      </c>
      <c r="X76" s="870">
        <v>1957.9528317597683</v>
      </c>
      <c r="Y76" s="796">
        <v>3504975326</v>
      </c>
      <c r="Z76" s="796">
        <v>2163245161.5</v>
      </c>
      <c r="AA76" s="796">
        <v>0</v>
      </c>
      <c r="AB76" s="796">
        <v>1302042024.7800004</v>
      </c>
      <c r="AC76" s="796">
        <v>1232458380.96</v>
      </c>
      <c r="AD76" s="796">
        <v>758868303.92423511</v>
      </c>
      <c r="AE76" s="871">
        <v>480433520</v>
      </c>
      <c r="AF76" s="872">
        <v>702</v>
      </c>
      <c r="AG76" s="873">
        <v>0.38979999999999998</v>
      </c>
      <c r="AH76" s="871">
        <v>2969673813.5</v>
      </c>
      <c r="AI76" s="872">
        <v>4338</v>
      </c>
      <c r="AJ76" s="871">
        <v>145246837</v>
      </c>
      <c r="AK76" s="872">
        <v>212.18197502260645</v>
      </c>
      <c r="AL76" s="871">
        <v>3114920650.5</v>
      </c>
      <c r="AM76" s="872">
        <v>4550.3917972533336</v>
      </c>
      <c r="AN76" s="871">
        <v>628515286</v>
      </c>
      <c r="AO76" s="872">
        <v>918.15847745709152</v>
      </c>
      <c r="AP76" s="871">
        <v>3598189099.5</v>
      </c>
      <c r="AQ76" s="872">
        <v>5256.3682996878188</v>
      </c>
      <c r="AR76" s="873">
        <v>0.58308582004072951</v>
      </c>
      <c r="AS76" s="872"/>
      <c r="AT76" s="872">
        <v>2572753454.4599996</v>
      </c>
      <c r="AU76" s="872">
        <v>3758.37</v>
      </c>
      <c r="AV76" s="872"/>
      <c r="AW76" s="873">
        <v>0.41691417995927049</v>
      </c>
      <c r="AX76" s="872">
        <v>6170942553.96</v>
      </c>
      <c r="AY76" s="796">
        <v>9014.7421168991095</v>
      </c>
      <c r="AZ76" s="872"/>
    </row>
    <row r="77" spans="1:52" s="245" customFormat="1" ht="17.45" customHeight="1" x14ac:dyDescent="0.2">
      <c r="A77" s="823"/>
      <c r="B77" s="1124"/>
      <c r="C77" s="1125"/>
      <c r="D77" s="1126"/>
      <c r="E77" s="1127"/>
      <c r="F77" s="1125"/>
      <c r="G77" s="1126"/>
      <c r="H77" s="1126"/>
      <c r="I77" s="1126"/>
      <c r="J77" s="1126"/>
      <c r="K77" s="1126"/>
      <c r="M77" s="1128"/>
      <c r="O77" s="844"/>
      <c r="P77" s="844"/>
      <c r="U77" s="1129"/>
      <c r="Z77" s="1130"/>
      <c r="AH77" s="1130"/>
      <c r="AJ77" s="1130"/>
      <c r="AK77" s="1130"/>
      <c r="AL77" s="1130"/>
      <c r="AM77" s="1130"/>
      <c r="AN77" s="1130"/>
      <c r="AO77" s="1130"/>
      <c r="AP77" s="1130"/>
      <c r="AQ77" s="1130"/>
      <c r="AR77" s="1130"/>
      <c r="AS77" s="1130"/>
      <c r="AT77" s="1130"/>
      <c r="AU77" s="1130"/>
      <c r="AV77" s="1130"/>
      <c r="AW77" s="1130"/>
      <c r="AX77" s="1130"/>
      <c r="AY77" s="1131"/>
      <c r="AZ77" s="1131"/>
    </row>
  </sheetData>
  <sheetProtection formatCells="0" formatColumns="0" formatRows="0" sort="0"/>
  <mergeCells count="53">
    <mergeCell ref="AX2:AX3"/>
    <mergeCell ref="AY2:AY3"/>
    <mergeCell ref="AZ2:AZ3"/>
    <mergeCell ref="A1:B3"/>
    <mergeCell ref="AS2:AS3"/>
    <mergeCell ref="AT2:AT3"/>
    <mergeCell ref="AU2:AU3"/>
    <mergeCell ref="AV2:AV3"/>
    <mergeCell ref="AW2:AW3"/>
    <mergeCell ref="AN2:AN3"/>
    <mergeCell ref="AO2:AO3"/>
    <mergeCell ref="AP2:AP3"/>
    <mergeCell ref="AQ2:AQ3"/>
    <mergeCell ref="AR2:AR3"/>
    <mergeCell ref="AI2:AI3"/>
    <mergeCell ref="AJ2:AJ3"/>
    <mergeCell ref="AM2:AM3"/>
    <mergeCell ref="AD2:AD3"/>
    <mergeCell ref="AE2:AE3"/>
    <mergeCell ref="AF2:AF3"/>
    <mergeCell ref="AG2:AG3"/>
    <mergeCell ref="AH2:AH3"/>
    <mergeCell ref="AA2:AA3"/>
    <mergeCell ref="AB2:AB3"/>
    <mergeCell ref="AC2:AC3"/>
    <mergeCell ref="AK2:AK3"/>
    <mergeCell ref="AL2:AL3"/>
    <mergeCell ref="V2:V3"/>
    <mergeCell ref="W2:W3"/>
    <mergeCell ref="X2:X3"/>
    <mergeCell ref="Y2:Y3"/>
    <mergeCell ref="Z2:Z3"/>
    <mergeCell ref="Q2:Q3"/>
    <mergeCell ref="R2:R3"/>
    <mergeCell ref="S2:S3"/>
    <mergeCell ref="T2:T3"/>
    <mergeCell ref="U2:U3"/>
    <mergeCell ref="L2:L3"/>
    <mergeCell ref="M2:M3"/>
    <mergeCell ref="N2:N3"/>
    <mergeCell ref="O2:O3"/>
    <mergeCell ref="P2:P3"/>
    <mergeCell ref="AN1:AQ1"/>
    <mergeCell ref="AJ1:AM1"/>
    <mergeCell ref="D1:E1"/>
    <mergeCell ref="F1:G1"/>
    <mergeCell ref="H1:I1"/>
    <mergeCell ref="J1:K1"/>
    <mergeCell ref="C1:C2"/>
    <mergeCell ref="E2:E3"/>
    <mergeCell ref="G2:G3"/>
    <mergeCell ref="I2:I3"/>
    <mergeCell ref="K2:K3"/>
  </mergeCells>
  <phoneticPr fontId="0" type="noConversion"/>
  <printOptions horizontalCentered="1"/>
  <pageMargins left="0.25" right="0.25" top="0.75" bottom="0.42" header="0.27" footer="0.16"/>
  <pageSetup paperSize="5" scale="70" firstPageNumber="18" fitToWidth="14" orientation="portrait" r:id="rId1"/>
  <headerFooter alignWithMargins="0">
    <oddHeader>&amp;L&amp;"Arial,Bold"&amp;16&amp;K000000Table 3: FY2017-18 Budget Letter
Level 1 Base Per Pupil And Level 2 Local Incentive</oddHeader>
    <oddFooter>&amp;R&amp;12&amp;P</oddFooter>
  </headerFooter>
  <colBreaks count="5" manualBreakCount="5">
    <brk id="9" max="72" man="1"/>
    <brk id="18" max="72" man="1"/>
    <brk id="25" max="72" man="1"/>
    <brk id="35" max="72" man="1"/>
    <brk id="43" max="72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7"/>
  <sheetViews>
    <sheetView view="pageBreakPreview" zoomScale="80" zoomScaleSheetLayoutView="80" workbookViewId="0">
      <pane xSplit="2" ySplit="6" topLeftCell="C7" activePane="bottomRight" state="frozen"/>
      <selection activeCell="E7" sqref="E7"/>
      <selection pane="topRight" activeCell="E7" sqref="E7"/>
      <selection pane="bottomLeft" activeCell="E7" sqref="E7"/>
      <selection pane="bottomRight" activeCell="C13" sqref="C13"/>
    </sheetView>
  </sheetViews>
  <sheetFormatPr defaultColWidth="12.42578125" defaultRowHeight="12.75" x14ac:dyDescent="0.2"/>
  <cols>
    <col min="1" max="1" width="4.28515625" style="132" customWidth="1"/>
    <col min="2" max="2" width="19.7109375" style="132" customWidth="1"/>
    <col min="3" max="3" width="13.42578125" style="132" customWidth="1"/>
    <col min="4" max="4" width="16" style="132" customWidth="1"/>
    <col min="5" max="6" width="15.140625" style="132" bestFit="1" customWidth="1"/>
    <col min="7" max="7" width="15.7109375" style="132" bestFit="1" customWidth="1"/>
    <col min="8" max="8" width="13.85546875" style="132" bestFit="1" customWidth="1"/>
    <col min="9" max="9" width="15.28515625" style="132" bestFit="1" customWidth="1"/>
    <col min="10" max="11" width="13.42578125" style="132" bestFit="1" customWidth="1"/>
    <col min="12" max="13" width="14.7109375" style="132" customWidth="1"/>
    <col min="14" max="14" width="2" style="132" customWidth="1"/>
    <col min="15" max="16384" width="12.42578125" style="132"/>
  </cols>
  <sheetData>
    <row r="1" spans="1:13" ht="67.5" customHeight="1" x14ac:dyDescent="0.2">
      <c r="A1" s="1475" t="s">
        <v>98</v>
      </c>
      <c r="B1" s="1476"/>
      <c r="C1" s="1473" t="s">
        <v>1976</v>
      </c>
      <c r="D1" s="1474"/>
      <c r="E1" s="1466" t="s">
        <v>323</v>
      </c>
      <c r="F1" s="1467"/>
      <c r="G1" s="1467"/>
      <c r="H1" s="1467"/>
      <c r="I1" s="1468"/>
      <c r="J1" s="1471" t="s">
        <v>153</v>
      </c>
      <c r="K1" s="1472"/>
      <c r="L1" s="1461" t="s">
        <v>843</v>
      </c>
      <c r="M1" s="1461" t="s">
        <v>844</v>
      </c>
    </row>
    <row r="2" spans="1:13" ht="90" customHeight="1" x14ac:dyDescent="0.2">
      <c r="A2" s="1477"/>
      <c r="B2" s="1458"/>
      <c r="C2" s="1479" t="s">
        <v>429</v>
      </c>
      <c r="D2" s="1481" t="s">
        <v>1008</v>
      </c>
      <c r="E2" s="1469" t="s">
        <v>0</v>
      </c>
      <c r="F2" s="1469" t="s">
        <v>354</v>
      </c>
      <c r="G2" s="1469" t="s">
        <v>1070</v>
      </c>
      <c r="H2" s="1464" t="s">
        <v>1001</v>
      </c>
      <c r="I2" s="166" t="s">
        <v>1009</v>
      </c>
      <c r="J2" s="1464" t="s">
        <v>1001</v>
      </c>
      <c r="K2" s="166" t="s">
        <v>152</v>
      </c>
      <c r="L2" s="1462"/>
      <c r="M2" s="1462"/>
    </row>
    <row r="3" spans="1:13" ht="12.6" customHeight="1" x14ac:dyDescent="0.2">
      <c r="A3" s="1478"/>
      <c r="B3" s="1460"/>
      <c r="C3" s="1480"/>
      <c r="D3" s="1482"/>
      <c r="E3" s="1470"/>
      <c r="F3" s="1470"/>
      <c r="G3" s="1470"/>
      <c r="H3" s="1465"/>
      <c r="I3" s="499">
        <v>68.875000895498872</v>
      </c>
      <c r="J3" s="1465"/>
      <c r="K3" s="498">
        <v>100</v>
      </c>
      <c r="L3" s="1463"/>
      <c r="M3" s="1463"/>
    </row>
    <row r="4" spans="1:13" s="222" customFormat="1" ht="14.25" customHeight="1" x14ac:dyDescent="0.2">
      <c r="A4" s="31"/>
      <c r="B4" s="32"/>
      <c r="C4" s="6">
        <v>1</v>
      </c>
      <c r="D4" s="6">
        <v>2</v>
      </c>
      <c r="E4" s="6">
        <v>3</v>
      </c>
      <c r="F4" s="6">
        <v>4</v>
      </c>
      <c r="G4" s="6">
        <v>5</v>
      </c>
      <c r="H4" s="6">
        <v>6</v>
      </c>
      <c r="I4" s="6">
        <v>7</v>
      </c>
      <c r="J4" s="6">
        <v>8</v>
      </c>
      <c r="K4" s="6">
        <v>9</v>
      </c>
      <c r="L4" s="6">
        <v>10</v>
      </c>
      <c r="M4" s="6">
        <v>11</v>
      </c>
    </row>
    <row r="5" spans="1:13" s="222" customFormat="1" ht="25.5" hidden="1" x14ac:dyDescent="0.2">
      <c r="A5" s="1271"/>
      <c r="B5" s="1272"/>
      <c r="C5" s="1267" t="s">
        <v>1311</v>
      </c>
      <c r="D5" s="1267" t="s">
        <v>1453</v>
      </c>
      <c r="E5" s="1267" t="s">
        <v>1311</v>
      </c>
      <c r="F5" s="1267" t="s">
        <v>1311</v>
      </c>
      <c r="G5" s="1267" t="s">
        <v>1311</v>
      </c>
      <c r="H5" s="1268" t="s">
        <v>1454</v>
      </c>
      <c r="I5" s="1268" t="s">
        <v>1455</v>
      </c>
      <c r="J5" s="1267" t="s">
        <v>262</v>
      </c>
      <c r="K5" s="1268" t="s">
        <v>1456</v>
      </c>
      <c r="L5" s="1268" t="s">
        <v>1457</v>
      </c>
      <c r="M5" s="1268" t="s">
        <v>1458</v>
      </c>
    </row>
    <row r="6" spans="1:13" s="222" customFormat="1" ht="38.25" hidden="1" x14ac:dyDescent="0.2">
      <c r="A6" s="1271"/>
      <c r="B6" s="1272"/>
      <c r="C6" s="1267" t="s">
        <v>1318</v>
      </c>
      <c r="D6" s="1267" t="s">
        <v>1157</v>
      </c>
      <c r="E6" s="1267" t="s">
        <v>1318</v>
      </c>
      <c r="F6" s="1267" t="s">
        <v>1318</v>
      </c>
      <c r="G6" s="1267" t="s">
        <v>1318</v>
      </c>
      <c r="H6" s="1267" t="s">
        <v>1157</v>
      </c>
      <c r="I6" s="1269" t="s">
        <v>1459</v>
      </c>
      <c r="J6" s="1267" t="s">
        <v>1156</v>
      </c>
      <c r="K6" s="1269" t="s">
        <v>1460</v>
      </c>
      <c r="L6" s="1267" t="s">
        <v>1157</v>
      </c>
      <c r="M6" s="1267" t="s">
        <v>1157</v>
      </c>
    </row>
    <row r="7" spans="1:13" ht="15.6" customHeight="1" x14ac:dyDescent="0.2">
      <c r="A7" s="82">
        <v>1</v>
      </c>
      <c r="B7" s="83" t="s">
        <v>7</v>
      </c>
      <c r="C7" s="88">
        <v>777.48</v>
      </c>
      <c r="D7" s="1270">
        <v>7470028</v>
      </c>
      <c r="E7" s="90">
        <v>0</v>
      </c>
      <c r="F7" s="90">
        <v>0</v>
      </c>
      <c r="G7" s="90">
        <v>0</v>
      </c>
      <c r="H7" s="91">
        <v>9608</v>
      </c>
      <c r="I7" s="88">
        <v>661751</v>
      </c>
      <c r="J7" s="402">
        <v>9608</v>
      </c>
      <c r="K7" s="88">
        <v>960800</v>
      </c>
      <c r="L7" s="88">
        <v>1622551</v>
      </c>
      <c r="M7" s="88">
        <v>9092579</v>
      </c>
    </row>
    <row r="8" spans="1:13" ht="15.6" customHeight="1" x14ac:dyDescent="0.2">
      <c r="A8" s="82">
        <v>2</v>
      </c>
      <c r="B8" s="83" t="s">
        <v>8</v>
      </c>
      <c r="C8" s="88">
        <v>842.32</v>
      </c>
      <c r="D8" s="88">
        <v>3416450</v>
      </c>
      <c r="E8" s="90">
        <v>0</v>
      </c>
      <c r="F8" s="90">
        <v>0</v>
      </c>
      <c r="G8" s="90">
        <v>0</v>
      </c>
      <c r="H8" s="91">
        <v>4056</v>
      </c>
      <c r="I8" s="88">
        <v>279357</v>
      </c>
      <c r="J8" s="402">
        <v>4056</v>
      </c>
      <c r="K8" s="88">
        <v>405600</v>
      </c>
      <c r="L8" s="88">
        <v>684957</v>
      </c>
      <c r="M8" s="88">
        <v>4101407</v>
      </c>
    </row>
    <row r="9" spans="1:13" ht="15.6" customHeight="1" x14ac:dyDescent="0.2">
      <c r="A9" s="82">
        <v>3</v>
      </c>
      <c r="B9" s="83" t="s">
        <v>9</v>
      </c>
      <c r="C9" s="88">
        <v>596.84</v>
      </c>
      <c r="D9" s="88">
        <v>12980076</v>
      </c>
      <c r="E9" s="90">
        <v>0</v>
      </c>
      <c r="F9" s="90">
        <v>0</v>
      </c>
      <c r="G9" s="90">
        <v>0</v>
      </c>
      <c r="H9" s="91">
        <v>21748</v>
      </c>
      <c r="I9" s="88">
        <v>1497894</v>
      </c>
      <c r="J9" s="402">
        <v>21748</v>
      </c>
      <c r="K9" s="88">
        <v>2174800</v>
      </c>
      <c r="L9" s="88">
        <v>3672694</v>
      </c>
      <c r="M9" s="88">
        <v>16652770</v>
      </c>
    </row>
    <row r="10" spans="1:13" ht="15.6" customHeight="1" x14ac:dyDescent="0.2">
      <c r="A10" s="82">
        <v>4</v>
      </c>
      <c r="B10" s="83" t="s">
        <v>10</v>
      </c>
      <c r="C10" s="88">
        <v>585.76</v>
      </c>
      <c r="D10" s="88">
        <v>1974011</v>
      </c>
      <c r="E10" s="90">
        <v>0</v>
      </c>
      <c r="F10" s="90">
        <v>0</v>
      </c>
      <c r="G10" s="90">
        <v>0</v>
      </c>
      <c r="H10" s="91">
        <v>3370</v>
      </c>
      <c r="I10" s="88">
        <v>232109</v>
      </c>
      <c r="J10" s="402">
        <v>3370</v>
      </c>
      <c r="K10" s="88">
        <v>337000</v>
      </c>
      <c r="L10" s="88">
        <v>569109</v>
      </c>
      <c r="M10" s="88">
        <v>2543120</v>
      </c>
    </row>
    <row r="11" spans="1:13" ht="15.6" customHeight="1" x14ac:dyDescent="0.2">
      <c r="A11" s="3">
        <v>5</v>
      </c>
      <c r="B11" s="5" t="s">
        <v>11</v>
      </c>
      <c r="C11" s="30">
        <v>555.91</v>
      </c>
      <c r="D11" s="30">
        <v>2997467</v>
      </c>
      <c r="E11" s="29">
        <v>0</v>
      </c>
      <c r="F11" s="29">
        <v>0</v>
      </c>
      <c r="G11" s="29">
        <v>0</v>
      </c>
      <c r="H11" s="28">
        <v>5392</v>
      </c>
      <c r="I11" s="30">
        <v>371374</v>
      </c>
      <c r="J11" s="403">
        <v>5392</v>
      </c>
      <c r="K11" s="30">
        <v>539200</v>
      </c>
      <c r="L11" s="30">
        <v>910574</v>
      </c>
      <c r="M11" s="30">
        <v>3908041</v>
      </c>
    </row>
    <row r="12" spans="1:13" ht="15.6" customHeight="1" x14ac:dyDescent="0.2">
      <c r="A12" s="82">
        <v>6</v>
      </c>
      <c r="B12" s="83" t="s">
        <v>12</v>
      </c>
      <c r="C12" s="88">
        <v>545.4799999999999</v>
      </c>
      <c r="D12" s="89">
        <v>3184512</v>
      </c>
      <c r="E12" s="90">
        <v>0</v>
      </c>
      <c r="F12" s="90">
        <v>0</v>
      </c>
      <c r="G12" s="90">
        <v>0</v>
      </c>
      <c r="H12" s="91">
        <v>5838</v>
      </c>
      <c r="I12" s="88">
        <v>402092</v>
      </c>
      <c r="J12" s="402">
        <v>5838</v>
      </c>
      <c r="K12" s="88">
        <v>583800</v>
      </c>
      <c r="L12" s="88">
        <v>985892</v>
      </c>
      <c r="M12" s="88">
        <v>4170404</v>
      </c>
    </row>
    <row r="13" spans="1:13" ht="15.6" customHeight="1" x14ac:dyDescent="0.2">
      <c r="A13" s="82">
        <v>7</v>
      </c>
      <c r="B13" s="83" t="s">
        <v>13</v>
      </c>
      <c r="C13" s="88">
        <v>756.91999999999985</v>
      </c>
      <c r="D13" s="88">
        <v>1621323</v>
      </c>
      <c r="E13" s="90">
        <v>0</v>
      </c>
      <c r="F13" s="90">
        <v>0</v>
      </c>
      <c r="G13" s="90">
        <v>0</v>
      </c>
      <c r="H13" s="91">
        <v>2142</v>
      </c>
      <c r="I13" s="88">
        <v>147530</v>
      </c>
      <c r="J13" s="402">
        <v>2142</v>
      </c>
      <c r="K13" s="88">
        <v>214200</v>
      </c>
      <c r="L13" s="88">
        <v>361730</v>
      </c>
      <c r="M13" s="88">
        <v>1983053</v>
      </c>
    </row>
    <row r="14" spans="1:13" ht="15.6" customHeight="1" x14ac:dyDescent="0.2">
      <c r="A14" s="82">
        <v>8</v>
      </c>
      <c r="B14" s="83" t="s">
        <v>14</v>
      </c>
      <c r="C14" s="88">
        <v>725.76</v>
      </c>
      <c r="D14" s="88">
        <v>15972526</v>
      </c>
      <c r="E14" s="90">
        <v>0</v>
      </c>
      <c r="F14" s="90">
        <v>0</v>
      </c>
      <c r="G14" s="90">
        <v>0</v>
      </c>
      <c r="H14" s="91">
        <v>22008</v>
      </c>
      <c r="I14" s="88">
        <v>1515801</v>
      </c>
      <c r="J14" s="402">
        <v>22008</v>
      </c>
      <c r="K14" s="88">
        <v>2200800</v>
      </c>
      <c r="L14" s="88">
        <v>3716601</v>
      </c>
      <c r="M14" s="88">
        <v>19689127</v>
      </c>
    </row>
    <row r="15" spans="1:13" ht="15.6" customHeight="1" x14ac:dyDescent="0.2">
      <c r="A15" s="82">
        <v>9</v>
      </c>
      <c r="B15" s="83" t="s">
        <v>15</v>
      </c>
      <c r="C15" s="88">
        <v>744.76</v>
      </c>
      <c r="D15" s="88">
        <v>29677941</v>
      </c>
      <c r="E15" s="90">
        <v>0</v>
      </c>
      <c r="F15" s="90">
        <v>0</v>
      </c>
      <c r="G15" s="90">
        <v>0</v>
      </c>
      <c r="H15" s="91">
        <v>39849</v>
      </c>
      <c r="I15" s="88">
        <v>2744600</v>
      </c>
      <c r="J15" s="402">
        <v>39849</v>
      </c>
      <c r="K15" s="88">
        <v>3984900</v>
      </c>
      <c r="L15" s="88">
        <v>6729500</v>
      </c>
      <c r="M15" s="88">
        <v>36407441</v>
      </c>
    </row>
    <row r="16" spans="1:13" ht="15.6" customHeight="1" x14ac:dyDescent="0.2">
      <c r="A16" s="3">
        <v>10</v>
      </c>
      <c r="B16" s="5" t="s">
        <v>16</v>
      </c>
      <c r="C16" s="30">
        <v>608.04000000000008</v>
      </c>
      <c r="D16" s="30">
        <v>20070184</v>
      </c>
      <c r="E16" s="29">
        <v>0</v>
      </c>
      <c r="F16" s="29">
        <v>0</v>
      </c>
      <c r="G16" s="29">
        <v>0</v>
      </c>
      <c r="H16" s="28">
        <v>33008</v>
      </c>
      <c r="I16" s="30">
        <v>2273426</v>
      </c>
      <c r="J16" s="403">
        <v>33008</v>
      </c>
      <c r="K16" s="30">
        <v>3300800</v>
      </c>
      <c r="L16" s="30">
        <v>5574226</v>
      </c>
      <c r="M16" s="30">
        <v>25644410</v>
      </c>
    </row>
    <row r="17" spans="1:13" ht="15.6" customHeight="1" x14ac:dyDescent="0.2">
      <c r="A17" s="82">
        <v>11</v>
      </c>
      <c r="B17" s="83" t="s">
        <v>17</v>
      </c>
      <c r="C17" s="88">
        <v>706.55</v>
      </c>
      <c r="D17" s="89">
        <v>1110697</v>
      </c>
      <c r="E17" s="90">
        <v>0</v>
      </c>
      <c r="F17" s="90">
        <v>0</v>
      </c>
      <c r="G17" s="90">
        <v>0</v>
      </c>
      <c r="H17" s="91">
        <v>1572</v>
      </c>
      <c r="I17" s="88">
        <v>108272</v>
      </c>
      <c r="J17" s="402">
        <v>1572</v>
      </c>
      <c r="K17" s="88">
        <v>157200</v>
      </c>
      <c r="L17" s="88">
        <v>265472</v>
      </c>
      <c r="M17" s="88">
        <v>1376169</v>
      </c>
    </row>
    <row r="18" spans="1:13" ht="15.6" customHeight="1" x14ac:dyDescent="0.2">
      <c r="A18" s="82">
        <v>12</v>
      </c>
      <c r="B18" s="83" t="s">
        <v>18</v>
      </c>
      <c r="C18" s="88">
        <v>1063.31</v>
      </c>
      <c r="D18" s="88">
        <v>1381240</v>
      </c>
      <c r="E18" s="90">
        <v>0</v>
      </c>
      <c r="F18" s="90">
        <v>0</v>
      </c>
      <c r="G18" s="90">
        <v>0</v>
      </c>
      <c r="H18" s="91">
        <v>1299</v>
      </c>
      <c r="I18" s="88">
        <v>89469</v>
      </c>
      <c r="J18" s="402">
        <v>1299</v>
      </c>
      <c r="K18" s="88">
        <v>129900</v>
      </c>
      <c r="L18" s="88">
        <v>219369</v>
      </c>
      <c r="M18" s="88">
        <v>1600609</v>
      </c>
    </row>
    <row r="19" spans="1:13" ht="15.6" customHeight="1" x14ac:dyDescent="0.2">
      <c r="A19" s="82">
        <v>13</v>
      </c>
      <c r="B19" s="83" t="s">
        <v>19</v>
      </c>
      <c r="C19" s="88">
        <v>749.43000000000006</v>
      </c>
      <c r="D19" s="88">
        <v>1029717</v>
      </c>
      <c r="E19" s="90">
        <v>0</v>
      </c>
      <c r="F19" s="90">
        <v>0</v>
      </c>
      <c r="G19" s="90">
        <v>0</v>
      </c>
      <c r="H19" s="91">
        <v>1374</v>
      </c>
      <c r="I19" s="88">
        <v>94634</v>
      </c>
      <c r="J19" s="402">
        <v>1374</v>
      </c>
      <c r="K19" s="88">
        <v>137400</v>
      </c>
      <c r="L19" s="88">
        <v>232034</v>
      </c>
      <c r="M19" s="88">
        <v>1261751</v>
      </c>
    </row>
    <row r="20" spans="1:13" ht="15.6" customHeight="1" x14ac:dyDescent="0.2">
      <c r="A20" s="82">
        <v>14</v>
      </c>
      <c r="B20" s="83" t="s">
        <v>20</v>
      </c>
      <c r="C20" s="88">
        <v>809.9799999999999</v>
      </c>
      <c r="D20" s="88">
        <v>1429615</v>
      </c>
      <c r="E20" s="90">
        <v>0</v>
      </c>
      <c r="F20" s="90">
        <v>0</v>
      </c>
      <c r="G20" s="90">
        <v>0</v>
      </c>
      <c r="H20" s="91">
        <v>1765</v>
      </c>
      <c r="I20" s="88">
        <v>121564</v>
      </c>
      <c r="J20" s="402">
        <v>1765</v>
      </c>
      <c r="K20" s="88">
        <v>176500</v>
      </c>
      <c r="L20" s="88">
        <v>298064</v>
      </c>
      <c r="M20" s="88">
        <v>1727679</v>
      </c>
    </row>
    <row r="21" spans="1:13" ht="15.6" customHeight="1" x14ac:dyDescent="0.2">
      <c r="A21" s="3">
        <v>15</v>
      </c>
      <c r="B21" s="5" t="s">
        <v>21</v>
      </c>
      <c r="C21" s="30">
        <v>553.79999999999995</v>
      </c>
      <c r="D21" s="30">
        <v>2026908</v>
      </c>
      <c r="E21" s="29">
        <v>224419</v>
      </c>
      <c r="F21" s="29">
        <v>0</v>
      </c>
      <c r="G21" s="29">
        <v>224419</v>
      </c>
      <c r="H21" s="28">
        <v>0</v>
      </c>
      <c r="I21" s="30">
        <v>0</v>
      </c>
      <c r="J21" s="403">
        <v>3660</v>
      </c>
      <c r="K21" s="30">
        <v>366000</v>
      </c>
      <c r="L21" s="30">
        <v>366000</v>
      </c>
      <c r="M21" s="30">
        <v>2392908</v>
      </c>
    </row>
    <row r="22" spans="1:13" ht="15.6" customHeight="1" x14ac:dyDescent="0.2">
      <c r="A22" s="82">
        <v>16</v>
      </c>
      <c r="B22" s="83" t="s">
        <v>22</v>
      </c>
      <c r="C22" s="88">
        <v>686.73</v>
      </c>
      <c r="D22" s="89">
        <v>3396567</v>
      </c>
      <c r="E22" s="90">
        <v>0</v>
      </c>
      <c r="F22" s="90">
        <v>0</v>
      </c>
      <c r="G22" s="90">
        <v>0</v>
      </c>
      <c r="H22" s="91">
        <v>4946</v>
      </c>
      <c r="I22" s="88">
        <v>340656</v>
      </c>
      <c r="J22" s="402">
        <v>4946</v>
      </c>
      <c r="K22" s="88">
        <v>494600</v>
      </c>
      <c r="L22" s="88">
        <v>835256</v>
      </c>
      <c r="M22" s="88">
        <v>4231823</v>
      </c>
    </row>
    <row r="23" spans="1:13" ht="15.6" customHeight="1" x14ac:dyDescent="0.2">
      <c r="A23" s="82">
        <v>17</v>
      </c>
      <c r="B23" s="83" t="s">
        <v>23</v>
      </c>
      <c r="C23" s="88">
        <v>801.47762416806802</v>
      </c>
      <c r="D23" s="88">
        <v>35261008</v>
      </c>
      <c r="E23" s="90">
        <v>25595514</v>
      </c>
      <c r="F23" s="90">
        <v>13580692</v>
      </c>
      <c r="G23" s="90">
        <v>12014822</v>
      </c>
      <c r="H23" s="91">
        <v>0</v>
      </c>
      <c r="I23" s="88">
        <v>0</v>
      </c>
      <c r="J23" s="402">
        <v>43995</v>
      </c>
      <c r="K23" s="88">
        <v>4399500</v>
      </c>
      <c r="L23" s="88">
        <v>17980192</v>
      </c>
      <c r="M23" s="88">
        <v>53241200</v>
      </c>
    </row>
    <row r="24" spans="1:13" ht="15.6" customHeight="1" x14ac:dyDescent="0.2">
      <c r="A24" s="82">
        <v>18</v>
      </c>
      <c r="B24" s="83" t="s">
        <v>24</v>
      </c>
      <c r="C24" s="88">
        <v>845.94999999999993</v>
      </c>
      <c r="D24" s="88">
        <v>842566</v>
      </c>
      <c r="E24" s="90">
        <v>0</v>
      </c>
      <c r="F24" s="90">
        <v>0</v>
      </c>
      <c r="G24" s="90">
        <v>0</v>
      </c>
      <c r="H24" s="91">
        <v>996</v>
      </c>
      <c r="I24" s="88">
        <v>68600</v>
      </c>
      <c r="J24" s="402">
        <v>996</v>
      </c>
      <c r="K24" s="88">
        <v>99600</v>
      </c>
      <c r="L24" s="88">
        <v>168200</v>
      </c>
      <c r="M24" s="88">
        <v>1010766</v>
      </c>
    </row>
    <row r="25" spans="1:13" ht="15.6" customHeight="1" x14ac:dyDescent="0.2">
      <c r="A25" s="82">
        <v>19</v>
      </c>
      <c r="B25" s="83" t="s">
        <v>25</v>
      </c>
      <c r="C25" s="88">
        <v>905.43</v>
      </c>
      <c r="D25" s="88">
        <v>1769210</v>
      </c>
      <c r="E25" s="90">
        <v>0</v>
      </c>
      <c r="F25" s="90">
        <v>0</v>
      </c>
      <c r="G25" s="90">
        <v>0</v>
      </c>
      <c r="H25" s="91">
        <v>1954</v>
      </c>
      <c r="I25" s="88">
        <v>134582</v>
      </c>
      <c r="J25" s="402">
        <v>1954</v>
      </c>
      <c r="K25" s="88">
        <v>195400</v>
      </c>
      <c r="L25" s="88">
        <v>329982</v>
      </c>
      <c r="M25" s="88">
        <v>2099192</v>
      </c>
    </row>
    <row r="26" spans="1:13" ht="15.6" customHeight="1" x14ac:dyDescent="0.2">
      <c r="A26" s="3">
        <v>20</v>
      </c>
      <c r="B26" s="5" t="s">
        <v>26</v>
      </c>
      <c r="C26" s="30">
        <v>586.16999999999996</v>
      </c>
      <c r="D26" s="30">
        <v>3392752</v>
      </c>
      <c r="E26" s="29">
        <v>175620</v>
      </c>
      <c r="F26" s="29">
        <v>0</v>
      </c>
      <c r="G26" s="29">
        <v>175620</v>
      </c>
      <c r="H26" s="28">
        <v>0</v>
      </c>
      <c r="I26" s="30">
        <v>0</v>
      </c>
      <c r="J26" s="403">
        <v>5788</v>
      </c>
      <c r="K26" s="30">
        <v>578800</v>
      </c>
      <c r="L26" s="30">
        <v>578800</v>
      </c>
      <c r="M26" s="30">
        <v>3971552</v>
      </c>
    </row>
    <row r="27" spans="1:13" ht="15.6" customHeight="1" x14ac:dyDescent="0.2">
      <c r="A27" s="82">
        <v>21</v>
      </c>
      <c r="B27" s="83" t="s">
        <v>27</v>
      </c>
      <c r="C27" s="88">
        <v>610.35</v>
      </c>
      <c r="D27" s="89">
        <v>1845698</v>
      </c>
      <c r="E27" s="90">
        <v>0</v>
      </c>
      <c r="F27" s="90">
        <v>0</v>
      </c>
      <c r="G27" s="90">
        <v>0</v>
      </c>
      <c r="H27" s="91">
        <v>3024</v>
      </c>
      <c r="I27" s="88">
        <v>208278</v>
      </c>
      <c r="J27" s="402">
        <v>3024</v>
      </c>
      <c r="K27" s="88">
        <v>302400</v>
      </c>
      <c r="L27" s="88">
        <v>510678</v>
      </c>
      <c r="M27" s="88">
        <v>2356376</v>
      </c>
    </row>
    <row r="28" spans="1:13" ht="15.6" customHeight="1" x14ac:dyDescent="0.2">
      <c r="A28" s="82">
        <v>22</v>
      </c>
      <c r="B28" s="83" t="s">
        <v>28</v>
      </c>
      <c r="C28" s="88">
        <v>496.36</v>
      </c>
      <c r="D28" s="88">
        <v>1486598</v>
      </c>
      <c r="E28" s="90">
        <v>0</v>
      </c>
      <c r="F28" s="90">
        <v>0</v>
      </c>
      <c r="G28" s="90">
        <v>0</v>
      </c>
      <c r="H28" s="91">
        <v>2995</v>
      </c>
      <c r="I28" s="88">
        <v>206281</v>
      </c>
      <c r="J28" s="402">
        <v>2995</v>
      </c>
      <c r="K28" s="88">
        <v>299500</v>
      </c>
      <c r="L28" s="88">
        <v>505781</v>
      </c>
      <c r="M28" s="88">
        <v>1992379</v>
      </c>
    </row>
    <row r="29" spans="1:13" ht="15.6" customHeight="1" x14ac:dyDescent="0.2">
      <c r="A29" s="82">
        <v>23</v>
      </c>
      <c r="B29" s="83" t="s">
        <v>29</v>
      </c>
      <c r="C29" s="88">
        <v>688.58</v>
      </c>
      <c r="D29" s="88">
        <v>8944654</v>
      </c>
      <c r="E29" s="90">
        <v>0</v>
      </c>
      <c r="F29" s="90">
        <v>0</v>
      </c>
      <c r="G29" s="90">
        <v>0</v>
      </c>
      <c r="H29" s="91">
        <v>12990</v>
      </c>
      <c r="I29" s="88">
        <v>894686</v>
      </c>
      <c r="J29" s="402">
        <v>12990</v>
      </c>
      <c r="K29" s="88">
        <v>1299000</v>
      </c>
      <c r="L29" s="88">
        <v>2193686</v>
      </c>
      <c r="M29" s="88">
        <v>11138340</v>
      </c>
    </row>
    <row r="30" spans="1:13" ht="15.6" customHeight="1" x14ac:dyDescent="0.2">
      <c r="A30" s="82">
        <v>24</v>
      </c>
      <c r="B30" s="83" t="s">
        <v>30</v>
      </c>
      <c r="C30" s="88">
        <v>854.24999999999989</v>
      </c>
      <c r="D30" s="88">
        <v>4102963</v>
      </c>
      <c r="E30" s="90">
        <v>2421938</v>
      </c>
      <c r="F30" s="90">
        <v>1654734</v>
      </c>
      <c r="G30" s="90">
        <v>767204</v>
      </c>
      <c r="H30" s="91">
        <v>0</v>
      </c>
      <c r="I30" s="88">
        <v>0</v>
      </c>
      <c r="J30" s="402">
        <v>4803</v>
      </c>
      <c r="K30" s="88">
        <v>480300</v>
      </c>
      <c r="L30" s="88">
        <v>2135034</v>
      </c>
      <c r="M30" s="88">
        <v>6237997</v>
      </c>
    </row>
    <row r="31" spans="1:13" ht="15.6" customHeight="1" x14ac:dyDescent="0.2">
      <c r="A31" s="3">
        <v>25</v>
      </c>
      <c r="B31" s="5" t="s">
        <v>31</v>
      </c>
      <c r="C31" s="30">
        <v>653.73</v>
      </c>
      <c r="D31" s="30">
        <v>1421863</v>
      </c>
      <c r="E31" s="29">
        <v>0</v>
      </c>
      <c r="F31" s="29">
        <v>0</v>
      </c>
      <c r="G31" s="29">
        <v>0</v>
      </c>
      <c r="H31" s="28">
        <v>2175</v>
      </c>
      <c r="I31" s="30">
        <v>149803</v>
      </c>
      <c r="J31" s="403">
        <v>2175</v>
      </c>
      <c r="K31" s="30">
        <v>217500</v>
      </c>
      <c r="L31" s="30">
        <v>367303</v>
      </c>
      <c r="M31" s="30">
        <v>1789166</v>
      </c>
    </row>
    <row r="32" spans="1:13" ht="15.6" customHeight="1" x14ac:dyDescent="0.2">
      <c r="A32" s="82">
        <v>26</v>
      </c>
      <c r="B32" s="83" t="s">
        <v>32</v>
      </c>
      <c r="C32" s="88">
        <v>836.83</v>
      </c>
      <c r="D32" s="89">
        <v>40896719</v>
      </c>
      <c r="E32" s="90">
        <v>23386991</v>
      </c>
      <c r="F32" s="90">
        <v>14897747</v>
      </c>
      <c r="G32" s="90">
        <v>8489244</v>
      </c>
      <c r="H32" s="91">
        <v>0</v>
      </c>
      <c r="I32" s="88">
        <v>0</v>
      </c>
      <c r="J32" s="402">
        <v>48871</v>
      </c>
      <c r="K32" s="88">
        <v>4887100</v>
      </c>
      <c r="L32" s="88">
        <v>19784847</v>
      </c>
      <c r="M32" s="88">
        <v>60681566</v>
      </c>
    </row>
    <row r="33" spans="1:13" ht="15.6" customHeight="1" x14ac:dyDescent="0.2">
      <c r="A33" s="82">
        <v>27</v>
      </c>
      <c r="B33" s="83" t="s">
        <v>33</v>
      </c>
      <c r="C33" s="88">
        <v>693.06</v>
      </c>
      <c r="D33" s="88">
        <v>3900542</v>
      </c>
      <c r="E33" s="90">
        <v>0</v>
      </c>
      <c r="F33" s="90">
        <v>0</v>
      </c>
      <c r="G33" s="90">
        <v>0</v>
      </c>
      <c r="H33" s="91">
        <v>5628</v>
      </c>
      <c r="I33" s="88">
        <v>387629</v>
      </c>
      <c r="J33" s="402">
        <v>5628</v>
      </c>
      <c r="K33" s="88">
        <v>562800</v>
      </c>
      <c r="L33" s="88">
        <v>950429</v>
      </c>
      <c r="M33" s="88">
        <v>4850971</v>
      </c>
    </row>
    <row r="34" spans="1:13" ht="15.6" customHeight="1" x14ac:dyDescent="0.2">
      <c r="A34" s="82">
        <v>28</v>
      </c>
      <c r="B34" s="83" t="s">
        <v>34</v>
      </c>
      <c r="C34" s="88">
        <v>694.4</v>
      </c>
      <c r="D34" s="88">
        <v>21893738</v>
      </c>
      <c r="E34" s="90">
        <v>1996377</v>
      </c>
      <c r="F34" s="90">
        <v>1996377</v>
      </c>
      <c r="G34" s="90">
        <v>0</v>
      </c>
      <c r="H34" s="91">
        <v>31529</v>
      </c>
      <c r="I34" s="88">
        <v>2171560</v>
      </c>
      <c r="J34" s="402">
        <v>31529</v>
      </c>
      <c r="K34" s="88">
        <v>3152900</v>
      </c>
      <c r="L34" s="88">
        <v>7320837</v>
      </c>
      <c r="M34" s="88">
        <v>29214575</v>
      </c>
    </row>
    <row r="35" spans="1:13" ht="15.6" customHeight="1" x14ac:dyDescent="0.2">
      <c r="A35" s="82">
        <v>29</v>
      </c>
      <c r="B35" s="83" t="s">
        <v>35</v>
      </c>
      <c r="C35" s="88">
        <v>754.94999999999993</v>
      </c>
      <c r="D35" s="88">
        <v>10573830</v>
      </c>
      <c r="E35" s="90">
        <v>0</v>
      </c>
      <c r="F35" s="90">
        <v>0</v>
      </c>
      <c r="G35" s="90">
        <v>0</v>
      </c>
      <c r="H35" s="91">
        <v>14006</v>
      </c>
      <c r="I35" s="88">
        <v>964663</v>
      </c>
      <c r="J35" s="402">
        <v>14006</v>
      </c>
      <c r="K35" s="88">
        <v>1400600</v>
      </c>
      <c r="L35" s="88">
        <v>2365263</v>
      </c>
      <c r="M35" s="88">
        <v>12939093</v>
      </c>
    </row>
    <row r="36" spans="1:13" ht="15.6" customHeight="1" x14ac:dyDescent="0.2">
      <c r="A36" s="3">
        <v>30</v>
      </c>
      <c r="B36" s="5" t="s">
        <v>36</v>
      </c>
      <c r="C36" s="30">
        <v>727.17</v>
      </c>
      <c r="D36" s="30">
        <v>1801927</v>
      </c>
      <c r="E36" s="29">
        <v>0</v>
      </c>
      <c r="F36" s="29">
        <v>0</v>
      </c>
      <c r="G36" s="29">
        <v>0</v>
      </c>
      <c r="H36" s="28">
        <v>2478</v>
      </c>
      <c r="I36" s="30">
        <v>170672</v>
      </c>
      <c r="J36" s="403">
        <v>2478</v>
      </c>
      <c r="K36" s="30">
        <v>247800</v>
      </c>
      <c r="L36" s="30">
        <v>418472</v>
      </c>
      <c r="M36" s="30">
        <v>2220399</v>
      </c>
    </row>
    <row r="37" spans="1:13" ht="15.6" customHeight="1" x14ac:dyDescent="0.2">
      <c r="A37" s="82">
        <v>31</v>
      </c>
      <c r="B37" s="83" t="s">
        <v>37</v>
      </c>
      <c r="C37" s="88">
        <v>620.83000000000004</v>
      </c>
      <c r="D37" s="89">
        <v>3916196</v>
      </c>
      <c r="E37" s="90">
        <v>0</v>
      </c>
      <c r="F37" s="90">
        <v>0</v>
      </c>
      <c r="G37" s="90">
        <v>0</v>
      </c>
      <c r="H37" s="91">
        <v>6308</v>
      </c>
      <c r="I37" s="88">
        <v>434464</v>
      </c>
      <c r="J37" s="402">
        <v>6308</v>
      </c>
      <c r="K37" s="88">
        <v>630800</v>
      </c>
      <c r="L37" s="88">
        <v>1065264</v>
      </c>
      <c r="M37" s="88">
        <v>4981460</v>
      </c>
    </row>
    <row r="38" spans="1:13" ht="15.6" customHeight="1" x14ac:dyDescent="0.2">
      <c r="A38" s="82">
        <v>32</v>
      </c>
      <c r="B38" s="83" t="s">
        <v>38</v>
      </c>
      <c r="C38" s="88">
        <v>559.77</v>
      </c>
      <c r="D38" s="88">
        <v>13989212</v>
      </c>
      <c r="E38" s="90">
        <v>0</v>
      </c>
      <c r="F38" s="90">
        <v>0</v>
      </c>
      <c r="G38" s="90">
        <v>0</v>
      </c>
      <c r="H38" s="91">
        <v>24991</v>
      </c>
      <c r="I38" s="88">
        <v>1721255</v>
      </c>
      <c r="J38" s="402">
        <v>24991</v>
      </c>
      <c r="K38" s="88">
        <v>2499100</v>
      </c>
      <c r="L38" s="88">
        <v>4220355</v>
      </c>
      <c r="M38" s="88">
        <v>18209567</v>
      </c>
    </row>
    <row r="39" spans="1:13" ht="15.6" customHeight="1" x14ac:dyDescent="0.2">
      <c r="A39" s="82">
        <v>33</v>
      </c>
      <c r="B39" s="83" t="s">
        <v>39</v>
      </c>
      <c r="C39" s="88">
        <v>655.31000000000006</v>
      </c>
      <c r="D39" s="88">
        <v>1063568</v>
      </c>
      <c r="E39" s="90">
        <v>0</v>
      </c>
      <c r="F39" s="90">
        <v>0</v>
      </c>
      <c r="G39" s="90">
        <v>0</v>
      </c>
      <c r="H39" s="91">
        <v>1623</v>
      </c>
      <c r="I39" s="88">
        <v>111784</v>
      </c>
      <c r="J39" s="402">
        <v>1623</v>
      </c>
      <c r="K39" s="88">
        <v>162300</v>
      </c>
      <c r="L39" s="88">
        <v>274084</v>
      </c>
      <c r="M39" s="88">
        <v>1337652</v>
      </c>
    </row>
    <row r="40" spans="1:13" ht="15.6" customHeight="1" x14ac:dyDescent="0.2">
      <c r="A40" s="82">
        <v>34</v>
      </c>
      <c r="B40" s="83" t="s">
        <v>40</v>
      </c>
      <c r="C40" s="88">
        <v>644.11000000000013</v>
      </c>
      <c r="D40" s="88">
        <v>2574508</v>
      </c>
      <c r="E40" s="90">
        <v>0</v>
      </c>
      <c r="F40" s="90">
        <v>0</v>
      </c>
      <c r="G40" s="90">
        <v>0</v>
      </c>
      <c r="H40" s="91">
        <v>3997</v>
      </c>
      <c r="I40" s="88">
        <v>275293</v>
      </c>
      <c r="J40" s="402">
        <v>3997</v>
      </c>
      <c r="K40" s="88">
        <v>399700</v>
      </c>
      <c r="L40" s="88">
        <v>674993</v>
      </c>
      <c r="M40" s="88">
        <v>3249501</v>
      </c>
    </row>
    <row r="41" spans="1:13" ht="15.6" customHeight="1" x14ac:dyDescent="0.2">
      <c r="A41" s="3">
        <v>35</v>
      </c>
      <c r="B41" s="5" t="s">
        <v>41</v>
      </c>
      <c r="C41" s="30">
        <v>537.96</v>
      </c>
      <c r="D41" s="30">
        <v>3256272</v>
      </c>
      <c r="E41" s="29">
        <v>0</v>
      </c>
      <c r="F41" s="29">
        <v>0</v>
      </c>
      <c r="G41" s="29">
        <v>0</v>
      </c>
      <c r="H41" s="28">
        <v>6053</v>
      </c>
      <c r="I41" s="30">
        <v>416900</v>
      </c>
      <c r="J41" s="403">
        <v>6053</v>
      </c>
      <c r="K41" s="30">
        <v>605300</v>
      </c>
      <c r="L41" s="30">
        <v>1022200</v>
      </c>
      <c r="M41" s="30">
        <v>4278472</v>
      </c>
    </row>
    <row r="42" spans="1:13" ht="15.6" customHeight="1" x14ac:dyDescent="0.2">
      <c r="A42" s="82">
        <v>36</v>
      </c>
      <c r="B42" s="83" t="s">
        <v>42</v>
      </c>
      <c r="C42" s="88">
        <v>727.23177743956114</v>
      </c>
      <c r="D42" s="92">
        <v>33307465</v>
      </c>
      <c r="E42" s="90">
        <v>0</v>
      </c>
      <c r="F42" s="90">
        <v>0</v>
      </c>
      <c r="G42" s="90">
        <v>0</v>
      </c>
      <c r="H42" s="91">
        <v>45412</v>
      </c>
      <c r="I42" s="88">
        <v>3127752</v>
      </c>
      <c r="J42" s="402">
        <v>45412</v>
      </c>
      <c r="K42" s="88">
        <v>4541200</v>
      </c>
      <c r="L42" s="88">
        <v>7668952</v>
      </c>
      <c r="M42" s="88">
        <v>40976417</v>
      </c>
    </row>
    <row r="43" spans="1:13" ht="15.6" customHeight="1" x14ac:dyDescent="0.2">
      <c r="A43" s="82">
        <v>37</v>
      </c>
      <c r="B43" s="83" t="s">
        <v>43</v>
      </c>
      <c r="C43" s="88">
        <v>653.61</v>
      </c>
      <c r="D43" s="88">
        <v>12515324</v>
      </c>
      <c r="E43" s="90">
        <v>0</v>
      </c>
      <c r="F43" s="90">
        <v>0</v>
      </c>
      <c r="G43" s="90">
        <v>0</v>
      </c>
      <c r="H43" s="91">
        <v>19148</v>
      </c>
      <c r="I43" s="88">
        <v>1318819</v>
      </c>
      <c r="J43" s="402">
        <v>19148</v>
      </c>
      <c r="K43" s="88">
        <v>1914800</v>
      </c>
      <c r="L43" s="88">
        <v>3233619</v>
      </c>
      <c r="M43" s="88">
        <v>15748943</v>
      </c>
    </row>
    <row r="44" spans="1:13" ht="15.6" customHeight="1" x14ac:dyDescent="0.2">
      <c r="A44" s="82">
        <v>38</v>
      </c>
      <c r="B44" s="83" t="s">
        <v>44</v>
      </c>
      <c r="C44" s="88">
        <v>829.92000000000007</v>
      </c>
      <c r="D44" s="88">
        <v>3239178</v>
      </c>
      <c r="E44" s="90">
        <v>5387703</v>
      </c>
      <c r="F44" s="90">
        <v>1258024</v>
      </c>
      <c r="G44" s="90">
        <v>4129679</v>
      </c>
      <c r="H44" s="91">
        <v>0</v>
      </c>
      <c r="I44" s="88">
        <v>0</v>
      </c>
      <c r="J44" s="402">
        <v>3903</v>
      </c>
      <c r="K44" s="88">
        <v>390300</v>
      </c>
      <c r="L44" s="88">
        <v>1648324</v>
      </c>
      <c r="M44" s="88">
        <v>4887502</v>
      </c>
    </row>
    <row r="45" spans="1:13" ht="15.6" customHeight="1" x14ac:dyDescent="0.2">
      <c r="A45" s="82">
        <v>39</v>
      </c>
      <c r="B45" s="83" t="s">
        <v>45</v>
      </c>
      <c r="C45" s="88">
        <v>779.65573042776396</v>
      </c>
      <c r="D45" s="88">
        <v>2161985</v>
      </c>
      <c r="E45" s="90">
        <v>324688</v>
      </c>
      <c r="F45" s="90">
        <v>324688</v>
      </c>
      <c r="G45" s="90">
        <v>0</v>
      </c>
      <c r="H45" s="91">
        <v>2773</v>
      </c>
      <c r="I45" s="88">
        <v>190990</v>
      </c>
      <c r="J45" s="402">
        <v>2773</v>
      </c>
      <c r="K45" s="88">
        <v>277300</v>
      </c>
      <c r="L45" s="88">
        <v>792978</v>
      </c>
      <c r="M45" s="88">
        <v>2954963</v>
      </c>
    </row>
    <row r="46" spans="1:13" ht="15.6" customHeight="1" x14ac:dyDescent="0.2">
      <c r="A46" s="3">
        <v>40</v>
      </c>
      <c r="B46" s="5" t="s">
        <v>46</v>
      </c>
      <c r="C46" s="30">
        <v>700.2700000000001</v>
      </c>
      <c r="D46" s="30">
        <v>15648233</v>
      </c>
      <c r="E46" s="29">
        <v>0</v>
      </c>
      <c r="F46" s="29">
        <v>0</v>
      </c>
      <c r="G46" s="29">
        <v>0</v>
      </c>
      <c r="H46" s="28">
        <v>22346</v>
      </c>
      <c r="I46" s="30">
        <v>1539081</v>
      </c>
      <c r="J46" s="403">
        <v>22346</v>
      </c>
      <c r="K46" s="30">
        <v>2234600</v>
      </c>
      <c r="L46" s="30">
        <v>3773681</v>
      </c>
      <c r="M46" s="30">
        <v>19421914</v>
      </c>
    </row>
    <row r="47" spans="1:13" ht="15.6" customHeight="1" x14ac:dyDescent="0.2">
      <c r="A47" s="82">
        <v>41</v>
      </c>
      <c r="B47" s="83" t="s">
        <v>47</v>
      </c>
      <c r="C47" s="88">
        <v>886.22</v>
      </c>
      <c r="D47" s="89">
        <v>1289450</v>
      </c>
      <c r="E47" s="90">
        <v>0</v>
      </c>
      <c r="F47" s="90">
        <v>0</v>
      </c>
      <c r="G47" s="90">
        <v>0</v>
      </c>
      <c r="H47" s="91">
        <v>1455</v>
      </c>
      <c r="I47" s="88">
        <v>100213</v>
      </c>
      <c r="J47" s="402">
        <v>1455</v>
      </c>
      <c r="K47" s="88">
        <v>145500</v>
      </c>
      <c r="L47" s="88">
        <v>245713</v>
      </c>
      <c r="M47" s="88">
        <v>1535163</v>
      </c>
    </row>
    <row r="48" spans="1:13" ht="15.6" customHeight="1" x14ac:dyDescent="0.2">
      <c r="A48" s="82">
        <v>42</v>
      </c>
      <c r="B48" s="83" t="s">
        <v>48</v>
      </c>
      <c r="C48" s="88">
        <v>534.28</v>
      </c>
      <c r="D48" s="88">
        <v>1578797</v>
      </c>
      <c r="E48" s="90">
        <v>0</v>
      </c>
      <c r="F48" s="90">
        <v>0</v>
      </c>
      <c r="G48" s="90">
        <v>0</v>
      </c>
      <c r="H48" s="91">
        <v>2955</v>
      </c>
      <c r="I48" s="88">
        <v>203526</v>
      </c>
      <c r="J48" s="402">
        <v>2955</v>
      </c>
      <c r="K48" s="88">
        <v>295500</v>
      </c>
      <c r="L48" s="88">
        <v>499026</v>
      </c>
      <c r="M48" s="88">
        <v>2077823</v>
      </c>
    </row>
    <row r="49" spans="1:13" ht="15.6" customHeight="1" x14ac:dyDescent="0.2">
      <c r="A49" s="82">
        <v>43</v>
      </c>
      <c r="B49" s="83" t="s">
        <v>49</v>
      </c>
      <c r="C49" s="88">
        <v>574.6099999999999</v>
      </c>
      <c r="D49" s="88">
        <v>2354752</v>
      </c>
      <c r="E49" s="90">
        <v>0</v>
      </c>
      <c r="F49" s="90">
        <v>0</v>
      </c>
      <c r="G49" s="90">
        <v>0</v>
      </c>
      <c r="H49" s="91">
        <v>4098</v>
      </c>
      <c r="I49" s="88">
        <v>282250</v>
      </c>
      <c r="J49" s="402">
        <v>4098</v>
      </c>
      <c r="K49" s="88">
        <v>409800</v>
      </c>
      <c r="L49" s="88">
        <v>692050</v>
      </c>
      <c r="M49" s="88">
        <v>3046802</v>
      </c>
    </row>
    <row r="50" spans="1:13" ht="15.6" customHeight="1" x14ac:dyDescent="0.2">
      <c r="A50" s="82">
        <v>44</v>
      </c>
      <c r="B50" s="83" t="s">
        <v>50</v>
      </c>
      <c r="C50" s="88">
        <v>663.16000000000008</v>
      </c>
      <c r="D50" s="88">
        <v>4719710</v>
      </c>
      <c r="E50" s="90">
        <v>0</v>
      </c>
      <c r="F50" s="90">
        <v>0</v>
      </c>
      <c r="G50" s="90">
        <v>0</v>
      </c>
      <c r="H50" s="91">
        <v>7117</v>
      </c>
      <c r="I50" s="88">
        <v>490183</v>
      </c>
      <c r="J50" s="402">
        <v>7117</v>
      </c>
      <c r="K50" s="88">
        <v>711700</v>
      </c>
      <c r="L50" s="88">
        <v>1201883</v>
      </c>
      <c r="M50" s="88">
        <v>5921593</v>
      </c>
    </row>
    <row r="51" spans="1:13" ht="15.6" customHeight="1" x14ac:dyDescent="0.2">
      <c r="A51" s="3">
        <v>45</v>
      </c>
      <c r="B51" s="5" t="s">
        <v>51</v>
      </c>
      <c r="C51" s="30">
        <v>753.96000000000015</v>
      </c>
      <c r="D51" s="30">
        <v>7038217</v>
      </c>
      <c r="E51" s="29">
        <v>9520260</v>
      </c>
      <c r="F51" s="29">
        <v>2883682</v>
      </c>
      <c r="G51" s="29">
        <v>6636578</v>
      </c>
      <c r="H51" s="28">
        <v>0</v>
      </c>
      <c r="I51" s="30">
        <v>0</v>
      </c>
      <c r="J51" s="403">
        <v>9335</v>
      </c>
      <c r="K51" s="30">
        <v>933500</v>
      </c>
      <c r="L51" s="30">
        <v>3817182</v>
      </c>
      <c r="M51" s="30">
        <v>10855399</v>
      </c>
    </row>
    <row r="52" spans="1:13" ht="15.6" customHeight="1" x14ac:dyDescent="0.2">
      <c r="A52" s="82">
        <v>46</v>
      </c>
      <c r="B52" s="83" t="s">
        <v>52</v>
      </c>
      <c r="C52" s="88">
        <v>728.06</v>
      </c>
      <c r="D52" s="89">
        <v>874400</v>
      </c>
      <c r="E52" s="90">
        <v>0</v>
      </c>
      <c r="F52" s="90">
        <v>0</v>
      </c>
      <c r="G52" s="90">
        <v>0</v>
      </c>
      <c r="H52" s="91">
        <v>1201</v>
      </c>
      <c r="I52" s="88">
        <v>82719</v>
      </c>
      <c r="J52" s="402">
        <v>1201</v>
      </c>
      <c r="K52" s="88">
        <v>120100</v>
      </c>
      <c r="L52" s="88">
        <v>202819</v>
      </c>
      <c r="M52" s="88">
        <v>1077219</v>
      </c>
    </row>
    <row r="53" spans="1:13" ht="15.6" customHeight="1" x14ac:dyDescent="0.2">
      <c r="A53" s="82">
        <v>47</v>
      </c>
      <c r="B53" s="83" t="s">
        <v>53</v>
      </c>
      <c r="C53" s="88">
        <v>910.76</v>
      </c>
      <c r="D53" s="88">
        <v>3460888</v>
      </c>
      <c r="E53" s="90">
        <v>1851066</v>
      </c>
      <c r="F53" s="90">
        <v>1060614</v>
      </c>
      <c r="G53" s="90">
        <v>790452</v>
      </c>
      <c r="H53" s="91">
        <v>0</v>
      </c>
      <c r="I53" s="88">
        <v>0</v>
      </c>
      <c r="J53" s="402">
        <v>3800</v>
      </c>
      <c r="K53" s="88">
        <v>380000</v>
      </c>
      <c r="L53" s="88">
        <v>1440614</v>
      </c>
      <c r="M53" s="88">
        <v>4901502</v>
      </c>
    </row>
    <row r="54" spans="1:13" ht="15.6" customHeight="1" x14ac:dyDescent="0.2">
      <c r="A54" s="82">
        <v>48</v>
      </c>
      <c r="B54" s="83" t="s">
        <v>91</v>
      </c>
      <c r="C54" s="88">
        <v>871.07</v>
      </c>
      <c r="D54" s="88">
        <v>5146282</v>
      </c>
      <c r="E54" s="90">
        <v>0</v>
      </c>
      <c r="F54" s="90">
        <v>0</v>
      </c>
      <c r="G54" s="90">
        <v>0</v>
      </c>
      <c r="H54" s="91">
        <v>5908</v>
      </c>
      <c r="I54" s="88">
        <v>406914</v>
      </c>
      <c r="J54" s="402">
        <v>5908</v>
      </c>
      <c r="K54" s="88">
        <v>590800</v>
      </c>
      <c r="L54" s="88">
        <v>997714</v>
      </c>
      <c r="M54" s="88">
        <v>6143996</v>
      </c>
    </row>
    <row r="55" spans="1:13" ht="15.6" customHeight="1" x14ac:dyDescent="0.2">
      <c r="A55" s="82">
        <v>49</v>
      </c>
      <c r="B55" s="83" t="s">
        <v>54</v>
      </c>
      <c r="C55" s="88">
        <v>574.43999999999994</v>
      </c>
      <c r="D55" s="88">
        <v>7984716</v>
      </c>
      <c r="E55" s="90">
        <v>0</v>
      </c>
      <c r="F55" s="90">
        <v>0</v>
      </c>
      <c r="G55" s="90">
        <v>0</v>
      </c>
      <c r="H55" s="91">
        <v>13900</v>
      </c>
      <c r="I55" s="88">
        <v>957363</v>
      </c>
      <c r="J55" s="402">
        <v>13900</v>
      </c>
      <c r="K55" s="88">
        <v>1390000</v>
      </c>
      <c r="L55" s="88">
        <v>2347363</v>
      </c>
      <c r="M55" s="88">
        <v>10332079</v>
      </c>
    </row>
    <row r="56" spans="1:13" ht="15.6" customHeight="1" x14ac:dyDescent="0.2">
      <c r="A56" s="3">
        <v>50</v>
      </c>
      <c r="B56" s="5" t="s">
        <v>55</v>
      </c>
      <c r="C56" s="30">
        <v>634.46</v>
      </c>
      <c r="D56" s="30">
        <v>5044591</v>
      </c>
      <c r="E56" s="29">
        <v>0</v>
      </c>
      <c r="F56" s="29">
        <v>0</v>
      </c>
      <c r="G56" s="29">
        <v>0</v>
      </c>
      <c r="H56" s="28">
        <v>7951</v>
      </c>
      <c r="I56" s="30">
        <v>547625</v>
      </c>
      <c r="J56" s="403">
        <v>7951</v>
      </c>
      <c r="K56" s="30">
        <v>795100</v>
      </c>
      <c r="L56" s="30">
        <v>1342725</v>
      </c>
      <c r="M56" s="30">
        <v>6387316</v>
      </c>
    </row>
    <row r="57" spans="1:13" ht="15.6" customHeight="1" x14ac:dyDescent="0.2">
      <c r="A57" s="82">
        <v>51</v>
      </c>
      <c r="B57" s="83" t="s">
        <v>56</v>
      </c>
      <c r="C57" s="88">
        <v>706.66</v>
      </c>
      <c r="D57" s="89">
        <v>5953611</v>
      </c>
      <c r="E57" s="90">
        <v>0</v>
      </c>
      <c r="F57" s="90">
        <v>0</v>
      </c>
      <c r="G57" s="90">
        <v>0</v>
      </c>
      <c r="H57" s="91">
        <v>8425</v>
      </c>
      <c r="I57" s="88">
        <v>580272</v>
      </c>
      <c r="J57" s="402">
        <v>8425</v>
      </c>
      <c r="K57" s="88">
        <v>842500</v>
      </c>
      <c r="L57" s="88">
        <v>1422772</v>
      </c>
      <c r="M57" s="88">
        <v>7376383</v>
      </c>
    </row>
    <row r="58" spans="1:13" ht="15.6" customHeight="1" x14ac:dyDescent="0.2">
      <c r="A58" s="82">
        <v>52</v>
      </c>
      <c r="B58" s="83" t="s">
        <v>57</v>
      </c>
      <c r="C58" s="88">
        <v>658.37</v>
      </c>
      <c r="D58" s="88">
        <v>24996334</v>
      </c>
      <c r="E58" s="90">
        <v>0</v>
      </c>
      <c r="F58" s="90">
        <v>0</v>
      </c>
      <c r="G58" s="90">
        <v>0</v>
      </c>
      <c r="H58" s="91">
        <v>37967</v>
      </c>
      <c r="I58" s="88">
        <v>2614977</v>
      </c>
      <c r="J58" s="402">
        <v>37967</v>
      </c>
      <c r="K58" s="88">
        <v>3796700</v>
      </c>
      <c r="L58" s="88">
        <v>6411677</v>
      </c>
      <c r="M58" s="88">
        <v>31408011</v>
      </c>
    </row>
    <row r="59" spans="1:13" ht="15.6" customHeight="1" x14ac:dyDescent="0.2">
      <c r="A59" s="82">
        <v>53</v>
      </c>
      <c r="B59" s="83" t="s">
        <v>58</v>
      </c>
      <c r="C59" s="88">
        <v>689.74</v>
      </c>
      <c r="D59" s="88">
        <v>13168516</v>
      </c>
      <c r="E59" s="90">
        <v>0</v>
      </c>
      <c r="F59" s="90">
        <v>0</v>
      </c>
      <c r="G59" s="90">
        <v>0</v>
      </c>
      <c r="H59" s="91">
        <v>19092</v>
      </c>
      <c r="I59" s="88">
        <v>1314962</v>
      </c>
      <c r="J59" s="402">
        <v>19092</v>
      </c>
      <c r="K59" s="88">
        <v>1909200</v>
      </c>
      <c r="L59" s="88">
        <v>3224162</v>
      </c>
      <c r="M59" s="88">
        <v>16392678</v>
      </c>
    </row>
    <row r="60" spans="1:13" ht="15.6" customHeight="1" x14ac:dyDescent="0.2">
      <c r="A60" s="82">
        <v>54</v>
      </c>
      <c r="B60" s="83" t="s">
        <v>59</v>
      </c>
      <c r="C60" s="88">
        <v>951.45</v>
      </c>
      <c r="D60" s="88">
        <v>586093</v>
      </c>
      <c r="E60" s="90">
        <v>0</v>
      </c>
      <c r="F60" s="90">
        <v>0</v>
      </c>
      <c r="G60" s="90">
        <v>0</v>
      </c>
      <c r="H60" s="91">
        <v>616</v>
      </c>
      <c r="I60" s="88">
        <v>42427</v>
      </c>
      <c r="J60" s="402">
        <v>616</v>
      </c>
      <c r="K60" s="88">
        <v>61600</v>
      </c>
      <c r="L60" s="88">
        <v>104027</v>
      </c>
      <c r="M60" s="88">
        <v>690120</v>
      </c>
    </row>
    <row r="61" spans="1:13" ht="15.6" customHeight="1" x14ac:dyDescent="0.2">
      <c r="A61" s="3">
        <v>55</v>
      </c>
      <c r="B61" s="5" t="s">
        <v>60</v>
      </c>
      <c r="C61" s="30">
        <v>795.14</v>
      </c>
      <c r="D61" s="30">
        <v>13643807</v>
      </c>
      <c r="E61" s="29">
        <v>0</v>
      </c>
      <c r="F61" s="29">
        <v>0</v>
      </c>
      <c r="G61" s="29">
        <v>0</v>
      </c>
      <c r="H61" s="28">
        <v>17159</v>
      </c>
      <c r="I61" s="30">
        <v>1181826</v>
      </c>
      <c r="J61" s="403">
        <v>17159</v>
      </c>
      <c r="K61" s="30">
        <v>1715900</v>
      </c>
      <c r="L61" s="30">
        <v>2897726</v>
      </c>
      <c r="M61" s="30">
        <v>16541533</v>
      </c>
    </row>
    <row r="62" spans="1:13" ht="15.6" customHeight="1" x14ac:dyDescent="0.2">
      <c r="A62" s="82">
        <v>56</v>
      </c>
      <c r="B62" s="83" t="s">
        <v>61</v>
      </c>
      <c r="C62" s="88">
        <v>614.66000000000008</v>
      </c>
      <c r="D62" s="89">
        <v>1897455</v>
      </c>
      <c r="E62" s="90">
        <v>0</v>
      </c>
      <c r="F62" s="90">
        <v>0</v>
      </c>
      <c r="G62" s="90">
        <v>0</v>
      </c>
      <c r="H62" s="91">
        <v>3087</v>
      </c>
      <c r="I62" s="88">
        <v>212617</v>
      </c>
      <c r="J62" s="402">
        <v>3087</v>
      </c>
      <c r="K62" s="88">
        <v>308700</v>
      </c>
      <c r="L62" s="88">
        <v>521317</v>
      </c>
      <c r="M62" s="88">
        <v>2418772</v>
      </c>
    </row>
    <row r="63" spans="1:13" ht="15.6" customHeight="1" x14ac:dyDescent="0.2">
      <c r="A63" s="82">
        <v>57</v>
      </c>
      <c r="B63" s="83" t="s">
        <v>62</v>
      </c>
      <c r="C63" s="88">
        <v>764.51</v>
      </c>
      <c r="D63" s="88">
        <v>7132114</v>
      </c>
      <c r="E63" s="90">
        <v>0</v>
      </c>
      <c r="F63" s="90">
        <v>0</v>
      </c>
      <c r="G63" s="90">
        <v>0</v>
      </c>
      <c r="H63" s="91">
        <v>9329</v>
      </c>
      <c r="I63" s="88">
        <v>642535</v>
      </c>
      <c r="J63" s="402">
        <v>9329</v>
      </c>
      <c r="K63" s="88">
        <v>932900</v>
      </c>
      <c r="L63" s="88">
        <v>1575435</v>
      </c>
      <c r="M63" s="88">
        <v>8707549</v>
      </c>
    </row>
    <row r="64" spans="1:13" ht="15.6" customHeight="1" x14ac:dyDescent="0.2">
      <c r="A64" s="82">
        <v>58</v>
      </c>
      <c r="B64" s="83" t="s">
        <v>63</v>
      </c>
      <c r="C64" s="88">
        <v>697.04</v>
      </c>
      <c r="D64" s="88">
        <v>5811920</v>
      </c>
      <c r="E64" s="90">
        <v>0</v>
      </c>
      <c r="F64" s="90">
        <v>0</v>
      </c>
      <c r="G64" s="90">
        <v>0</v>
      </c>
      <c r="H64" s="91">
        <v>8338</v>
      </c>
      <c r="I64" s="88">
        <v>574280</v>
      </c>
      <c r="J64" s="402">
        <v>8338</v>
      </c>
      <c r="K64" s="88">
        <v>833800</v>
      </c>
      <c r="L64" s="88">
        <v>1408080</v>
      </c>
      <c r="M64" s="88">
        <v>7220000</v>
      </c>
    </row>
    <row r="65" spans="1:13" ht="15.6" customHeight="1" x14ac:dyDescent="0.2">
      <c r="A65" s="82">
        <v>59</v>
      </c>
      <c r="B65" s="83" t="s">
        <v>64</v>
      </c>
      <c r="C65" s="88">
        <v>689.52</v>
      </c>
      <c r="D65" s="88">
        <v>3631702</v>
      </c>
      <c r="E65" s="90">
        <v>0</v>
      </c>
      <c r="F65" s="90">
        <v>0</v>
      </c>
      <c r="G65" s="90">
        <v>0</v>
      </c>
      <c r="H65" s="91">
        <v>5267</v>
      </c>
      <c r="I65" s="88">
        <v>362765</v>
      </c>
      <c r="J65" s="402">
        <v>5267</v>
      </c>
      <c r="K65" s="88">
        <v>526700</v>
      </c>
      <c r="L65" s="88">
        <v>889465</v>
      </c>
      <c r="M65" s="88">
        <v>4521167</v>
      </c>
    </row>
    <row r="66" spans="1:13" ht="15.6" customHeight="1" x14ac:dyDescent="0.2">
      <c r="A66" s="3">
        <v>60</v>
      </c>
      <c r="B66" s="5" t="s">
        <v>65</v>
      </c>
      <c r="C66" s="30">
        <v>594.04</v>
      </c>
      <c r="D66" s="30">
        <v>3662851</v>
      </c>
      <c r="E66" s="29">
        <v>0</v>
      </c>
      <c r="F66" s="29">
        <v>0</v>
      </c>
      <c r="G66" s="29">
        <v>0</v>
      </c>
      <c r="H66" s="28">
        <v>6166</v>
      </c>
      <c r="I66" s="30">
        <v>424683</v>
      </c>
      <c r="J66" s="403">
        <v>6166</v>
      </c>
      <c r="K66" s="30">
        <v>616600</v>
      </c>
      <c r="L66" s="30">
        <v>1041283</v>
      </c>
      <c r="M66" s="30">
        <v>4704134</v>
      </c>
    </row>
    <row r="67" spans="1:13" ht="15.6" customHeight="1" x14ac:dyDescent="0.2">
      <c r="A67" s="82">
        <v>61</v>
      </c>
      <c r="B67" s="83" t="s">
        <v>66</v>
      </c>
      <c r="C67" s="88">
        <v>833.70999999999992</v>
      </c>
      <c r="D67" s="89">
        <v>3057215</v>
      </c>
      <c r="E67" s="90">
        <v>0</v>
      </c>
      <c r="F67" s="90">
        <v>0</v>
      </c>
      <c r="G67" s="90">
        <v>0</v>
      </c>
      <c r="H67" s="91">
        <v>3667</v>
      </c>
      <c r="I67" s="88">
        <v>252565</v>
      </c>
      <c r="J67" s="402">
        <v>3667</v>
      </c>
      <c r="K67" s="88">
        <v>366700</v>
      </c>
      <c r="L67" s="88">
        <v>619265</v>
      </c>
      <c r="M67" s="88">
        <v>3676480</v>
      </c>
    </row>
    <row r="68" spans="1:13" ht="15.6" customHeight="1" x14ac:dyDescent="0.2">
      <c r="A68" s="82">
        <v>62</v>
      </c>
      <c r="B68" s="83" t="s">
        <v>67</v>
      </c>
      <c r="C68" s="88">
        <v>516.08000000000004</v>
      </c>
      <c r="D68" s="88">
        <v>1073962</v>
      </c>
      <c r="E68" s="90">
        <v>0</v>
      </c>
      <c r="F68" s="90">
        <v>0</v>
      </c>
      <c r="G68" s="90">
        <v>0</v>
      </c>
      <c r="H68" s="91">
        <v>2081</v>
      </c>
      <c r="I68" s="88">
        <v>143329</v>
      </c>
      <c r="J68" s="402">
        <v>2081</v>
      </c>
      <c r="K68" s="88">
        <v>208100</v>
      </c>
      <c r="L68" s="88">
        <v>351429</v>
      </c>
      <c r="M68" s="88">
        <v>1425391</v>
      </c>
    </row>
    <row r="69" spans="1:13" ht="15.6" customHeight="1" x14ac:dyDescent="0.2">
      <c r="A69" s="82">
        <v>63</v>
      </c>
      <c r="B69" s="83" t="s">
        <v>68</v>
      </c>
      <c r="C69" s="88">
        <v>756.79</v>
      </c>
      <c r="D69" s="88">
        <v>1540824</v>
      </c>
      <c r="E69" s="90">
        <v>5908357</v>
      </c>
      <c r="F69" s="90">
        <v>680156</v>
      </c>
      <c r="G69" s="90">
        <v>5228201</v>
      </c>
      <c r="H69" s="91">
        <v>0</v>
      </c>
      <c r="I69" s="88">
        <v>0</v>
      </c>
      <c r="J69" s="402">
        <v>2036</v>
      </c>
      <c r="K69" s="88">
        <v>203600</v>
      </c>
      <c r="L69" s="88">
        <v>883756</v>
      </c>
      <c r="M69" s="88">
        <v>2424580</v>
      </c>
    </row>
    <row r="70" spans="1:13" ht="15.6" customHeight="1" x14ac:dyDescent="0.2">
      <c r="A70" s="82">
        <v>64</v>
      </c>
      <c r="B70" s="83" t="s">
        <v>69</v>
      </c>
      <c r="C70" s="88">
        <v>592.66</v>
      </c>
      <c r="D70" s="88">
        <v>1366081</v>
      </c>
      <c r="E70" s="90">
        <v>0</v>
      </c>
      <c r="F70" s="90">
        <v>0</v>
      </c>
      <c r="G70" s="90">
        <v>0</v>
      </c>
      <c r="H70" s="91">
        <v>2305</v>
      </c>
      <c r="I70" s="88">
        <v>158757</v>
      </c>
      <c r="J70" s="402">
        <v>2305</v>
      </c>
      <c r="K70" s="88">
        <v>230500</v>
      </c>
      <c r="L70" s="88">
        <v>389257</v>
      </c>
      <c r="M70" s="88">
        <v>1755338</v>
      </c>
    </row>
    <row r="71" spans="1:13" ht="15.6" customHeight="1" x14ac:dyDescent="0.2">
      <c r="A71" s="3">
        <v>65</v>
      </c>
      <c r="B71" s="5" t="s">
        <v>70</v>
      </c>
      <c r="C71" s="30">
        <v>829.12</v>
      </c>
      <c r="D71" s="30">
        <v>6744062</v>
      </c>
      <c r="E71" s="29">
        <v>0</v>
      </c>
      <c r="F71" s="29">
        <v>0</v>
      </c>
      <c r="G71" s="29">
        <v>0</v>
      </c>
      <c r="H71" s="28">
        <v>8134</v>
      </c>
      <c r="I71" s="30">
        <v>560229</v>
      </c>
      <c r="J71" s="403">
        <v>8134</v>
      </c>
      <c r="K71" s="30">
        <v>813400</v>
      </c>
      <c r="L71" s="30">
        <v>1373629</v>
      </c>
      <c r="M71" s="30">
        <v>8117691</v>
      </c>
    </row>
    <row r="72" spans="1:13" ht="15.6" customHeight="1" x14ac:dyDescent="0.2">
      <c r="A72" s="82">
        <v>66</v>
      </c>
      <c r="B72" s="83" t="s">
        <v>71</v>
      </c>
      <c r="C72" s="88">
        <v>730.06</v>
      </c>
      <c r="D72" s="89">
        <v>1396605</v>
      </c>
      <c r="E72" s="90">
        <v>0</v>
      </c>
      <c r="F72" s="90">
        <v>0</v>
      </c>
      <c r="G72" s="90">
        <v>0</v>
      </c>
      <c r="H72" s="91">
        <v>1913</v>
      </c>
      <c r="I72" s="88">
        <v>131758</v>
      </c>
      <c r="J72" s="402">
        <v>1913</v>
      </c>
      <c r="K72" s="88">
        <v>191300</v>
      </c>
      <c r="L72" s="88">
        <v>323058</v>
      </c>
      <c r="M72" s="88">
        <v>1719663</v>
      </c>
    </row>
    <row r="73" spans="1:13" ht="15.6" customHeight="1" x14ac:dyDescent="0.2">
      <c r="A73" s="82">
        <v>67</v>
      </c>
      <c r="B73" s="83" t="s">
        <v>4</v>
      </c>
      <c r="C73" s="88">
        <v>715.61</v>
      </c>
      <c r="D73" s="88">
        <v>3814917</v>
      </c>
      <c r="E73" s="90">
        <v>0</v>
      </c>
      <c r="F73" s="90">
        <v>0</v>
      </c>
      <c r="G73" s="90">
        <v>0</v>
      </c>
      <c r="H73" s="91">
        <v>5331</v>
      </c>
      <c r="I73" s="88">
        <v>367173</v>
      </c>
      <c r="J73" s="402">
        <v>5331</v>
      </c>
      <c r="K73" s="88">
        <v>533100</v>
      </c>
      <c r="L73" s="88">
        <v>900273</v>
      </c>
      <c r="M73" s="88">
        <v>4715190</v>
      </c>
    </row>
    <row r="74" spans="1:13" ht="15.6" customHeight="1" x14ac:dyDescent="0.2">
      <c r="A74" s="82">
        <v>68</v>
      </c>
      <c r="B74" s="83" t="s">
        <v>3</v>
      </c>
      <c r="C74" s="88">
        <v>798.7</v>
      </c>
      <c r="D74" s="88">
        <v>1519926</v>
      </c>
      <c r="E74" s="90">
        <v>0</v>
      </c>
      <c r="F74" s="90">
        <v>0</v>
      </c>
      <c r="G74" s="90">
        <v>0</v>
      </c>
      <c r="H74" s="91">
        <v>1903</v>
      </c>
      <c r="I74" s="88">
        <v>131069</v>
      </c>
      <c r="J74" s="402">
        <v>1903</v>
      </c>
      <c r="K74" s="88">
        <v>190300</v>
      </c>
      <c r="L74" s="88">
        <v>321369</v>
      </c>
      <c r="M74" s="88">
        <v>1841295</v>
      </c>
    </row>
    <row r="75" spans="1:13" ht="15.6" customHeight="1" x14ac:dyDescent="0.2">
      <c r="A75" s="2">
        <v>69</v>
      </c>
      <c r="B75" s="4" t="s">
        <v>93</v>
      </c>
      <c r="C75" s="33">
        <v>705.67</v>
      </c>
      <c r="D75" s="33">
        <v>3233380</v>
      </c>
      <c r="E75" s="93">
        <v>0</v>
      </c>
      <c r="F75" s="93">
        <v>0</v>
      </c>
      <c r="G75" s="93">
        <v>0</v>
      </c>
      <c r="H75" s="94">
        <v>4582</v>
      </c>
      <c r="I75" s="33">
        <v>315585</v>
      </c>
      <c r="J75" s="404">
        <v>4582</v>
      </c>
      <c r="K75" s="33">
        <v>458200</v>
      </c>
      <c r="L75" s="33">
        <v>773785</v>
      </c>
      <c r="M75" s="33">
        <v>4007165</v>
      </c>
    </row>
    <row r="76" spans="1:13" s="224" customFormat="1" ht="15.6" customHeight="1" thickBot="1" x14ac:dyDescent="0.25">
      <c r="A76" s="84"/>
      <c r="B76" s="397" t="s">
        <v>72</v>
      </c>
      <c r="C76" s="221">
        <v>705.97650243448516</v>
      </c>
      <c r="D76" s="398">
        <v>483268449</v>
      </c>
      <c r="E76" s="399">
        <v>76792933</v>
      </c>
      <c r="F76" s="399">
        <v>38336714</v>
      </c>
      <c r="G76" s="399">
        <v>38456219</v>
      </c>
      <c r="H76" s="400">
        <v>558348</v>
      </c>
      <c r="I76" s="399">
        <v>38456223</v>
      </c>
      <c r="J76" s="405">
        <v>684539</v>
      </c>
      <c r="K76" s="401">
        <v>68453900</v>
      </c>
      <c r="L76" s="401">
        <v>145246837</v>
      </c>
      <c r="M76" s="401">
        <v>628515286</v>
      </c>
    </row>
    <row r="77" spans="1:13" ht="13.5" thickTop="1" x14ac:dyDescent="0.2"/>
  </sheetData>
  <sheetProtection formatCells="0" formatColumns="0" formatRows="0" sort="0"/>
  <mergeCells count="13">
    <mergeCell ref="C1:D1"/>
    <mergeCell ref="A1:B3"/>
    <mergeCell ref="G2:G3"/>
    <mergeCell ref="E2:E3"/>
    <mergeCell ref="C2:C3"/>
    <mergeCell ref="D2:D3"/>
    <mergeCell ref="L1:L3"/>
    <mergeCell ref="H2:H3"/>
    <mergeCell ref="M1:M3"/>
    <mergeCell ref="E1:I1"/>
    <mergeCell ref="J2:J3"/>
    <mergeCell ref="F2:F3"/>
    <mergeCell ref="J1:K1"/>
  </mergeCells>
  <phoneticPr fontId="0" type="noConversion"/>
  <printOptions horizontalCentered="1"/>
  <pageMargins left="0.25" right="0.24" top="1.08" bottom="0.27" header="0.32" footer="0.35"/>
  <pageSetup paperSize="5" scale="70" firstPageNumber="32" orientation="portrait" r:id="rId1"/>
  <headerFooter alignWithMargins="0">
    <oddHeader>&amp;L&amp;"Arial,Bold"&amp;18&amp;K000000Table 3A:  FY2017-18 Budget Letter  &amp;20
Level 3 Legislative Allocations</oddHeader>
    <oddFooter>&amp;R&amp;12&amp;P</oddFooter>
  </headerFooter>
  <colBreaks count="1" manualBreakCount="1">
    <brk id="9" max="73" man="1"/>
  </col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129</vt:i4>
      </vt:variant>
    </vt:vector>
  </HeadingPairs>
  <TitlesOfParts>
    <vt:vector size="196" baseType="lpstr">
      <vt:lpstr>1_Summary_March</vt:lpstr>
      <vt:lpstr>Natural Disaster</vt:lpstr>
      <vt:lpstr>Sheet1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5B1_RSD Orleans</vt:lpstr>
      <vt:lpstr>5B1A_Type 3B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5C1J_Jeff Chamber</vt:lpstr>
      <vt:lpstr>5C1K_Tallulah</vt:lpstr>
      <vt:lpstr>5C1M_GEO-BR</vt:lpstr>
      <vt:lpstr>5C1N_Delta</vt:lpstr>
      <vt:lpstr>5C1O_Impact</vt:lpstr>
      <vt:lpstr>5C1P_Vision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5C1X_Tangi</vt:lpstr>
      <vt:lpstr>5C1Y_GEO</vt:lpstr>
      <vt:lpstr>5C1Z_Lincoln Prep</vt:lpstr>
      <vt:lpstr>5C1AA_Laurel</vt:lpstr>
      <vt:lpstr>5C1AB_Apex</vt:lpstr>
      <vt:lpstr>5C1AC_Smothers</vt:lpstr>
      <vt:lpstr>5C1AD_Greater</vt:lpstr>
      <vt:lpstr>5C1AE_Noble Minds</vt:lpstr>
      <vt:lpstr>5C1AF_JCFA-Laf</vt:lpstr>
      <vt:lpstr>5C1AG_Collegiate</vt:lpstr>
      <vt:lpstr>5C1AH_BRUP</vt:lpstr>
      <vt:lpstr>5C2_LAVCA</vt:lpstr>
      <vt:lpstr>5C3_UnvView</vt:lpstr>
      <vt:lpstr>6_Local Deduct Calc</vt:lpstr>
      <vt:lpstr>7_Local Revenue</vt:lpstr>
      <vt:lpstr>8_2.1.17 SIS</vt:lpstr>
      <vt:lpstr>8A_2.1.17 3B&amp;5</vt:lpstr>
      <vt:lpstr>Source Data</vt:lpstr>
      <vt:lpstr>'1_State Summary'!Print_Area</vt:lpstr>
      <vt:lpstr>'1_Summary_March'!Print_Area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'5B1_RSD Orleans'!Print_Area</vt:lpstr>
      <vt:lpstr>'5B1A_Type 3B'!Print_Area</vt:lpstr>
      <vt:lpstr>'5B2_RSD LA'!Print_Area</vt:lpstr>
      <vt:lpstr>'5C1_New Type 2'!Print_Area</vt:lpstr>
      <vt:lpstr>'5C1A_Madison'!Print_Area</vt:lpstr>
      <vt:lpstr>'5C1AA_Laurel'!Print_Area</vt:lpstr>
      <vt:lpstr>'5C1AB_Apex'!Print_Area</vt:lpstr>
      <vt:lpstr>'5C1AC_Smothers'!Print_Area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'5C1J_Jeff Chamber'!Print_Area</vt:lpstr>
      <vt:lpstr>'5C1K_Tallulah'!Print_Area</vt:lpstr>
      <vt:lpstr>'5C1M_GEO-BR'!Print_Area</vt:lpstr>
      <vt:lpstr>'5C1N_Delta'!Print_Area</vt:lpstr>
      <vt:lpstr>'5C1O_Impact'!Print_Area</vt:lpstr>
      <vt:lpstr>'5C1P_Vision'!Print_Area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'5C1X_Tangi'!Print_Area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'8_2.1.17 SIS'!Print_Area</vt:lpstr>
      <vt:lpstr>'8A_2.1.17 3B&amp;5'!Print_Area</vt:lpstr>
      <vt:lpstr>'Natural Disaster'!Print_Area</vt:lpstr>
      <vt:lpstr>Sheet1!Print_Area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'5B1_RSD Orleans'!Print_Titles</vt:lpstr>
      <vt:lpstr>'5B1A_Type 3B'!Print_Titles</vt:lpstr>
      <vt:lpstr>'5B2_RSD LA'!Print_Titles</vt:lpstr>
      <vt:lpstr>'5C1_New Type 2'!Print_Titles</vt:lpstr>
      <vt:lpstr>'5C1A_Madison'!Print_Titles</vt:lpstr>
      <vt:lpstr>'5C1AA_Laurel'!Print_Titles</vt:lpstr>
      <vt:lpstr>'5C1AB_Apex'!Print_Titles</vt:lpstr>
      <vt:lpstr>'5C1AC_Smothers'!Print_Titles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'5C1J_Jeff Chamber'!Print_Titles</vt:lpstr>
      <vt:lpstr>'5C1K_Tallulah'!Print_Titles</vt:lpstr>
      <vt:lpstr>'5C1M_GEO-BR'!Print_Titles</vt:lpstr>
      <vt:lpstr>'5C1N_Delta'!Print_Titles</vt:lpstr>
      <vt:lpstr>'5C1O_Impact'!Print_Titles</vt:lpstr>
      <vt:lpstr>'5C1P_Vision'!Print_Titles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'5C1X_Tangi'!Print_Titles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'8_2.1.17 SIS'!Print_Titles</vt:lpstr>
      <vt:lpstr>'Natural Disaster'!Print_Titles</vt:lpstr>
      <vt:lpstr>'Source Data'!Print_Titles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Reynaldo Valldejuli</dc:creator>
  <cp:lastModifiedBy>Reynaldo Valldejuli</cp:lastModifiedBy>
  <cp:lastPrinted>2018-03-14T22:36:22Z</cp:lastPrinted>
  <dcterms:created xsi:type="dcterms:W3CDTF">1999-11-15T20:37:39Z</dcterms:created>
  <dcterms:modified xsi:type="dcterms:W3CDTF">2018-03-23T19:32:31Z</dcterms:modified>
</cp:coreProperties>
</file>