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10812" windowHeight="5340" tabRatio="599" activeTab="0"/>
  </bookViews>
  <sheets>
    <sheet name="Other Uses of Funds - 900" sheetId="1" r:id="rId1"/>
  </sheets>
  <definedNames>
    <definedName name="_xlnm.Print_Area" localSheetId="0">'Other Uses of Funds - 900'!$A$1:$O$103</definedName>
    <definedName name="_xlnm.Print_Titles" localSheetId="0">'Other Uses of Funds - 900'!$A:$C,'Other Uses of Funds - 900'!$1:$2</definedName>
  </definedNames>
  <calcPr fullCalcOnLoad="1"/>
</workbook>
</file>

<file path=xl/sharedStrings.xml><?xml version="1.0" encoding="utf-8"?>
<sst xmlns="http://schemas.openxmlformats.org/spreadsheetml/2006/main" count="119" uniqueCount="114">
  <si>
    <t>LEA</t>
  </si>
  <si>
    <t>DISTRICT</t>
  </si>
  <si>
    <t>Per Pupil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</si>
  <si>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</si>
  <si>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</si>
  <si>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</si>
  <si>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</si>
  <si>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</si>
  <si>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</si>
  <si>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</si>
  <si>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</si>
  <si>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</si>
  <si>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</si>
  <si>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</si>
  <si>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</si>
  <si>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</si>
  <si>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</si>
  <si>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</si>
  <si>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</si>
  <si>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</si>
  <si>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</si>
  <si>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</si>
  <si>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</si>
  <si>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</si>
  <si>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</si>
  <si>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</si>
  <si>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</si>
  <si>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</si>
  <si>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</si>
  <si>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</si>
  <si>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</si>
  <si>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</si>
  <si>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</si>
  <si>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</si>
  <si>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</si>
  <si>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</si>
  <si>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</si>
  <si>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</si>
  <si>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</si>
  <si>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</si>
  <si>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</si>
  <si>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</si>
  <si>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</si>
  <si>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</si>
  <si>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</si>
  <si>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</si>
  <si>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</si>
  <si>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</si>
  <si>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</si>
  <si>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</si>
  <si>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</si>
  <si>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</si>
  <si>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</si>
  <si>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</si>
  <si>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</si>
  <si>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</si>
  <si>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</si>
  <si>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</si>
  <si>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</si>
  <si>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</si>
  <si>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</si>
  <si>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</si>
  <si>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</si>
  <si>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>A02</t>
  </si>
  <si>
    <t>Office of Juvenile Justice</t>
  </si>
  <si>
    <t>Total Office of Juvenile Justice Schools</t>
  </si>
  <si>
    <t xml:space="preserve">Allen Parish School Board </t>
  </si>
  <si>
    <t xml:space="preserve">Caddo Parish School Board </t>
  </si>
  <si>
    <t xml:space="preserve">Calcasieu Parish School Board </t>
  </si>
  <si>
    <t xml:space="preserve">Cameron Parish School Board </t>
  </si>
  <si>
    <t xml:space="preserve">East Baton Rouge Parish School Board </t>
  </si>
  <si>
    <t xml:space="preserve">Jefferson Davis Parish School Board </t>
  </si>
  <si>
    <t xml:space="preserve">Lincoln Parish School Board </t>
  </si>
  <si>
    <t xml:space="preserve">Orleans Parish School Board </t>
  </si>
  <si>
    <t xml:space="preserve">Ouachita Parish School Board </t>
  </si>
  <si>
    <t xml:space="preserve">Pointe Coupee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</si>
  <si>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</si>
  <si>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</si>
  <si>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</si>
  <si>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</si>
  <si>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</si>
  <si>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</si>
  <si>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</si>
  <si>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Louisiana Virtual Charter Academy</t>
  </si>
  <si>
    <t>New Orleans Military/Maritime Academy</t>
  </si>
  <si>
    <t>Object Code 900</t>
  </si>
  <si>
    <t>Other Use of Funds</t>
  </si>
  <si>
    <t>Local Tranfers Out</t>
  </si>
  <si>
    <t>Object Code 940</t>
  </si>
  <si>
    <t>JS Clark Leadership Academy</t>
  </si>
  <si>
    <t>2012-2013</t>
  </si>
  <si>
    <t>Oct.  2012 Elementary Secondary Membership</t>
  </si>
  <si>
    <t xml:space="preserve">Jefferson Parish School Board </t>
  </si>
  <si>
    <t>Lafourche Parish School Board **</t>
  </si>
  <si>
    <t>Livingston Parish School Board **</t>
  </si>
  <si>
    <t>Plaquemines Parish School Board **</t>
  </si>
  <si>
    <t>St. Bernard Parish School Board **</t>
  </si>
  <si>
    <t>St. Tammany Parish School Board **</t>
  </si>
  <si>
    <t>Tangipahoa Parish School Board **</t>
  </si>
  <si>
    <t>Union Parish School Board</t>
  </si>
  <si>
    <t>Recovery School District (RSD OPERATED) **</t>
  </si>
  <si>
    <t>Total Districts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</si>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</sst>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16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0" borderId="17" xfId="117" applyFont="1" applyFill="1" applyBorder="1" applyAlignment="1">
      <alignment horizontal="right" wrapText="1"/>
      <protection/>
    </xf>
    <xf numFmtId="0" fontId="3" fillId="0" borderId="18" xfId="117" applyFont="1" applyFill="1" applyBorder="1" applyAlignment="1">
      <alignment horizontal="left" wrapText="1"/>
      <protection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3" fillId="0" borderId="20" xfId="117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horizontal="right" wrapText="1"/>
      <protection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0" fontId="2" fillId="35" borderId="24" xfId="0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0" fontId="2" fillId="35" borderId="26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1" xfId="117" applyNumberFormat="1" applyFont="1" applyFill="1" applyBorder="1" applyAlignment="1">
      <alignment horizontal="right" wrapText="1"/>
      <protection/>
    </xf>
    <xf numFmtId="164" fontId="3" fillId="36" borderId="11" xfId="117" applyNumberFormat="1" applyFont="1" applyFill="1" applyBorder="1" applyAlignment="1">
      <alignment horizontal="right" wrapText="1"/>
      <protection/>
    </xf>
    <xf numFmtId="0" fontId="3" fillId="0" borderId="20" xfId="117" applyFont="1" applyFill="1" applyBorder="1" applyAlignment="1">
      <alignment wrapText="1"/>
      <protection/>
    </xf>
    <xf numFmtId="164" fontId="3" fillId="0" borderId="20" xfId="117" applyNumberFormat="1" applyFont="1" applyFill="1" applyBorder="1" applyAlignment="1">
      <alignment horizontal="right" wrapText="1"/>
      <protection/>
    </xf>
    <xf numFmtId="164" fontId="3" fillId="36" borderId="20" xfId="117" applyNumberFormat="1" applyFont="1" applyFill="1" applyBorder="1" applyAlignment="1">
      <alignment horizontal="right" wrapText="1"/>
      <protection/>
    </xf>
    <xf numFmtId="164" fontId="3" fillId="0" borderId="13" xfId="117" applyNumberFormat="1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wrapText="1"/>
      <protection/>
    </xf>
    <xf numFmtId="3" fontId="5" fillId="34" borderId="17" xfId="0" applyNumberFormat="1" applyFont="1" applyFill="1" applyBorder="1" applyAlignment="1">
      <alignment/>
    </xf>
    <xf numFmtId="0" fontId="3" fillId="0" borderId="13" xfId="117" applyFont="1" applyFill="1" applyBorder="1" applyAlignment="1">
      <alignment wrapText="1"/>
      <protection/>
    </xf>
    <xf numFmtId="164" fontId="3" fillId="36" borderId="13" xfId="117" applyNumberFormat="1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horizontal="left" wrapText="1"/>
      <protection/>
    </xf>
    <xf numFmtId="164" fontId="4" fillId="33" borderId="12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/>
    </xf>
    <xf numFmtId="3" fontId="3" fillId="30" borderId="20" xfId="117" applyNumberFormat="1" applyFont="1" applyFill="1" applyBorder="1" applyAlignment="1">
      <alignment horizontal="right" wrapText="1"/>
      <protection/>
    </xf>
    <xf numFmtId="3" fontId="3" fillId="30" borderId="11" xfId="117" applyNumberFormat="1" applyFont="1" applyFill="1" applyBorder="1" applyAlignment="1">
      <alignment horizontal="right" wrapText="1"/>
      <protection/>
    </xf>
    <xf numFmtId="164" fontId="4" fillId="33" borderId="28" xfId="0" applyNumberFormat="1" applyFont="1" applyFill="1" applyBorder="1" applyAlignment="1">
      <alignment/>
    </xf>
    <xf numFmtId="0" fontId="3" fillId="37" borderId="11" xfId="118" applyFont="1" applyFill="1" applyBorder="1" applyAlignment="1">
      <alignment horizontal="right" wrapText="1"/>
      <protection/>
    </xf>
    <xf numFmtId="0" fontId="3" fillId="37" borderId="11" xfId="118" applyFont="1" applyFill="1" applyBorder="1" applyAlignment="1">
      <alignment wrapText="1"/>
      <protection/>
    </xf>
    <xf numFmtId="0" fontId="2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3" fillId="0" borderId="29" xfId="118" applyFont="1" applyFill="1" applyBorder="1" applyAlignment="1">
      <alignment horizontal="right" wrapText="1"/>
      <protection/>
    </xf>
    <xf numFmtId="0" fontId="3" fillId="0" borderId="30" xfId="118" applyFont="1" applyFill="1" applyBorder="1" applyAlignment="1">
      <alignment wrapText="1"/>
      <protection/>
    </xf>
    <xf numFmtId="0" fontId="3" fillId="0" borderId="20" xfId="118" applyFont="1" applyFill="1" applyBorder="1" applyAlignment="1">
      <alignment horizontal="right" wrapText="1"/>
      <protection/>
    </xf>
    <xf numFmtId="0" fontId="3" fillId="0" borderId="20" xfId="118" applyFont="1" applyFill="1" applyBorder="1" applyAlignment="1">
      <alignment wrapText="1"/>
      <protection/>
    </xf>
    <xf numFmtId="0" fontId="3" fillId="0" borderId="11" xfId="118" applyFont="1" applyFill="1" applyBorder="1" applyAlignment="1">
      <alignment horizontal="right" wrapText="1"/>
      <protection/>
    </xf>
    <xf numFmtId="0" fontId="3" fillId="0" borderId="11" xfId="118" applyFont="1" applyFill="1" applyBorder="1" applyAlignment="1">
      <alignment wrapText="1"/>
      <protection/>
    </xf>
    <xf numFmtId="0" fontId="3" fillId="0" borderId="13" xfId="118" applyFont="1" applyFill="1" applyBorder="1" applyAlignment="1">
      <alignment horizontal="right" wrapText="1"/>
      <protection/>
    </xf>
    <xf numFmtId="0" fontId="3" fillId="0" borderId="13" xfId="118" applyFont="1" applyFill="1" applyBorder="1" applyAlignment="1">
      <alignment wrapText="1"/>
      <protection/>
    </xf>
    <xf numFmtId="3" fontId="2" fillId="34" borderId="17" xfId="0" applyNumberFormat="1" applyFont="1" applyFill="1" applyBorder="1" applyAlignment="1">
      <alignment/>
    </xf>
    <xf numFmtId="38" fontId="2" fillId="0" borderId="31" xfId="97" applyNumberFormat="1" applyFont="1" applyFill="1" applyBorder="1" applyAlignment="1">
      <alignment vertical="top" wrapText="1"/>
      <protection/>
    </xf>
    <xf numFmtId="38" fontId="2" fillId="0" borderId="0" xfId="97" applyNumberFormat="1" applyFont="1" applyFill="1" applyAlignment="1">
      <alignment vertical="top" wrapText="1"/>
      <protection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6" xfId="106"/>
    <cellStyle name="Normal 46 2" xfId="107"/>
    <cellStyle name="Normal 47" xfId="108"/>
    <cellStyle name="Normal 5" xfId="109"/>
    <cellStyle name="Normal 6" xfId="110"/>
    <cellStyle name="Normal 7" xfId="111"/>
    <cellStyle name="Normal 7 2" xfId="112"/>
    <cellStyle name="Normal 8" xfId="113"/>
    <cellStyle name="Normal 8 2" xfId="114"/>
    <cellStyle name="Normal 9" xfId="115"/>
    <cellStyle name="Normal_800" xfId="116"/>
    <cellStyle name="Normal_Sheet1" xfId="117"/>
    <cellStyle name="Normal_Sheet1 2" xfId="118"/>
    <cellStyle name="Note" xfId="119"/>
    <cellStyle name="Output" xfId="120"/>
    <cellStyle name="Percent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8.7109375" style="1" customWidth="1"/>
    <col min="2" max="2" width="41.7109375" style="1" bestFit="1" customWidth="1"/>
    <col min="3" max="3" width="14.8515625" style="1" customWidth="1"/>
    <col min="4" max="4" width="14.421875" style="1" customWidth="1"/>
    <col min="5" max="5" width="8.57421875" style="1" customWidth="1"/>
    <col min="6" max="6" width="16.28125" style="1" customWidth="1"/>
    <col min="7" max="7" width="8.57421875" style="1" customWidth="1"/>
    <col min="8" max="8" width="15.7109375" style="1" customWidth="1"/>
    <col min="9" max="9" width="8.57421875" style="1" customWidth="1"/>
    <col min="10" max="10" width="12.8515625" style="1" customWidth="1"/>
    <col min="11" max="11" width="8.57421875" style="1" customWidth="1"/>
    <col min="12" max="12" width="15.421875" style="1" customWidth="1"/>
    <col min="13" max="13" width="8.57421875" style="1" customWidth="1"/>
    <col min="14" max="14" width="18.7109375" style="1" customWidth="1"/>
    <col min="15" max="15" width="8.57421875" style="1" customWidth="1"/>
    <col min="16" max="16" width="19.421875" style="1" customWidth="1"/>
    <col min="17" max="16384" width="9.140625" style="1" customWidth="1"/>
  </cols>
  <sheetData>
    <row r="1" spans="1:15" ht="29.25" customHeight="1">
      <c r="A1" s="62" t="s">
        <v>90</v>
      </c>
      <c r="B1" s="63"/>
      <c r="C1" s="66" t="s">
        <v>91</v>
      </c>
      <c r="D1" s="7" t="s">
        <v>86</v>
      </c>
      <c r="E1" s="4"/>
      <c r="F1" s="7" t="s">
        <v>4</v>
      </c>
      <c r="G1" s="6"/>
      <c r="H1" s="7" t="s">
        <v>8</v>
      </c>
      <c r="I1" s="4"/>
      <c r="J1" s="7" t="s">
        <v>9</v>
      </c>
      <c r="K1" s="6"/>
      <c r="L1" s="7" t="s">
        <v>87</v>
      </c>
      <c r="M1" s="6"/>
      <c r="N1" s="64" t="s">
        <v>5</v>
      </c>
      <c r="O1" s="6"/>
    </row>
    <row r="2" spans="1:15" ht="27" customHeight="1">
      <c r="A2" s="2" t="s">
        <v>0</v>
      </c>
      <c r="B2" s="2" t="s">
        <v>1</v>
      </c>
      <c r="C2" s="67"/>
      <c r="D2" s="3" t="s">
        <v>85</v>
      </c>
      <c r="E2" s="5" t="s">
        <v>2</v>
      </c>
      <c r="F2" s="3" t="s">
        <v>3</v>
      </c>
      <c r="G2" s="5" t="s">
        <v>2</v>
      </c>
      <c r="H2" s="3" t="s">
        <v>6</v>
      </c>
      <c r="I2" s="5" t="s">
        <v>2</v>
      </c>
      <c r="J2" s="3" t="s">
        <v>7</v>
      </c>
      <c r="K2" s="5" t="s">
        <v>2</v>
      </c>
      <c r="L2" s="3" t="s">
        <v>88</v>
      </c>
      <c r="M2" s="5" t="s">
        <v>2</v>
      </c>
      <c r="N2" s="65"/>
      <c r="O2" s="5" t="s">
        <v>2</v>
      </c>
    </row>
    <row r="3" spans="1:15" ht="13.5">
      <c r="A3" s="38">
        <v>1</v>
      </c>
      <c r="B3" s="38" t="s">
        <v>10</v>
      </c>
      <c r="C3" s="43">
        <v>9931</v>
      </c>
      <c r="D3" s="35">
        <v>0</v>
      </c>
      <c r="E3" s="35">
        <f>D3/$C3</f>
        <v>0</v>
      </c>
      <c r="F3" s="35">
        <v>0</v>
      </c>
      <c r="G3" s="35">
        <f>F3/$C3</f>
        <v>0</v>
      </c>
      <c r="H3" s="35">
        <v>5273380</v>
      </c>
      <c r="I3" s="35">
        <f>H3/$C3</f>
        <v>531.0019132010875</v>
      </c>
      <c r="J3" s="35">
        <v>433298</v>
      </c>
      <c r="K3" s="35">
        <f>J3/$C3</f>
        <v>43.63085288490585</v>
      </c>
      <c r="L3" s="35">
        <v>80902</v>
      </c>
      <c r="M3" s="35">
        <f>L3/$C3</f>
        <v>8.146410230591078</v>
      </c>
      <c r="N3" s="39">
        <f>D3+F3+H3+J3+L3</f>
        <v>5787580</v>
      </c>
      <c r="O3" s="35">
        <f>N3/$C3</f>
        <v>582.7791763165844</v>
      </c>
    </row>
    <row r="4" spans="1:15" ht="13.5">
      <c r="A4" s="17">
        <v>2</v>
      </c>
      <c r="B4" s="32" t="s">
        <v>66</v>
      </c>
      <c r="C4" s="43">
        <v>4340</v>
      </c>
      <c r="D4" s="33">
        <v>0</v>
      </c>
      <c r="E4" s="33">
        <f aca="true" t="shared" si="0" ref="E4:E67">D4/$C4</f>
        <v>0</v>
      </c>
      <c r="F4" s="33">
        <v>0</v>
      </c>
      <c r="G4" s="33">
        <f aca="true" t="shared" si="1" ref="G4:G67">F4/$C4</f>
        <v>0</v>
      </c>
      <c r="H4" s="33">
        <v>1435357</v>
      </c>
      <c r="I4" s="33">
        <f aca="true" t="shared" si="2" ref="I4:I67">H4/$C4</f>
        <v>330.72741935483873</v>
      </c>
      <c r="J4" s="33">
        <v>63835</v>
      </c>
      <c r="K4" s="33">
        <f aca="true" t="shared" si="3" ref="K4:K67">J4/$C4</f>
        <v>14.70852534562212</v>
      </c>
      <c r="L4" s="33">
        <v>22093</v>
      </c>
      <c r="M4" s="33">
        <f aca="true" t="shared" si="4" ref="M4:M67">L4/$C4</f>
        <v>5.090552995391705</v>
      </c>
      <c r="N4" s="34">
        <f>D4+F4+H4+J4+L4</f>
        <v>1521285</v>
      </c>
      <c r="O4" s="33">
        <f aca="true" t="shared" si="5" ref="O4:O69">N4/$C4</f>
        <v>350.5264976958525</v>
      </c>
    </row>
    <row r="5" spans="1:15" ht="13.5">
      <c r="A5" s="17">
        <v>3</v>
      </c>
      <c r="B5" s="32" t="s">
        <v>11</v>
      </c>
      <c r="C5" s="43">
        <v>20932</v>
      </c>
      <c r="D5" s="33">
        <v>0</v>
      </c>
      <c r="E5" s="33">
        <f t="shared" si="0"/>
        <v>0</v>
      </c>
      <c r="F5" s="33">
        <v>0</v>
      </c>
      <c r="G5" s="33">
        <f t="shared" si="1"/>
        <v>0</v>
      </c>
      <c r="H5" s="33">
        <v>844969</v>
      </c>
      <c r="I5" s="33">
        <f t="shared" si="2"/>
        <v>40.36733231416014</v>
      </c>
      <c r="J5" s="33">
        <v>805096</v>
      </c>
      <c r="K5" s="33">
        <f t="shared" si="3"/>
        <v>38.462449837569274</v>
      </c>
      <c r="L5" s="33">
        <v>331368</v>
      </c>
      <c r="M5" s="33">
        <f t="shared" si="4"/>
        <v>15.83068985285687</v>
      </c>
      <c r="N5" s="34">
        <f aca="true" t="shared" si="6" ref="N5:N68">D5+F5+H5+J5+L5</f>
        <v>1981433</v>
      </c>
      <c r="O5" s="33">
        <f t="shared" si="5"/>
        <v>94.66047200458628</v>
      </c>
    </row>
    <row r="6" spans="1:15" ht="13.5">
      <c r="A6" s="17">
        <v>4</v>
      </c>
      <c r="B6" s="32" t="s">
        <v>12</v>
      </c>
      <c r="C6" s="43">
        <v>3799</v>
      </c>
      <c r="D6" s="33">
        <v>111000</v>
      </c>
      <c r="E6" s="33">
        <f t="shared" si="0"/>
        <v>29.218215319821006</v>
      </c>
      <c r="F6" s="33">
        <v>0</v>
      </c>
      <c r="G6" s="33">
        <f t="shared" si="1"/>
        <v>0</v>
      </c>
      <c r="H6" s="33">
        <v>1623045</v>
      </c>
      <c r="I6" s="33">
        <f t="shared" si="2"/>
        <v>427.2295340879179</v>
      </c>
      <c r="J6" s="33">
        <v>442353</v>
      </c>
      <c r="K6" s="33">
        <f t="shared" si="3"/>
        <v>116.43932613845749</v>
      </c>
      <c r="L6" s="33">
        <v>32067</v>
      </c>
      <c r="M6" s="33">
        <f t="shared" si="4"/>
        <v>8.44090550144775</v>
      </c>
      <c r="N6" s="34">
        <f t="shared" si="6"/>
        <v>2208465</v>
      </c>
      <c r="O6" s="33">
        <f t="shared" si="5"/>
        <v>581.3279810476441</v>
      </c>
    </row>
    <row r="7" spans="1:15" ht="13.5">
      <c r="A7" s="18">
        <v>5</v>
      </c>
      <c r="B7" s="40" t="s">
        <v>13</v>
      </c>
      <c r="C7" s="44">
        <v>5979</v>
      </c>
      <c r="D7" s="30">
        <v>0</v>
      </c>
      <c r="E7" s="30">
        <f t="shared" si="0"/>
        <v>0</v>
      </c>
      <c r="F7" s="30">
        <v>0</v>
      </c>
      <c r="G7" s="30">
        <f t="shared" si="1"/>
        <v>0</v>
      </c>
      <c r="H7" s="30">
        <v>4876193</v>
      </c>
      <c r="I7" s="30">
        <f t="shared" si="2"/>
        <v>815.5532697775548</v>
      </c>
      <c r="J7" s="30">
        <v>439250</v>
      </c>
      <c r="K7" s="30">
        <f t="shared" si="3"/>
        <v>73.46546245191503</v>
      </c>
      <c r="L7" s="30">
        <v>60697</v>
      </c>
      <c r="M7" s="30">
        <f t="shared" si="4"/>
        <v>10.151697608295702</v>
      </c>
      <c r="N7" s="31">
        <f t="shared" si="6"/>
        <v>5376140</v>
      </c>
      <c r="O7" s="30">
        <f t="shared" si="5"/>
        <v>899.1704298377655</v>
      </c>
    </row>
    <row r="8" spans="1:15" ht="13.5">
      <c r="A8" s="38">
        <v>6</v>
      </c>
      <c r="B8" s="38" t="s">
        <v>14</v>
      </c>
      <c r="C8" s="43">
        <v>6081</v>
      </c>
      <c r="D8" s="35">
        <v>0</v>
      </c>
      <c r="E8" s="35">
        <f t="shared" si="0"/>
        <v>0</v>
      </c>
      <c r="F8" s="35">
        <v>0</v>
      </c>
      <c r="G8" s="35">
        <f t="shared" si="1"/>
        <v>0</v>
      </c>
      <c r="H8" s="35">
        <v>666619</v>
      </c>
      <c r="I8" s="35">
        <f t="shared" si="2"/>
        <v>109.62325275448117</v>
      </c>
      <c r="J8" s="35">
        <v>240263</v>
      </c>
      <c r="K8" s="35">
        <f t="shared" si="3"/>
        <v>39.510442361453705</v>
      </c>
      <c r="L8" s="35">
        <v>113080</v>
      </c>
      <c r="M8" s="35">
        <f t="shared" si="4"/>
        <v>18.595625719454038</v>
      </c>
      <c r="N8" s="34">
        <f t="shared" si="6"/>
        <v>1019962</v>
      </c>
      <c r="O8" s="35">
        <f t="shared" si="5"/>
        <v>167.7293208353889</v>
      </c>
    </row>
    <row r="9" spans="1:15" ht="13.5">
      <c r="A9" s="17">
        <v>7</v>
      </c>
      <c r="B9" s="32" t="s">
        <v>15</v>
      </c>
      <c r="C9" s="43">
        <v>2329</v>
      </c>
      <c r="D9" s="33">
        <v>0</v>
      </c>
      <c r="E9" s="33">
        <f t="shared" si="0"/>
        <v>0</v>
      </c>
      <c r="F9" s="33">
        <v>0</v>
      </c>
      <c r="G9" s="33">
        <f t="shared" si="1"/>
        <v>0</v>
      </c>
      <c r="H9" s="33">
        <v>420858</v>
      </c>
      <c r="I9" s="33">
        <f t="shared" si="2"/>
        <v>180.70330613997425</v>
      </c>
      <c r="J9" s="33">
        <v>131169</v>
      </c>
      <c r="K9" s="33">
        <f t="shared" si="3"/>
        <v>56.31987977672821</v>
      </c>
      <c r="L9" s="33">
        <v>219077</v>
      </c>
      <c r="M9" s="33">
        <f t="shared" si="4"/>
        <v>94.06483469300129</v>
      </c>
      <c r="N9" s="34">
        <f t="shared" si="6"/>
        <v>771104</v>
      </c>
      <c r="O9" s="33">
        <f t="shared" si="5"/>
        <v>331.08802060970373</v>
      </c>
    </row>
    <row r="10" spans="1:15" ht="13.5">
      <c r="A10" s="17">
        <v>8</v>
      </c>
      <c r="B10" s="32" t="s">
        <v>16</v>
      </c>
      <c r="C10" s="43">
        <v>21490</v>
      </c>
      <c r="D10" s="33">
        <v>0</v>
      </c>
      <c r="E10" s="33">
        <f t="shared" si="0"/>
        <v>0</v>
      </c>
      <c r="F10" s="33">
        <v>0</v>
      </c>
      <c r="G10" s="33">
        <f t="shared" si="1"/>
        <v>0</v>
      </c>
      <c r="H10" s="33">
        <v>83775481</v>
      </c>
      <c r="I10" s="33">
        <f t="shared" si="2"/>
        <v>3898.347184737087</v>
      </c>
      <c r="J10" s="33">
        <v>327199</v>
      </c>
      <c r="K10" s="33">
        <f t="shared" si="3"/>
        <v>15.225639832480223</v>
      </c>
      <c r="L10" s="33">
        <v>393622</v>
      </c>
      <c r="M10" s="33">
        <f t="shared" si="4"/>
        <v>18.316519311307584</v>
      </c>
      <c r="N10" s="34">
        <f t="shared" si="6"/>
        <v>84496302</v>
      </c>
      <c r="O10" s="33">
        <f t="shared" si="5"/>
        <v>3931.889343880875</v>
      </c>
    </row>
    <row r="11" spans="1:15" ht="13.5">
      <c r="A11" s="17">
        <v>9</v>
      </c>
      <c r="B11" s="32" t="s">
        <v>67</v>
      </c>
      <c r="C11" s="43">
        <v>41239</v>
      </c>
      <c r="D11" s="33">
        <v>0</v>
      </c>
      <c r="E11" s="33">
        <f t="shared" si="0"/>
        <v>0</v>
      </c>
      <c r="F11" s="33">
        <v>0</v>
      </c>
      <c r="G11" s="33">
        <f t="shared" si="1"/>
        <v>0</v>
      </c>
      <c r="H11" s="33">
        <v>29695</v>
      </c>
      <c r="I11" s="33">
        <f t="shared" si="2"/>
        <v>0.7200708067605907</v>
      </c>
      <c r="J11" s="33">
        <v>2659884</v>
      </c>
      <c r="K11" s="33">
        <f t="shared" si="3"/>
        <v>64.49923615994568</v>
      </c>
      <c r="L11" s="33">
        <v>3344805</v>
      </c>
      <c r="M11" s="33">
        <f t="shared" si="4"/>
        <v>81.10781056766653</v>
      </c>
      <c r="N11" s="34">
        <f t="shared" si="6"/>
        <v>6034384</v>
      </c>
      <c r="O11" s="33">
        <f t="shared" si="5"/>
        <v>146.3271175343728</v>
      </c>
    </row>
    <row r="12" spans="1:15" ht="13.5">
      <c r="A12" s="18">
        <v>10</v>
      </c>
      <c r="B12" s="40" t="s">
        <v>68</v>
      </c>
      <c r="C12" s="44">
        <v>32259</v>
      </c>
      <c r="D12" s="30">
        <v>0</v>
      </c>
      <c r="E12" s="30">
        <f t="shared" si="0"/>
        <v>0</v>
      </c>
      <c r="F12" s="30">
        <v>76532250</v>
      </c>
      <c r="G12" s="30">
        <f t="shared" si="1"/>
        <v>2372.4309495024645</v>
      </c>
      <c r="H12" s="30">
        <v>2957901</v>
      </c>
      <c r="I12" s="30">
        <f t="shared" si="2"/>
        <v>91.6922719241142</v>
      </c>
      <c r="J12" s="30">
        <v>1271722</v>
      </c>
      <c r="K12" s="30">
        <f t="shared" si="3"/>
        <v>39.4222387550761</v>
      </c>
      <c r="L12" s="30">
        <v>6219539</v>
      </c>
      <c r="M12" s="30">
        <f t="shared" si="4"/>
        <v>192.8001177965839</v>
      </c>
      <c r="N12" s="31">
        <f t="shared" si="6"/>
        <v>86981412</v>
      </c>
      <c r="O12" s="30">
        <f t="shared" si="5"/>
        <v>2696.3455779782385</v>
      </c>
    </row>
    <row r="13" spans="1:15" ht="13.5">
      <c r="A13" s="38">
        <v>11</v>
      </c>
      <c r="B13" s="38" t="s">
        <v>17</v>
      </c>
      <c r="C13" s="43">
        <v>1638</v>
      </c>
      <c r="D13" s="35">
        <v>0</v>
      </c>
      <c r="E13" s="35">
        <f t="shared" si="0"/>
        <v>0</v>
      </c>
      <c r="F13" s="35">
        <v>0</v>
      </c>
      <c r="G13" s="35">
        <f t="shared" si="1"/>
        <v>0</v>
      </c>
      <c r="H13" s="35">
        <v>0</v>
      </c>
      <c r="I13" s="35">
        <f t="shared" si="2"/>
        <v>0</v>
      </c>
      <c r="J13" s="35">
        <v>76912</v>
      </c>
      <c r="K13" s="35">
        <f t="shared" si="3"/>
        <v>46.95482295482295</v>
      </c>
      <c r="L13" s="35">
        <v>27945</v>
      </c>
      <c r="M13" s="35">
        <f t="shared" si="4"/>
        <v>17.060439560439562</v>
      </c>
      <c r="N13" s="34">
        <f t="shared" si="6"/>
        <v>104857</v>
      </c>
      <c r="O13" s="35">
        <f t="shared" si="5"/>
        <v>64.01526251526252</v>
      </c>
    </row>
    <row r="14" spans="1:15" ht="13.5">
      <c r="A14" s="17">
        <v>12</v>
      </c>
      <c r="B14" s="32" t="s">
        <v>69</v>
      </c>
      <c r="C14" s="43">
        <v>1279</v>
      </c>
      <c r="D14" s="33">
        <v>0</v>
      </c>
      <c r="E14" s="33">
        <f t="shared" si="0"/>
        <v>0</v>
      </c>
      <c r="F14" s="33">
        <v>0</v>
      </c>
      <c r="G14" s="33">
        <f t="shared" si="1"/>
        <v>0</v>
      </c>
      <c r="H14" s="33">
        <v>73705</v>
      </c>
      <c r="I14" s="33">
        <f t="shared" si="2"/>
        <v>57.62705238467553</v>
      </c>
      <c r="J14" s="33">
        <v>10123</v>
      </c>
      <c r="K14" s="33">
        <f t="shared" si="3"/>
        <v>7.914777169663799</v>
      </c>
      <c r="L14" s="33">
        <v>5652</v>
      </c>
      <c r="M14" s="33">
        <f t="shared" si="4"/>
        <v>4.419077404222048</v>
      </c>
      <c r="N14" s="34">
        <f t="shared" si="6"/>
        <v>89480</v>
      </c>
      <c r="O14" s="33">
        <f t="shared" si="5"/>
        <v>69.96090695856138</v>
      </c>
    </row>
    <row r="15" spans="1:15" ht="13.5">
      <c r="A15" s="17">
        <v>13</v>
      </c>
      <c r="B15" s="32" t="s">
        <v>18</v>
      </c>
      <c r="C15" s="43">
        <v>1514</v>
      </c>
      <c r="D15" s="33">
        <v>0</v>
      </c>
      <c r="E15" s="33">
        <f t="shared" si="0"/>
        <v>0</v>
      </c>
      <c r="F15" s="33">
        <v>0</v>
      </c>
      <c r="G15" s="33">
        <f t="shared" si="1"/>
        <v>0</v>
      </c>
      <c r="H15" s="33">
        <v>39010</v>
      </c>
      <c r="I15" s="33">
        <f t="shared" si="2"/>
        <v>25.766182298546894</v>
      </c>
      <c r="J15" s="33">
        <v>305532</v>
      </c>
      <c r="K15" s="33">
        <f t="shared" si="3"/>
        <v>201.80449141347424</v>
      </c>
      <c r="L15" s="33">
        <v>30837</v>
      </c>
      <c r="M15" s="33">
        <f t="shared" si="4"/>
        <v>20.36789960369881</v>
      </c>
      <c r="N15" s="34">
        <f t="shared" si="6"/>
        <v>375379</v>
      </c>
      <c r="O15" s="33">
        <f t="shared" si="5"/>
        <v>247.93857331571994</v>
      </c>
    </row>
    <row r="16" spans="1:15" ht="13.5">
      <c r="A16" s="17">
        <v>14</v>
      </c>
      <c r="B16" s="32" t="s">
        <v>19</v>
      </c>
      <c r="C16" s="43">
        <v>1930</v>
      </c>
      <c r="D16" s="33">
        <v>0</v>
      </c>
      <c r="E16" s="33">
        <f t="shared" si="0"/>
        <v>0</v>
      </c>
      <c r="F16" s="33">
        <v>0</v>
      </c>
      <c r="G16" s="33">
        <f t="shared" si="1"/>
        <v>0</v>
      </c>
      <c r="H16" s="33">
        <v>2259139</v>
      </c>
      <c r="I16" s="33">
        <f t="shared" si="2"/>
        <v>1170.538341968912</v>
      </c>
      <c r="J16" s="33">
        <v>141880</v>
      </c>
      <c r="K16" s="33">
        <f t="shared" si="3"/>
        <v>73.51295336787565</v>
      </c>
      <c r="L16" s="33">
        <v>53099</v>
      </c>
      <c r="M16" s="33">
        <f t="shared" si="4"/>
        <v>27.512435233160623</v>
      </c>
      <c r="N16" s="34">
        <f t="shared" si="6"/>
        <v>2454118</v>
      </c>
      <c r="O16" s="33">
        <f t="shared" si="5"/>
        <v>1271.5637305699481</v>
      </c>
    </row>
    <row r="17" spans="1:15" ht="13.5">
      <c r="A17" s="18">
        <v>15</v>
      </c>
      <c r="B17" s="40" t="s">
        <v>20</v>
      </c>
      <c r="C17" s="44">
        <v>3814</v>
      </c>
      <c r="D17" s="30">
        <v>0</v>
      </c>
      <c r="E17" s="30">
        <f t="shared" si="0"/>
        <v>0</v>
      </c>
      <c r="F17" s="30">
        <v>0</v>
      </c>
      <c r="G17" s="30">
        <f t="shared" si="1"/>
        <v>0</v>
      </c>
      <c r="H17" s="30">
        <v>7337059</v>
      </c>
      <c r="I17" s="30">
        <f t="shared" si="2"/>
        <v>1923.7176192973257</v>
      </c>
      <c r="J17" s="30">
        <v>124174</v>
      </c>
      <c r="K17" s="30">
        <f t="shared" si="3"/>
        <v>32.55742003146303</v>
      </c>
      <c r="L17" s="30">
        <v>23445</v>
      </c>
      <c r="M17" s="30">
        <f t="shared" si="4"/>
        <v>6.147089669638175</v>
      </c>
      <c r="N17" s="31">
        <f t="shared" si="6"/>
        <v>7484678</v>
      </c>
      <c r="O17" s="30">
        <f t="shared" si="5"/>
        <v>1962.4221289984268</v>
      </c>
    </row>
    <row r="18" spans="1:15" ht="13.5">
      <c r="A18" s="38">
        <v>16</v>
      </c>
      <c r="B18" s="38" t="s">
        <v>21</v>
      </c>
      <c r="C18" s="43">
        <v>5189</v>
      </c>
      <c r="D18" s="35">
        <v>0</v>
      </c>
      <c r="E18" s="35">
        <f t="shared" si="0"/>
        <v>0</v>
      </c>
      <c r="F18" s="35">
        <v>36570</v>
      </c>
      <c r="G18" s="35">
        <f t="shared" si="1"/>
        <v>7.047600693775294</v>
      </c>
      <c r="H18" s="35">
        <v>9150000</v>
      </c>
      <c r="I18" s="35">
        <f t="shared" si="2"/>
        <v>1763.3455386394296</v>
      </c>
      <c r="J18" s="35">
        <v>488072</v>
      </c>
      <c r="K18" s="35">
        <f t="shared" si="3"/>
        <v>94.05897089998072</v>
      </c>
      <c r="L18" s="35">
        <v>285009</v>
      </c>
      <c r="M18" s="35">
        <f t="shared" si="4"/>
        <v>54.92561187126614</v>
      </c>
      <c r="N18" s="34">
        <f t="shared" si="6"/>
        <v>9959651</v>
      </c>
      <c r="O18" s="35">
        <f t="shared" si="5"/>
        <v>1919.3777221044518</v>
      </c>
    </row>
    <row r="19" spans="1:15" ht="13.5">
      <c r="A19" s="17">
        <v>17</v>
      </c>
      <c r="B19" s="32" t="s">
        <v>70</v>
      </c>
      <c r="C19" s="43">
        <v>42334</v>
      </c>
      <c r="D19" s="33">
        <v>0</v>
      </c>
      <c r="E19" s="33">
        <f t="shared" si="0"/>
        <v>0</v>
      </c>
      <c r="F19" s="33">
        <v>0</v>
      </c>
      <c r="G19" s="33">
        <f t="shared" si="1"/>
        <v>0</v>
      </c>
      <c r="H19" s="33">
        <v>1954449</v>
      </c>
      <c r="I19" s="33">
        <f t="shared" si="2"/>
        <v>46.16735956914064</v>
      </c>
      <c r="J19" s="33">
        <v>3692005</v>
      </c>
      <c r="K19" s="33">
        <f t="shared" si="3"/>
        <v>87.21134312845467</v>
      </c>
      <c r="L19" s="33">
        <v>16012739</v>
      </c>
      <c r="M19" s="33">
        <f t="shared" si="4"/>
        <v>378.24772050833843</v>
      </c>
      <c r="N19" s="34">
        <f t="shared" si="6"/>
        <v>21659193</v>
      </c>
      <c r="O19" s="33">
        <f t="shared" si="5"/>
        <v>511.62642320593375</v>
      </c>
    </row>
    <row r="20" spans="1:15" ht="13.5">
      <c r="A20" s="17">
        <v>18</v>
      </c>
      <c r="B20" s="32" t="s">
        <v>22</v>
      </c>
      <c r="C20" s="43">
        <v>1150</v>
      </c>
      <c r="D20" s="33">
        <v>0</v>
      </c>
      <c r="E20" s="33">
        <f t="shared" si="0"/>
        <v>0</v>
      </c>
      <c r="F20" s="33">
        <v>0</v>
      </c>
      <c r="G20" s="33">
        <f t="shared" si="1"/>
        <v>0</v>
      </c>
      <c r="H20" s="33">
        <v>4420133</v>
      </c>
      <c r="I20" s="33">
        <f t="shared" si="2"/>
        <v>3843.593913043478</v>
      </c>
      <c r="J20" s="33">
        <v>140804</v>
      </c>
      <c r="K20" s="33">
        <f t="shared" si="3"/>
        <v>122.43826086956521</v>
      </c>
      <c r="L20" s="33">
        <v>4929</v>
      </c>
      <c r="M20" s="33">
        <f t="shared" si="4"/>
        <v>4.286086956521739</v>
      </c>
      <c r="N20" s="34">
        <f t="shared" si="6"/>
        <v>4565866</v>
      </c>
      <c r="O20" s="33">
        <f t="shared" si="5"/>
        <v>3970.318260869565</v>
      </c>
    </row>
    <row r="21" spans="1:15" ht="13.5">
      <c r="A21" s="17">
        <v>19</v>
      </c>
      <c r="B21" s="32" t="s">
        <v>23</v>
      </c>
      <c r="C21" s="43">
        <v>2000</v>
      </c>
      <c r="D21" s="33">
        <v>0</v>
      </c>
      <c r="E21" s="33">
        <f t="shared" si="0"/>
        <v>0</v>
      </c>
      <c r="F21" s="33">
        <v>0</v>
      </c>
      <c r="G21" s="33">
        <f t="shared" si="1"/>
        <v>0</v>
      </c>
      <c r="H21" s="33">
        <v>1181272</v>
      </c>
      <c r="I21" s="33">
        <f t="shared" si="2"/>
        <v>590.636</v>
      </c>
      <c r="J21" s="33">
        <v>270783</v>
      </c>
      <c r="K21" s="33">
        <f t="shared" si="3"/>
        <v>135.3915</v>
      </c>
      <c r="L21" s="33">
        <v>24118</v>
      </c>
      <c r="M21" s="33">
        <f t="shared" si="4"/>
        <v>12.059</v>
      </c>
      <c r="N21" s="34">
        <f t="shared" si="6"/>
        <v>1476173</v>
      </c>
      <c r="O21" s="33">
        <f t="shared" si="5"/>
        <v>738.0865</v>
      </c>
    </row>
    <row r="22" spans="1:15" ht="13.5">
      <c r="A22" s="18">
        <v>20</v>
      </c>
      <c r="B22" s="40" t="s">
        <v>24</v>
      </c>
      <c r="C22" s="44">
        <v>6098</v>
      </c>
      <c r="D22" s="30">
        <v>0</v>
      </c>
      <c r="E22" s="30">
        <f t="shared" si="0"/>
        <v>0</v>
      </c>
      <c r="F22" s="30">
        <v>0</v>
      </c>
      <c r="G22" s="30">
        <f t="shared" si="1"/>
        <v>0</v>
      </c>
      <c r="H22" s="30">
        <v>19236976</v>
      </c>
      <c r="I22" s="30">
        <f t="shared" si="2"/>
        <v>3154.63693014103</v>
      </c>
      <c r="J22" s="30">
        <v>334087</v>
      </c>
      <c r="K22" s="30">
        <f t="shared" si="3"/>
        <v>54.7863233847163</v>
      </c>
      <c r="L22" s="30">
        <v>37830</v>
      </c>
      <c r="M22" s="30">
        <f t="shared" si="4"/>
        <v>6.203673335519842</v>
      </c>
      <c r="N22" s="31">
        <f t="shared" si="6"/>
        <v>19608893</v>
      </c>
      <c r="O22" s="30">
        <f t="shared" si="5"/>
        <v>3215.626926861266</v>
      </c>
    </row>
    <row r="23" spans="1:15" ht="13.5">
      <c r="A23" s="38">
        <v>21</v>
      </c>
      <c r="B23" s="38" t="s">
        <v>25</v>
      </c>
      <c r="C23" s="43">
        <v>3195</v>
      </c>
      <c r="D23" s="35">
        <v>0</v>
      </c>
      <c r="E23" s="35">
        <f t="shared" si="0"/>
        <v>0</v>
      </c>
      <c r="F23" s="35">
        <v>0</v>
      </c>
      <c r="G23" s="35">
        <f t="shared" si="1"/>
        <v>0</v>
      </c>
      <c r="H23" s="35">
        <v>1992301</v>
      </c>
      <c r="I23" s="35">
        <f t="shared" si="2"/>
        <v>623.5683881064163</v>
      </c>
      <c r="J23" s="35">
        <v>320843</v>
      </c>
      <c r="K23" s="35">
        <f t="shared" si="3"/>
        <v>100.42034428794992</v>
      </c>
      <c r="L23" s="35">
        <v>35245</v>
      </c>
      <c r="M23" s="35">
        <f t="shared" si="4"/>
        <v>11.03129890453834</v>
      </c>
      <c r="N23" s="34">
        <f t="shared" si="6"/>
        <v>2348389</v>
      </c>
      <c r="O23" s="35">
        <f t="shared" si="5"/>
        <v>735.0200312989045</v>
      </c>
    </row>
    <row r="24" spans="1:15" ht="13.5">
      <c r="A24" s="17">
        <v>22</v>
      </c>
      <c r="B24" s="32" t="s">
        <v>26</v>
      </c>
      <c r="C24" s="43">
        <v>3288</v>
      </c>
      <c r="D24" s="33">
        <v>0</v>
      </c>
      <c r="E24" s="33">
        <f t="shared" si="0"/>
        <v>0</v>
      </c>
      <c r="F24" s="33">
        <v>600</v>
      </c>
      <c r="G24" s="33">
        <f t="shared" si="1"/>
        <v>0.18248175182481752</v>
      </c>
      <c r="H24" s="33">
        <v>2448289</v>
      </c>
      <c r="I24" s="33">
        <f t="shared" si="2"/>
        <v>744.6134428223844</v>
      </c>
      <c r="J24" s="33">
        <v>151423</v>
      </c>
      <c r="K24" s="33">
        <f t="shared" si="3"/>
        <v>46.053223844282236</v>
      </c>
      <c r="L24" s="33">
        <v>11796</v>
      </c>
      <c r="M24" s="33">
        <f t="shared" si="4"/>
        <v>3.5875912408759123</v>
      </c>
      <c r="N24" s="34">
        <f t="shared" si="6"/>
        <v>2612108</v>
      </c>
      <c r="O24" s="33">
        <f t="shared" si="5"/>
        <v>794.4367396593674</v>
      </c>
    </row>
    <row r="25" spans="1:15" ht="13.5">
      <c r="A25" s="17">
        <v>23</v>
      </c>
      <c r="B25" s="32" t="s">
        <v>27</v>
      </c>
      <c r="C25" s="43">
        <v>13873</v>
      </c>
      <c r="D25" s="33">
        <v>0</v>
      </c>
      <c r="E25" s="33">
        <f t="shared" si="0"/>
        <v>0</v>
      </c>
      <c r="F25" s="33">
        <v>0</v>
      </c>
      <c r="G25" s="33">
        <f t="shared" si="1"/>
        <v>0</v>
      </c>
      <c r="H25" s="33">
        <v>0</v>
      </c>
      <c r="I25" s="33">
        <f t="shared" si="2"/>
        <v>0</v>
      </c>
      <c r="J25" s="33">
        <v>404899</v>
      </c>
      <c r="K25" s="33">
        <f t="shared" si="3"/>
        <v>29.18611691775391</v>
      </c>
      <c r="L25" s="33">
        <v>128241</v>
      </c>
      <c r="M25" s="33">
        <f t="shared" si="4"/>
        <v>9.243927052548115</v>
      </c>
      <c r="N25" s="34">
        <f t="shared" si="6"/>
        <v>533140</v>
      </c>
      <c r="O25" s="33">
        <f t="shared" si="5"/>
        <v>38.43004397030202</v>
      </c>
    </row>
    <row r="26" spans="1:15" ht="13.5">
      <c r="A26" s="17">
        <v>24</v>
      </c>
      <c r="B26" s="32" t="s">
        <v>28</v>
      </c>
      <c r="C26" s="43">
        <v>4585</v>
      </c>
      <c r="D26" s="33">
        <v>0</v>
      </c>
      <c r="E26" s="33">
        <f t="shared" si="0"/>
        <v>0</v>
      </c>
      <c r="F26" s="33">
        <v>0</v>
      </c>
      <c r="G26" s="33">
        <f t="shared" si="1"/>
        <v>0</v>
      </c>
      <c r="H26" s="33">
        <v>14459673</v>
      </c>
      <c r="I26" s="33">
        <f t="shared" si="2"/>
        <v>3153.6909487459106</v>
      </c>
      <c r="J26" s="33">
        <v>310066</v>
      </c>
      <c r="K26" s="33">
        <f t="shared" si="3"/>
        <v>67.62617230098147</v>
      </c>
      <c r="L26" s="33">
        <v>118932</v>
      </c>
      <c r="M26" s="33">
        <f t="shared" si="4"/>
        <v>25.93936750272628</v>
      </c>
      <c r="N26" s="34">
        <f t="shared" si="6"/>
        <v>14888671</v>
      </c>
      <c r="O26" s="33">
        <f t="shared" si="5"/>
        <v>3247.256488549618</v>
      </c>
    </row>
    <row r="27" spans="1:15" ht="13.5">
      <c r="A27" s="18">
        <v>25</v>
      </c>
      <c r="B27" s="40" t="s">
        <v>29</v>
      </c>
      <c r="C27" s="44">
        <v>2272</v>
      </c>
      <c r="D27" s="30">
        <v>0</v>
      </c>
      <c r="E27" s="30">
        <f t="shared" si="0"/>
        <v>0</v>
      </c>
      <c r="F27" s="30">
        <v>0</v>
      </c>
      <c r="G27" s="30">
        <f t="shared" si="1"/>
        <v>0</v>
      </c>
      <c r="H27" s="30">
        <v>1177569</v>
      </c>
      <c r="I27" s="30">
        <f t="shared" si="2"/>
        <v>518.2962147887324</v>
      </c>
      <c r="J27" s="30">
        <v>109887</v>
      </c>
      <c r="K27" s="30">
        <f t="shared" si="3"/>
        <v>48.36575704225352</v>
      </c>
      <c r="L27" s="30">
        <v>40321</v>
      </c>
      <c r="M27" s="30">
        <f t="shared" si="4"/>
        <v>17.746919014084508</v>
      </c>
      <c r="N27" s="31">
        <f t="shared" si="6"/>
        <v>1327777</v>
      </c>
      <c r="O27" s="30">
        <f t="shared" si="5"/>
        <v>584.4088908450705</v>
      </c>
    </row>
    <row r="28" spans="1:15" ht="13.5">
      <c r="A28" s="38">
        <v>26</v>
      </c>
      <c r="B28" s="38" t="s">
        <v>92</v>
      </c>
      <c r="C28" s="43">
        <v>45661</v>
      </c>
      <c r="D28" s="35">
        <v>25176945</v>
      </c>
      <c r="E28" s="35">
        <f t="shared" si="0"/>
        <v>551.3883839600535</v>
      </c>
      <c r="F28" s="35">
        <v>0</v>
      </c>
      <c r="G28" s="35">
        <f t="shared" si="1"/>
        <v>0</v>
      </c>
      <c r="H28" s="35">
        <v>76366115</v>
      </c>
      <c r="I28" s="35">
        <f t="shared" si="2"/>
        <v>1672.4582247432163</v>
      </c>
      <c r="J28" s="35">
        <v>4227677</v>
      </c>
      <c r="K28" s="35">
        <f t="shared" si="3"/>
        <v>92.58835767942007</v>
      </c>
      <c r="L28" s="35">
        <v>2179017</v>
      </c>
      <c r="M28" s="35">
        <f t="shared" si="4"/>
        <v>47.72162239109962</v>
      </c>
      <c r="N28" s="34">
        <f t="shared" si="6"/>
        <v>107949754</v>
      </c>
      <c r="O28" s="35">
        <f t="shared" si="5"/>
        <v>2364.1565887737893</v>
      </c>
    </row>
    <row r="29" spans="1:15" ht="13.5">
      <c r="A29" s="17">
        <v>27</v>
      </c>
      <c r="B29" s="32" t="s">
        <v>71</v>
      </c>
      <c r="C29" s="43">
        <v>5867</v>
      </c>
      <c r="D29" s="33">
        <v>0</v>
      </c>
      <c r="E29" s="33">
        <f t="shared" si="0"/>
        <v>0</v>
      </c>
      <c r="F29" s="33">
        <v>4672882</v>
      </c>
      <c r="G29" s="33">
        <f t="shared" si="1"/>
        <v>796.4687233679905</v>
      </c>
      <c r="H29" s="33">
        <v>80780</v>
      </c>
      <c r="I29" s="33">
        <f t="shared" si="2"/>
        <v>13.76853587864326</v>
      </c>
      <c r="J29" s="33">
        <v>412419</v>
      </c>
      <c r="K29" s="33">
        <f t="shared" si="3"/>
        <v>70.29469916482019</v>
      </c>
      <c r="L29" s="33">
        <v>45490</v>
      </c>
      <c r="M29" s="33">
        <f t="shared" si="4"/>
        <v>7.753536730867564</v>
      </c>
      <c r="N29" s="34">
        <f t="shared" si="6"/>
        <v>5211571</v>
      </c>
      <c r="O29" s="33">
        <f t="shared" si="5"/>
        <v>888.2854951423215</v>
      </c>
    </row>
    <row r="30" spans="1:15" ht="13.5">
      <c r="A30" s="17">
        <v>28</v>
      </c>
      <c r="B30" s="32" t="s">
        <v>30</v>
      </c>
      <c r="C30" s="43">
        <v>30583</v>
      </c>
      <c r="D30" s="33">
        <v>0</v>
      </c>
      <c r="E30" s="33">
        <f t="shared" si="0"/>
        <v>0</v>
      </c>
      <c r="F30" s="33">
        <v>0</v>
      </c>
      <c r="G30" s="33">
        <f t="shared" si="1"/>
        <v>0</v>
      </c>
      <c r="H30" s="33">
        <v>19160834</v>
      </c>
      <c r="I30" s="33">
        <f t="shared" si="2"/>
        <v>626.5191119249256</v>
      </c>
      <c r="J30" s="33">
        <v>1254850</v>
      </c>
      <c r="K30" s="33">
        <f t="shared" si="3"/>
        <v>41.03096491514894</v>
      </c>
      <c r="L30" s="33">
        <v>433267</v>
      </c>
      <c r="M30" s="33">
        <f t="shared" si="4"/>
        <v>14.166922800248503</v>
      </c>
      <c r="N30" s="34">
        <f t="shared" si="6"/>
        <v>20848951</v>
      </c>
      <c r="O30" s="33">
        <f t="shared" si="5"/>
        <v>681.716999640323</v>
      </c>
    </row>
    <row r="31" spans="1:15" ht="13.5">
      <c r="A31" s="17">
        <v>29</v>
      </c>
      <c r="B31" s="32" t="s">
        <v>93</v>
      </c>
      <c r="C31" s="43">
        <v>14585</v>
      </c>
      <c r="D31" s="33">
        <v>0</v>
      </c>
      <c r="E31" s="33">
        <f t="shared" si="0"/>
        <v>0</v>
      </c>
      <c r="F31" s="33">
        <v>0</v>
      </c>
      <c r="G31" s="33">
        <f t="shared" si="1"/>
        <v>0</v>
      </c>
      <c r="H31" s="33">
        <v>25562001</v>
      </c>
      <c r="I31" s="33">
        <f t="shared" si="2"/>
        <v>1752.6226259856016</v>
      </c>
      <c r="J31" s="33">
        <v>607602</v>
      </c>
      <c r="K31" s="33">
        <f t="shared" si="3"/>
        <v>41.659376071306134</v>
      </c>
      <c r="L31" s="33">
        <v>176784</v>
      </c>
      <c r="M31" s="33">
        <f t="shared" si="4"/>
        <v>12.120946177579706</v>
      </c>
      <c r="N31" s="34">
        <f t="shared" si="6"/>
        <v>26346387</v>
      </c>
      <c r="O31" s="33">
        <f t="shared" si="5"/>
        <v>1806.4029482344874</v>
      </c>
    </row>
    <row r="32" spans="1:15" ht="13.5">
      <c r="A32" s="18">
        <v>30</v>
      </c>
      <c r="B32" s="40" t="s">
        <v>31</v>
      </c>
      <c r="C32" s="44">
        <v>2640</v>
      </c>
      <c r="D32" s="30">
        <v>0</v>
      </c>
      <c r="E32" s="30">
        <f t="shared" si="0"/>
        <v>0</v>
      </c>
      <c r="F32" s="30">
        <v>201</v>
      </c>
      <c r="G32" s="30">
        <f t="shared" si="1"/>
        <v>0.07613636363636364</v>
      </c>
      <c r="H32" s="30">
        <v>3303910</v>
      </c>
      <c r="I32" s="30">
        <f t="shared" si="2"/>
        <v>1251.4810606060605</v>
      </c>
      <c r="J32" s="30">
        <v>137528</v>
      </c>
      <c r="K32" s="30">
        <f t="shared" si="3"/>
        <v>52.093939393939394</v>
      </c>
      <c r="L32" s="30">
        <v>18330</v>
      </c>
      <c r="M32" s="30">
        <f t="shared" si="4"/>
        <v>6.943181818181818</v>
      </c>
      <c r="N32" s="31">
        <f t="shared" si="6"/>
        <v>3459969</v>
      </c>
      <c r="O32" s="30">
        <f t="shared" si="5"/>
        <v>1310.5943181818182</v>
      </c>
    </row>
    <row r="33" spans="1:15" ht="13.5">
      <c r="A33" s="38">
        <v>31</v>
      </c>
      <c r="B33" s="38" t="s">
        <v>72</v>
      </c>
      <c r="C33" s="43">
        <v>6600</v>
      </c>
      <c r="D33" s="35">
        <v>0</v>
      </c>
      <c r="E33" s="35">
        <f t="shared" si="0"/>
        <v>0</v>
      </c>
      <c r="F33" s="35">
        <v>0</v>
      </c>
      <c r="G33" s="35">
        <f t="shared" si="1"/>
        <v>0</v>
      </c>
      <c r="H33" s="35">
        <v>2455829</v>
      </c>
      <c r="I33" s="35">
        <f t="shared" si="2"/>
        <v>372.09530303030306</v>
      </c>
      <c r="J33" s="35">
        <v>257284</v>
      </c>
      <c r="K33" s="35">
        <f t="shared" si="3"/>
        <v>38.982424242424244</v>
      </c>
      <c r="L33" s="35">
        <v>74485</v>
      </c>
      <c r="M33" s="35">
        <f t="shared" si="4"/>
        <v>11.28560606060606</v>
      </c>
      <c r="N33" s="34">
        <f t="shared" si="6"/>
        <v>2787598</v>
      </c>
      <c r="O33" s="35">
        <f t="shared" si="5"/>
        <v>422.36333333333334</v>
      </c>
    </row>
    <row r="34" spans="1:15" ht="13.5">
      <c r="A34" s="17">
        <v>32</v>
      </c>
      <c r="B34" s="32" t="s">
        <v>94</v>
      </c>
      <c r="C34" s="43">
        <v>25293</v>
      </c>
      <c r="D34" s="33">
        <v>0</v>
      </c>
      <c r="E34" s="33">
        <f t="shared" si="0"/>
        <v>0</v>
      </c>
      <c r="F34" s="33">
        <v>0</v>
      </c>
      <c r="G34" s="33">
        <f t="shared" si="1"/>
        <v>0</v>
      </c>
      <c r="H34" s="33">
        <v>8428661</v>
      </c>
      <c r="I34" s="33">
        <f t="shared" si="2"/>
        <v>333.24085715415333</v>
      </c>
      <c r="J34" s="33">
        <v>499128</v>
      </c>
      <c r="K34" s="33">
        <f t="shared" si="3"/>
        <v>19.733839402206144</v>
      </c>
      <c r="L34" s="33">
        <v>213476</v>
      </c>
      <c r="M34" s="33">
        <f t="shared" si="4"/>
        <v>8.44012177282252</v>
      </c>
      <c r="N34" s="34">
        <f t="shared" si="6"/>
        <v>9141265</v>
      </c>
      <c r="O34" s="33">
        <f t="shared" si="5"/>
        <v>361.41481832918197</v>
      </c>
    </row>
    <row r="35" spans="1:15" ht="13.5">
      <c r="A35" s="17">
        <v>33</v>
      </c>
      <c r="B35" s="32" t="s">
        <v>32</v>
      </c>
      <c r="C35" s="43">
        <v>1883</v>
      </c>
      <c r="D35" s="33">
        <v>0</v>
      </c>
      <c r="E35" s="33">
        <f t="shared" si="0"/>
        <v>0</v>
      </c>
      <c r="F35" s="33">
        <v>0</v>
      </c>
      <c r="G35" s="33">
        <f t="shared" si="1"/>
        <v>0</v>
      </c>
      <c r="H35" s="33">
        <v>719327</v>
      </c>
      <c r="I35" s="33">
        <f t="shared" si="2"/>
        <v>382.0111524163569</v>
      </c>
      <c r="J35" s="33">
        <v>278466</v>
      </c>
      <c r="K35" s="33">
        <f t="shared" si="3"/>
        <v>147.8842272968667</v>
      </c>
      <c r="L35" s="33">
        <v>27268</v>
      </c>
      <c r="M35" s="33">
        <f t="shared" si="4"/>
        <v>14.481147105682421</v>
      </c>
      <c r="N35" s="34">
        <f t="shared" si="6"/>
        <v>1025061</v>
      </c>
      <c r="O35" s="33">
        <f t="shared" si="5"/>
        <v>544.376526818906</v>
      </c>
    </row>
    <row r="36" spans="1:15" ht="13.5">
      <c r="A36" s="17">
        <v>34</v>
      </c>
      <c r="B36" s="32" t="s">
        <v>33</v>
      </c>
      <c r="C36" s="43">
        <v>4352</v>
      </c>
      <c r="D36" s="33">
        <v>0</v>
      </c>
      <c r="E36" s="33">
        <f t="shared" si="0"/>
        <v>0</v>
      </c>
      <c r="F36" s="33">
        <v>45382</v>
      </c>
      <c r="G36" s="33">
        <f t="shared" si="1"/>
        <v>10.427849264705882</v>
      </c>
      <c r="H36" s="33">
        <v>0</v>
      </c>
      <c r="I36" s="33">
        <f t="shared" si="2"/>
        <v>0</v>
      </c>
      <c r="J36" s="33">
        <v>571148</v>
      </c>
      <c r="K36" s="33">
        <f t="shared" si="3"/>
        <v>131.23805147058823</v>
      </c>
      <c r="L36" s="33">
        <v>65599</v>
      </c>
      <c r="M36" s="33">
        <f t="shared" si="4"/>
        <v>15.073299632352942</v>
      </c>
      <c r="N36" s="34">
        <f t="shared" si="6"/>
        <v>682129</v>
      </c>
      <c r="O36" s="33">
        <f t="shared" si="5"/>
        <v>156.73920036764707</v>
      </c>
    </row>
    <row r="37" spans="1:15" ht="13.5">
      <c r="A37" s="18">
        <v>35</v>
      </c>
      <c r="B37" s="40" t="s">
        <v>34</v>
      </c>
      <c r="C37" s="44">
        <v>6749</v>
      </c>
      <c r="D37" s="30">
        <v>0</v>
      </c>
      <c r="E37" s="30">
        <f t="shared" si="0"/>
        <v>0</v>
      </c>
      <c r="F37" s="30">
        <v>0</v>
      </c>
      <c r="G37" s="30">
        <f t="shared" si="1"/>
        <v>0</v>
      </c>
      <c r="H37" s="30">
        <v>1359237</v>
      </c>
      <c r="I37" s="30">
        <f t="shared" si="2"/>
        <v>201.3982812268484</v>
      </c>
      <c r="J37" s="30">
        <v>474231</v>
      </c>
      <c r="K37" s="30">
        <f t="shared" si="3"/>
        <v>70.2668543487924</v>
      </c>
      <c r="L37" s="30">
        <v>126282</v>
      </c>
      <c r="M37" s="30">
        <f t="shared" si="4"/>
        <v>18.711216476515037</v>
      </c>
      <c r="N37" s="31">
        <f t="shared" si="6"/>
        <v>1959750</v>
      </c>
      <c r="O37" s="30">
        <f t="shared" si="5"/>
        <v>290.3763520521559</v>
      </c>
    </row>
    <row r="38" spans="1:15" ht="13.5">
      <c r="A38" s="38">
        <v>36</v>
      </c>
      <c r="B38" s="38" t="s">
        <v>73</v>
      </c>
      <c r="C38" s="43">
        <v>11267</v>
      </c>
      <c r="D38" s="35">
        <v>0</v>
      </c>
      <c r="E38" s="35">
        <f t="shared" si="0"/>
        <v>0</v>
      </c>
      <c r="F38" s="35">
        <v>0</v>
      </c>
      <c r="G38" s="35">
        <f t="shared" si="1"/>
        <v>0</v>
      </c>
      <c r="H38" s="35">
        <v>47320128</v>
      </c>
      <c r="I38" s="35">
        <f t="shared" si="2"/>
        <v>4199.8871039318365</v>
      </c>
      <c r="J38" s="35">
        <v>2834461</v>
      </c>
      <c r="K38" s="35">
        <f t="shared" si="3"/>
        <v>251.5719357415461</v>
      </c>
      <c r="L38" s="35">
        <v>125508619</v>
      </c>
      <c r="M38" s="35">
        <f t="shared" si="4"/>
        <v>11139.488683766753</v>
      </c>
      <c r="N38" s="34">
        <f t="shared" si="6"/>
        <v>175663208</v>
      </c>
      <c r="O38" s="35">
        <f t="shared" si="5"/>
        <v>15590.947723440135</v>
      </c>
    </row>
    <row r="39" spans="1:15" ht="13.5">
      <c r="A39" s="17">
        <v>37</v>
      </c>
      <c r="B39" s="32" t="s">
        <v>74</v>
      </c>
      <c r="C39" s="43">
        <v>19994</v>
      </c>
      <c r="D39" s="33">
        <v>0</v>
      </c>
      <c r="E39" s="33">
        <f t="shared" si="0"/>
        <v>0</v>
      </c>
      <c r="F39" s="33">
        <v>0</v>
      </c>
      <c r="G39" s="33">
        <f t="shared" si="1"/>
        <v>0</v>
      </c>
      <c r="H39" s="33">
        <v>8041723</v>
      </c>
      <c r="I39" s="33">
        <f t="shared" si="2"/>
        <v>402.20681204361307</v>
      </c>
      <c r="J39" s="33">
        <v>800857</v>
      </c>
      <c r="K39" s="33">
        <f t="shared" si="3"/>
        <v>40.05486645993798</v>
      </c>
      <c r="L39" s="33">
        <v>187489</v>
      </c>
      <c r="M39" s="33">
        <f t="shared" si="4"/>
        <v>9.377263178953687</v>
      </c>
      <c r="N39" s="34">
        <f t="shared" si="6"/>
        <v>9030069</v>
      </c>
      <c r="O39" s="33">
        <f t="shared" si="5"/>
        <v>451.63894168250476</v>
      </c>
    </row>
    <row r="40" spans="1:15" ht="13.5">
      <c r="A40" s="17">
        <v>38</v>
      </c>
      <c r="B40" s="32" t="s">
        <v>95</v>
      </c>
      <c r="C40" s="43">
        <v>3895</v>
      </c>
      <c r="D40" s="33">
        <v>0</v>
      </c>
      <c r="E40" s="33">
        <f t="shared" si="0"/>
        <v>0</v>
      </c>
      <c r="F40" s="33">
        <v>0</v>
      </c>
      <c r="G40" s="33">
        <f t="shared" si="1"/>
        <v>0</v>
      </c>
      <c r="H40" s="33">
        <v>602966</v>
      </c>
      <c r="I40" s="33">
        <f t="shared" si="2"/>
        <v>154.80513478818997</v>
      </c>
      <c r="J40" s="33">
        <v>216545</v>
      </c>
      <c r="K40" s="33">
        <f t="shared" si="3"/>
        <v>55.59563543003851</v>
      </c>
      <c r="L40" s="33">
        <v>211838</v>
      </c>
      <c r="M40" s="33">
        <f t="shared" si="4"/>
        <v>54.387163029525034</v>
      </c>
      <c r="N40" s="34">
        <f t="shared" si="6"/>
        <v>1031349</v>
      </c>
      <c r="O40" s="33">
        <f t="shared" si="5"/>
        <v>264.78793324775353</v>
      </c>
    </row>
    <row r="41" spans="1:15" ht="13.5">
      <c r="A41" s="17">
        <v>39</v>
      </c>
      <c r="B41" s="32" t="s">
        <v>75</v>
      </c>
      <c r="C41" s="43">
        <v>2896</v>
      </c>
      <c r="D41" s="33">
        <v>1750</v>
      </c>
      <c r="E41" s="33">
        <f t="shared" si="0"/>
        <v>0.6042817679558011</v>
      </c>
      <c r="F41" s="33">
        <v>0</v>
      </c>
      <c r="G41" s="33">
        <f t="shared" si="1"/>
        <v>0</v>
      </c>
      <c r="H41" s="33">
        <v>415692</v>
      </c>
      <c r="I41" s="33">
        <f t="shared" si="2"/>
        <v>143.54005524861878</v>
      </c>
      <c r="J41" s="33">
        <v>141178</v>
      </c>
      <c r="K41" s="33">
        <f t="shared" si="3"/>
        <v>48.7493093922652</v>
      </c>
      <c r="L41" s="33">
        <v>1036137</v>
      </c>
      <c r="M41" s="33">
        <f t="shared" si="4"/>
        <v>357.7821132596685</v>
      </c>
      <c r="N41" s="34">
        <f t="shared" si="6"/>
        <v>1594757</v>
      </c>
      <c r="O41" s="33">
        <f t="shared" si="5"/>
        <v>550.6757596685082</v>
      </c>
    </row>
    <row r="42" spans="1:15" ht="13.5">
      <c r="A42" s="18">
        <v>40</v>
      </c>
      <c r="B42" s="40" t="s">
        <v>35</v>
      </c>
      <c r="C42" s="44">
        <v>23984</v>
      </c>
      <c r="D42" s="30">
        <v>0</v>
      </c>
      <c r="E42" s="30">
        <f t="shared" si="0"/>
        <v>0</v>
      </c>
      <c r="F42" s="30">
        <v>13655769</v>
      </c>
      <c r="G42" s="30">
        <f t="shared" si="1"/>
        <v>569.36995496998</v>
      </c>
      <c r="H42" s="30">
        <v>34911563</v>
      </c>
      <c r="I42" s="30">
        <f t="shared" si="2"/>
        <v>1455.6188709139426</v>
      </c>
      <c r="J42" s="30">
        <v>1079546</v>
      </c>
      <c r="K42" s="30">
        <f t="shared" si="3"/>
        <v>45.011090727151434</v>
      </c>
      <c r="L42" s="30">
        <v>151347</v>
      </c>
      <c r="M42" s="30">
        <f t="shared" si="4"/>
        <v>6.310331887925283</v>
      </c>
      <c r="N42" s="31">
        <f t="shared" si="6"/>
        <v>49798225</v>
      </c>
      <c r="O42" s="30">
        <f t="shared" si="5"/>
        <v>2076.3102484989995</v>
      </c>
    </row>
    <row r="43" spans="1:15" ht="13.5">
      <c r="A43" s="38">
        <v>41</v>
      </c>
      <c r="B43" s="38" t="s">
        <v>36</v>
      </c>
      <c r="C43" s="43">
        <v>1483</v>
      </c>
      <c r="D43" s="35">
        <v>0</v>
      </c>
      <c r="E43" s="35">
        <f t="shared" si="0"/>
        <v>0</v>
      </c>
      <c r="F43" s="35">
        <v>0</v>
      </c>
      <c r="G43" s="35">
        <f t="shared" si="1"/>
        <v>0</v>
      </c>
      <c r="H43" s="35">
        <v>105267</v>
      </c>
      <c r="I43" s="35">
        <f t="shared" si="2"/>
        <v>70.9824679703304</v>
      </c>
      <c r="J43" s="35">
        <v>60119</v>
      </c>
      <c r="K43" s="35">
        <f t="shared" si="3"/>
        <v>40.53877275792313</v>
      </c>
      <c r="L43" s="35">
        <v>32492</v>
      </c>
      <c r="M43" s="35">
        <f t="shared" si="4"/>
        <v>21.909642616318273</v>
      </c>
      <c r="N43" s="34">
        <f t="shared" si="6"/>
        <v>197878</v>
      </c>
      <c r="O43" s="35">
        <f t="shared" si="5"/>
        <v>133.4308833445718</v>
      </c>
    </row>
    <row r="44" spans="1:15" ht="13.5">
      <c r="A44" s="17">
        <v>42</v>
      </c>
      <c r="B44" s="32" t="s">
        <v>37</v>
      </c>
      <c r="C44" s="43">
        <v>3454</v>
      </c>
      <c r="D44" s="33">
        <v>0</v>
      </c>
      <c r="E44" s="33">
        <f t="shared" si="0"/>
        <v>0</v>
      </c>
      <c r="F44" s="33">
        <v>62009</v>
      </c>
      <c r="G44" s="33">
        <f t="shared" si="1"/>
        <v>17.952808338158658</v>
      </c>
      <c r="H44" s="33">
        <v>5706200</v>
      </c>
      <c r="I44" s="33">
        <f t="shared" si="2"/>
        <v>1652.0555877243776</v>
      </c>
      <c r="J44" s="33">
        <v>267611</v>
      </c>
      <c r="K44" s="33">
        <f t="shared" si="3"/>
        <v>77.47857556456283</v>
      </c>
      <c r="L44" s="33">
        <v>39094</v>
      </c>
      <c r="M44" s="33">
        <f t="shared" si="4"/>
        <v>11.318471337579618</v>
      </c>
      <c r="N44" s="34">
        <f t="shared" si="6"/>
        <v>6074914</v>
      </c>
      <c r="O44" s="33">
        <f t="shared" si="5"/>
        <v>1758.8054429646786</v>
      </c>
    </row>
    <row r="45" spans="1:15" ht="13.5">
      <c r="A45" s="17">
        <v>43</v>
      </c>
      <c r="B45" s="32" t="s">
        <v>38</v>
      </c>
      <c r="C45" s="43">
        <v>4344</v>
      </c>
      <c r="D45" s="33">
        <v>0</v>
      </c>
      <c r="E45" s="33">
        <f t="shared" si="0"/>
        <v>0</v>
      </c>
      <c r="F45" s="33">
        <v>0</v>
      </c>
      <c r="G45" s="33">
        <f t="shared" si="1"/>
        <v>0</v>
      </c>
      <c r="H45" s="33">
        <v>11847421</v>
      </c>
      <c r="I45" s="33">
        <f t="shared" si="2"/>
        <v>2727.3068600368324</v>
      </c>
      <c r="J45" s="33">
        <v>376155</v>
      </c>
      <c r="K45" s="33">
        <f t="shared" si="3"/>
        <v>86.59185082872928</v>
      </c>
      <c r="L45" s="33">
        <v>71883</v>
      </c>
      <c r="M45" s="33">
        <f t="shared" si="4"/>
        <v>16.54765193370166</v>
      </c>
      <c r="N45" s="34">
        <f t="shared" si="6"/>
        <v>12295459</v>
      </c>
      <c r="O45" s="33">
        <f t="shared" si="5"/>
        <v>2830.446362799263</v>
      </c>
    </row>
    <row r="46" spans="1:15" ht="13.5">
      <c r="A46" s="17">
        <v>44</v>
      </c>
      <c r="B46" s="32" t="s">
        <v>96</v>
      </c>
      <c r="C46" s="43">
        <v>6702</v>
      </c>
      <c r="D46" s="33">
        <v>0</v>
      </c>
      <c r="E46" s="33">
        <f t="shared" si="0"/>
        <v>0</v>
      </c>
      <c r="F46" s="33">
        <v>0</v>
      </c>
      <c r="G46" s="33">
        <f t="shared" si="1"/>
        <v>0</v>
      </c>
      <c r="H46" s="33">
        <v>197973</v>
      </c>
      <c r="I46" s="33">
        <f t="shared" si="2"/>
        <v>29.539391226499554</v>
      </c>
      <c r="J46" s="33">
        <v>943123</v>
      </c>
      <c r="K46" s="33">
        <f t="shared" si="3"/>
        <v>140.722620113399</v>
      </c>
      <c r="L46" s="33">
        <v>80909</v>
      </c>
      <c r="M46" s="33">
        <f t="shared" si="4"/>
        <v>12.072366457773798</v>
      </c>
      <c r="N46" s="34">
        <f t="shared" si="6"/>
        <v>1222005</v>
      </c>
      <c r="O46" s="33">
        <f t="shared" si="5"/>
        <v>182.33437779767235</v>
      </c>
    </row>
    <row r="47" spans="1:15" ht="13.5">
      <c r="A47" s="18">
        <v>45</v>
      </c>
      <c r="B47" s="40" t="s">
        <v>76</v>
      </c>
      <c r="C47" s="44">
        <v>9708</v>
      </c>
      <c r="D47" s="30">
        <v>0</v>
      </c>
      <c r="E47" s="30">
        <f t="shared" si="0"/>
        <v>0</v>
      </c>
      <c r="F47" s="30">
        <v>0</v>
      </c>
      <c r="G47" s="30">
        <f t="shared" si="1"/>
        <v>0</v>
      </c>
      <c r="H47" s="30">
        <v>9599567</v>
      </c>
      <c r="I47" s="30">
        <f t="shared" si="2"/>
        <v>988.8305521219613</v>
      </c>
      <c r="J47" s="30">
        <v>356075</v>
      </c>
      <c r="K47" s="30">
        <f t="shared" si="3"/>
        <v>36.678512566955085</v>
      </c>
      <c r="L47" s="30">
        <v>344017</v>
      </c>
      <c r="M47" s="30">
        <f t="shared" si="4"/>
        <v>35.4364441697569</v>
      </c>
      <c r="N47" s="31">
        <f t="shared" si="6"/>
        <v>10299659</v>
      </c>
      <c r="O47" s="30">
        <f t="shared" si="5"/>
        <v>1060.9455088586733</v>
      </c>
    </row>
    <row r="48" spans="1:15" ht="13.5">
      <c r="A48" s="38">
        <v>46</v>
      </c>
      <c r="B48" s="38" t="s">
        <v>39</v>
      </c>
      <c r="C48" s="43">
        <v>792</v>
      </c>
      <c r="D48" s="35">
        <v>0</v>
      </c>
      <c r="E48" s="35">
        <f t="shared" si="0"/>
        <v>0</v>
      </c>
      <c r="F48" s="35">
        <v>0</v>
      </c>
      <c r="G48" s="35">
        <f t="shared" si="1"/>
        <v>0</v>
      </c>
      <c r="H48" s="35">
        <v>437155</v>
      </c>
      <c r="I48" s="35">
        <f t="shared" si="2"/>
        <v>551.9633838383838</v>
      </c>
      <c r="J48" s="35">
        <v>196542</v>
      </c>
      <c r="K48" s="35">
        <f t="shared" si="3"/>
        <v>248.1590909090909</v>
      </c>
      <c r="L48" s="35">
        <v>377061</v>
      </c>
      <c r="M48" s="35">
        <f t="shared" si="4"/>
        <v>476.0871212121212</v>
      </c>
      <c r="N48" s="34">
        <f t="shared" si="6"/>
        <v>1010758</v>
      </c>
      <c r="O48" s="35">
        <f t="shared" si="5"/>
        <v>1276.209595959596</v>
      </c>
    </row>
    <row r="49" spans="1:15" ht="13.5">
      <c r="A49" s="17">
        <v>47</v>
      </c>
      <c r="B49" s="32" t="s">
        <v>40</v>
      </c>
      <c r="C49" s="43">
        <v>3755</v>
      </c>
      <c r="D49" s="33">
        <v>0</v>
      </c>
      <c r="E49" s="33">
        <f t="shared" si="0"/>
        <v>0</v>
      </c>
      <c r="F49" s="33">
        <v>0</v>
      </c>
      <c r="G49" s="33">
        <f t="shared" si="1"/>
        <v>0</v>
      </c>
      <c r="H49" s="33">
        <v>0</v>
      </c>
      <c r="I49" s="33">
        <f t="shared" si="2"/>
        <v>0</v>
      </c>
      <c r="J49" s="33">
        <v>140059</v>
      </c>
      <c r="K49" s="33">
        <f t="shared" si="3"/>
        <v>37.29933422103861</v>
      </c>
      <c r="L49" s="33">
        <v>27181</v>
      </c>
      <c r="M49" s="33">
        <f t="shared" si="4"/>
        <v>7.23861517976032</v>
      </c>
      <c r="N49" s="34">
        <f t="shared" si="6"/>
        <v>167240</v>
      </c>
      <c r="O49" s="33">
        <f t="shared" si="5"/>
        <v>44.53794940079894</v>
      </c>
    </row>
    <row r="50" spans="1:15" ht="13.5">
      <c r="A50" s="17">
        <v>48</v>
      </c>
      <c r="B50" s="32" t="s">
        <v>41</v>
      </c>
      <c r="C50" s="43">
        <v>6038</v>
      </c>
      <c r="D50" s="33">
        <v>11347</v>
      </c>
      <c r="E50" s="33">
        <f t="shared" si="0"/>
        <v>1.8792646571712488</v>
      </c>
      <c r="F50" s="33">
        <v>0</v>
      </c>
      <c r="G50" s="33">
        <f t="shared" si="1"/>
        <v>0</v>
      </c>
      <c r="H50" s="33">
        <v>8496616</v>
      </c>
      <c r="I50" s="33">
        <f t="shared" si="2"/>
        <v>1407.1904604173567</v>
      </c>
      <c r="J50" s="33">
        <v>302610</v>
      </c>
      <c r="K50" s="33">
        <f t="shared" si="3"/>
        <v>50.11758860549851</v>
      </c>
      <c r="L50" s="33">
        <v>217406</v>
      </c>
      <c r="M50" s="33">
        <f t="shared" si="4"/>
        <v>36.00629347466048</v>
      </c>
      <c r="N50" s="34">
        <f t="shared" si="6"/>
        <v>9027979</v>
      </c>
      <c r="O50" s="33">
        <f t="shared" si="5"/>
        <v>1495.193607154687</v>
      </c>
    </row>
    <row r="51" spans="1:15" ht="13.5">
      <c r="A51" s="17">
        <v>49</v>
      </c>
      <c r="B51" s="32" t="s">
        <v>42</v>
      </c>
      <c r="C51" s="43">
        <v>14788</v>
      </c>
      <c r="D51" s="33">
        <v>0</v>
      </c>
      <c r="E51" s="33">
        <f t="shared" si="0"/>
        <v>0</v>
      </c>
      <c r="F51" s="33">
        <v>51802</v>
      </c>
      <c r="G51" s="33">
        <f t="shared" si="1"/>
        <v>3.50297538544766</v>
      </c>
      <c r="H51" s="33">
        <v>9914694</v>
      </c>
      <c r="I51" s="33">
        <f t="shared" si="2"/>
        <v>670.4553692182851</v>
      </c>
      <c r="J51" s="33">
        <v>1047309</v>
      </c>
      <c r="K51" s="33">
        <f t="shared" si="3"/>
        <v>70.82154449553693</v>
      </c>
      <c r="L51" s="33">
        <v>573771</v>
      </c>
      <c r="M51" s="33">
        <f t="shared" si="4"/>
        <v>38.79977008385177</v>
      </c>
      <c r="N51" s="34">
        <f t="shared" si="6"/>
        <v>11587576</v>
      </c>
      <c r="O51" s="33">
        <f t="shared" si="5"/>
        <v>783.5796591831214</v>
      </c>
    </row>
    <row r="52" spans="1:15" ht="13.5">
      <c r="A52" s="18">
        <v>50</v>
      </c>
      <c r="B52" s="40" t="s">
        <v>43</v>
      </c>
      <c r="C52" s="44">
        <v>8347</v>
      </c>
      <c r="D52" s="30">
        <v>0</v>
      </c>
      <c r="E52" s="30">
        <f t="shared" si="0"/>
        <v>0</v>
      </c>
      <c r="F52" s="30">
        <v>0</v>
      </c>
      <c r="G52" s="30">
        <f t="shared" si="1"/>
        <v>0</v>
      </c>
      <c r="H52" s="30">
        <v>15773300</v>
      </c>
      <c r="I52" s="30">
        <f t="shared" si="2"/>
        <v>1889.6968970887744</v>
      </c>
      <c r="J52" s="30">
        <v>390697</v>
      </c>
      <c r="K52" s="30">
        <f t="shared" si="3"/>
        <v>46.80687672217563</v>
      </c>
      <c r="L52" s="30">
        <v>50188</v>
      </c>
      <c r="M52" s="30">
        <f t="shared" si="4"/>
        <v>6.0126991733556965</v>
      </c>
      <c r="N52" s="31">
        <f t="shared" si="6"/>
        <v>16214185</v>
      </c>
      <c r="O52" s="30">
        <f t="shared" si="5"/>
        <v>1942.5164729843057</v>
      </c>
    </row>
    <row r="53" spans="1:15" ht="13.5">
      <c r="A53" s="38">
        <v>51</v>
      </c>
      <c r="B53" s="38" t="s">
        <v>44</v>
      </c>
      <c r="C53" s="43">
        <v>9409</v>
      </c>
      <c r="D53" s="35">
        <v>0</v>
      </c>
      <c r="E53" s="35">
        <f t="shared" si="0"/>
        <v>0</v>
      </c>
      <c r="F53" s="35">
        <v>0</v>
      </c>
      <c r="G53" s="35">
        <f t="shared" si="1"/>
        <v>0</v>
      </c>
      <c r="H53" s="35">
        <v>2810148</v>
      </c>
      <c r="I53" s="35">
        <f t="shared" si="2"/>
        <v>298.66595812519927</v>
      </c>
      <c r="J53" s="35">
        <v>253663</v>
      </c>
      <c r="K53" s="35">
        <f t="shared" si="3"/>
        <v>26.959613136358804</v>
      </c>
      <c r="L53" s="35">
        <v>24213</v>
      </c>
      <c r="M53" s="35">
        <f t="shared" si="4"/>
        <v>2.573387182484855</v>
      </c>
      <c r="N53" s="34">
        <f t="shared" si="6"/>
        <v>3088024</v>
      </c>
      <c r="O53" s="35">
        <f t="shared" si="5"/>
        <v>328.19895844404294</v>
      </c>
    </row>
    <row r="54" spans="1:15" ht="13.5">
      <c r="A54" s="17">
        <v>52</v>
      </c>
      <c r="B54" s="32" t="s">
        <v>97</v>
      </c>
      <c r="C54" s="43">
        <v>37467</v>
      </c>
      <c r="D54" s="33">
        <v>108180</v>
      </c>
      <c r="E54" s="33">
        <f t="shared" si="0"/>
        <v>2.887340859956762</v>
      </c>
      <c r="F54" s="33">
        <v>20389649</v>
      </c>
      <c r="G54" s="33">
        <f t="shared" si="1"/>
        <v>544.2028718605707</v>
      </c>
      <c r="H54" s="33">
        <v>5684603</v>
      </c>
      <c r="I54" s="33">
        <f t="shared" si="2"/>
        <v>151.72292951130328</v>
      </c>
      <c r="J54" s="33">
        <v>1214952</v>
      </c>
      <c r="K54" s="33">
        <f t="shared" si="3"/>
        <v>32.42725598526704</v>
      </c>
      <c r="L54" s="33">
        <v>910200</v>
      </c>
      <c r="M54" s="33">
        <f t="shared" si="4"/>
        <v>24.293378172792057</v>
      </c>
      <c r="N54" s="34">
        <f t="shared" si="6"/>
        <v>28307584</v>
      </c>
      <c r="O54" s="33">
        <f t="shared" si="5"/>
        <v>755.5337763898898</v>
      </c>
    </row>
    <row r="55" spans="1:15" ht="13.5">
      <c r="A55" s="17">
        <v>53</v>
      </c>
      <c r="B55" s="32" t="s">
        <v>98</v>
      </c>
      <c r="C55" s="43">
        <v>19784</v>
      </c>
      <c r="D55" s="33">
        <v>0</v>
      </c>
      <c r="E55" s="33">
        <f t="shared" si="0"/>
        <v>0</v>
      </c>
      <c r="F55" s="33">
        <v>4038000</v>
      </c>
      <c r="G55" s="33">
        <f t="shared" si="1"/>
        <v>204.10432672866963</v>
      </c>
      <c r="H55" s="33">
        <v>2959082</v>
      </c>
      <c r="I55" s="33">
        <f t="shared" si="2"/>
        <v>149.56945006065507</v>
      </c>
      <c r="J55" s="33">
        <v>1334946</v>
      </c>
      <c r="K55" s="33">
        <f t="shared" si="3"/>
        <v>67.47604124545087</v>
      </c>
      <c r="L55" s="33">
        <v>178566</v>
      </c>
      <c r="M55" s="33">
        <f t="shared" si="4"/>
        <v>9.025778406793368</v>
      </c>
      <c r="N55" s="34">
        <f t="shared" si="6"/>
        <v>8510594</v>
      </c>
      <c r="O55" s="33">
        <f t="shared" si="5"/>
        <v>430.1755964415689</v>
      </c>
    </row>
    <row r="56" spans="1:15" ht="13.5">
      <c r="A56" s="17">
        <v>54</v>
      </c>
      <c r="B56" s="32" t="s">
        <v>45</v>
      </c>
      <c r="C56" s="43">
        <v>680</v>
      </c>
      <c r="D56" s="33">
        <v>0</v>
      </c>
      <c r="E56" s="33">
        <f t="shared" si="0"/>
        <v>0</v>
      </c>
      <c r="F56" s="33">
        <v>0</v>
      </c>
      <c r="G56" s="33">
        <f t="shared" si="1"/>
        <v>0</v>
      </c>
      <c r="H56" s="33">
        <v>107684</v>
      </c>
      <c r="I56" s="33">
        <f t="shared" si="2"/>
        <v>158.35882352941175</v>
      </c>
      <c r="J56" s="33">
        <v>103850</v>
      </c>
      <c r="K56" s="33">
        <f t="shared" si="3"/>
        <v>152.72058823529412</v>
      </c>
      <c r="L56" s="33">
        <v>21846</v>
      </c>
      <c r="M56" s="33">
        <f t="shared" si="4"/>
        <v>32.12647058823529</v>
      </c>
      <c r="N56" s="34">
        <f t="shared" si="6"/>
        <v>233380</v>
      </c>
      <c r="O56" s="33">
        <f t="shared" si="5"/>
        <v>343.20588235294116</v>
      </c>
    </row>
    <row r="57" spans="1:15" ht="13.5">
      <c r="A57" s="18">
        <v>55</v>
      </c>
      <c r="B57" s="40" t="s">
        <v>77</v>
      </c>
      <c r="C57" s="44">
        <v>18619</v>
      </c>
      <c r="D57" s="30">
        <v>0</v>
      </c>
      <c r="E57" s="30">
        <f t="shared" si="0"/>
        <v>0</v>
      </c>
      <c r="F57" s="30">
        <v>0</v>
      </c>
      <c r="G57" s="30">
        <f t="shared" si="1"/>
        <v>0</v>
      </c>
      <c r="H57" s="30">
        <v>32149930</v>
      </c>
      <c r="I57" s="30">
        <f t="shared" si="2"/>
        <v>1726.7269993017885</v>
      </c>
      <c r="J57" s="30">
        <v>958677</v>
      </c>
      <c r="K57" s="30">
        <f t="shared" si="3"/>
        <v>51.489177721682154</v>
      </c>
      <c r="L57" s="30">
        <v>183438</v>
      </c>
      <c r="M57" s="30">
        <f t="shared" si="4"/>
        <v>9.852193995381063</v>
      </c>
      <c r="N57" s="31">
        <f t="shared" si="6"/>
        <v>33292045</v>
      </c>
      <c r="O57" s="30">
        <f t="shared" si="5"/>
        <v>1788.0683710188516</v>
      </c>
    </row>
    <row r="58" spans="1:15" ht="13.5">
      <c r="A58" s="38">
        <v>56</v>
      </c>
      <c r="B58" s="38" t="s">
        <v>99</v>
      </c>
      <c r="C58" s="43">
        <v>2355</v>
      </c>
      <c r="D58" s="35">
        <v>0</v>
      </c>
      <c r="E58" s="35">
        <f t="shared" si="0"/>
        <v>0</v>
      </c>
      <c r="F58" s="35">
        <v>0</v>
      </c>
      <c r="G58" s="35">
        <f t="shared" si="1"/>
        <v>0</v>
      </c>
      <c r="H58" s="35">
        <v>4951853</v>
      </c>
      <c r="I58" s="35">
        <f t="shared" si="2"/>
        <v>2102.6976645435243</v>
      </c>
      <c r="J58" s="35">
        <v>189770</v>
      </c>
      <c r="K58" s="35">
        <f t="shared" si="3"/>
        <v>80.58174097664543</v>
      </c>
      <c r="L58" s="35">
        <v>1502852</v>
      </c>
      <c r="M58" s="35">
        <f t="shared" si="4"/>
        <v>638.1537154989385</v>
      </c>
      <c r="N58" s="34">
        <f t="shared" si="6"/>
        <v>6644475</v>
      </c>
      <c r="O58" s="35">
        <f t="shared" si="5"/>
        <v>2821.433121019108</v>
      </c>
    </row>
    <row r="59" spans="1:15" ht="13.5">
      <c r="A59" s="17">
        <v>57</v>
      </c>
      <c r="B59" s="32" t="s">
        <v>78</v>
      </c>
      <c r="C59" s="43">
        <v>9460</v>
      </c>
      <c r="D59" s="33">
        <v>0</v>
      </c>
      <c r="E59" s="33">
        <f t="shared" si="0"/>
        <v>0</v>
      </c>
      <c r="F59" s="33">
        <v>0</v>
      </c>
      <c r="G59" s="33">
        <f t="shared" si="1"/>
        <v>0</v>
      </c>
      <c r="H59" s="33">
        <v>11949067</v>
      </c>
      <c r="I59" s="33">
        <f t="shared" si="2"/>
        <v>1263.1149048625794</v>
      </c>
      <c r="J59" s="33">
        <v>153670</v>
      </c>
      <c r="K59" s="33">
        <f t="shared" si="3"/>
        <v>16.24418604651163</v>
      </c>
      <c r="L59" s="33">
        <v>50968</v>
      </c>
      <c r="M59" s="33">
        <f t="shared" si="4"/>
        <v>5.387737843551797</v>
      </c>
      <c r="N59" s="34">
        <f t="shared" si="6"/>
        <v>12153705</v>
      </c>
      <c r="O59" s="33">
        <f t="shared" si="5"/>
        <v>1284.7468287526426</v>
      </c>
    </row>
    <row r="60" spans="1:15" ht="13.5">
      <c r="A60" s="17">
        <v>58</v>
      </c>
      <c r="B60" s="32" t="s">
        <v>46</v>
      </c>
      <c r="C60" s="43">
        <v>9829</v>
      </c>
      <c r="D60" s="33">
        <v>0</v>
      </c>
      <c r="E60" s="33">
        <f t="shared" si="0"/>
        <v>0</v>
      </c>
      <c r="F60" s="33">
        <v>0</v>
      </c>
      <c r="G60" s="33">
        <f t="shared" si="1"/>
        <v>0</v>
      </c>
      <c r="H60" s="33">
        <v>22485311</v>
      </c>
      <c r="I60" s="33">
        <f t="shared" si="2"/>
        <v>2287.6499135212125</v>
      </c>
      <c r="J60" s="33">
        <v>500999</v>
      </c>
      <c r="K60" s="33">
        <f t="shared" si="3"/>
        <v>50.97151287007834</v>
      </c>
      <c r="L60" s="33">
        <v>116709</v>
      </c>
      <c r="M60" s="33">
        <f t="shared" si="4"/>
        <v>11.873944450096653</v>
      </c>
      <c r="N60" s="34">
        <f t="shared" si="6"/>
        <v>23103019</v>
      </c>
      <c r="O60" s="33">
        <f t="shared" si="5"/>
        <v>2350.4953708413877</v>
      </c>
    </row>
    <row r="61" spans="1:15" ht="13.5">
      <c r="A61" s="17">
        <v>59</v>
      </c>
      <c r="B61" s="32" t="s">
        <v>47</v>
      </c>
      <c r="C61" s="43">
        <v>5426</v>
      </c>
      <c r="D61" s="33">
        <v>0</v>
      </c>
      <c r="E61" s="33">
        <f t="shared" si="0"/>
        <v>0</v>
      </c>
      <c r="F61" s="33">
        <v>0</v>
      </c>
      <c r="G61" s="33">
        <f t="shared" si="1"/>
        <v>0</v>
      </c>
      <c r="H61" s="33">
        <v>329270</v>
      </c>
      <c r="I61" s="33">
        <f t="shared" si="2"/>
        <v>60.683744931809805</v>
      </c>
      <c r="J61" s="33">
        <v>198327</v>
      </c>
      <c r="K61" s="33">
        <f t="shared" si="3"/>
        <v>36.551234795429416</v>
      </c>
      <c r="L61" s="33">
        <v>42251</v>
      </c>
      <c r="M61" s="33">
        <f t="shared" si="4"/>
        <v>7.78676741614449</v>
      </c>
      <c r="N61" s="34">
        <f t="shared" si="6"/>
        <v>569848</v>
      </c>
      <c r="O61" s="33">
        <f t="shared" si="5"/>
        <v>105.0217471433837</v>
      </c>
    </row>
    <row r="62" spans="1:15" ht="13.5">
      <c r="A62" s="18">
        <v>60</v>
      </c>
      <c r="B62" s="40" t="s">
        <v>48</v>
      </c>
      <c r="C62" s="44">
        <v>6661</v>
      </c>
      <c r="D62" s="30">
        <v>0</v>
      </c>
      <c r="E62" s="30">
        <f t="shared" si="0"/>
        <v>0</v>
      </c>
      <c r="F62" s="30">
        <v>0</v>
      </c>
      <c r="G62" s="30">
        <f t="shared" si="1"/>
        <v>0</v>
      </c>
      <c r="H62" s="30">
        <v>2987346</v>
      </c>
      <c r="I62" s="30">
        <f t="shared" si="2"/>
        <v>448.48311064404743</v>
      </c>
      <c r="J62" s="30">
        <v>333175</v>
      </c>
      <c r="K62" s="30">
        <f t="shared" si="3"/>
        <v>50.0187659510584</v>
      </c>
      <c r="L62" s="30">
        <v>138949</v>
      </c>
      <c r="M62" s="30">
        <f t="shared" si="4"/>
        <v>20.860081068908574</v>
      </c>
      <c r="N62" s="31">
        <f t="shared" si="6"/>
        <v>3459470</v>
      </c>
      <c r="O62" s="30">
        <f t="shared" si="5"/>
        <v>519.3619576640144</v>
      </c>
    </row>
    <row r="63" spans="1:15" ht="13.5">
      <c r="A63" s="38">
        <v>61</v>
      </c>
      <c r="B63" s="38" t="s">
        <v>49</v>
      </c>
      <c r="C63" s="43">
        <v>3896</v>
      </c>
      <c r="D63" s="35">
        <v>0</v>
      </c>
      <c r="E63" s="35">
        <f t="shared" si="0"/>
        <v>0</v>
      </c>
      <c r="F63" s="35">
        <v>0</v>
      </c>
      <c r="G63" s="35">
        <f t="shared" si="1"/>
        <v>0</v>
      </c>
      <c r="H63" s="35">
        <v>2830265</v>
      </c>
      <c r="I63" s="35">
        <f t="shared" si="2"/>
        <v>726.4540554414784</v>
      </c>
      <c r="J63" s="35">
        <v>131957</v>
      </c>
      <c r="K63" s="35">
        <f t="shared" si="3"/>
        <v>33.86986652977413</v>
      </c>
      <c r="L63" s="35">
        <v>113989</v>
      </c>
      <c r="M63" s="35">
        <f t="shared" si="4"/>
        <v>29.257956878850102</v>
      </c>
      <c r="N63" s="34">
        <f t="shared" si="6"/>
        <v>3076211</v>
      </c>
      <c r="O63" s="35">
        <f t="shared" si="5"/>
        <v>789.5818788501027</v>
      </c>
    </row>
    <row r="64" spans="1:15" ht="13.5">
      <c r="A64" s="17">
        <v>62</v>
      </c>
      <c r="B64" s="32" t="s">
        <v>50</v>
      </c>
      <c r="C64" s="43">
        <v>2195</v>
      </c>
      <c r="D64" s="33">
        <v>0</v>
      </c>
      <c r="E64" s="33">
        <f t="shared" si="0"/>
        <v>0</v>
      </c>
      <c r="F64" s="33">
        <v>0</v>
      </c>
      <c r="G64" s="33">
        <f t="shared" si="1"/>
        <v>0</v>
      </c>
      <c r="H64" s="33">
        <v>490785</v>
      </c>
      <c r="I64" s="33">
        <f t="shared" si="2"/>
        <v>223.59225512528474</v>
      </c>
      <c r="J64" s="33">
        <v>161463</v>
      </c>
      <c r="K64" s="33">
        <f t="shared" si="3"/>
        <v>73.55945330296127</v>
      </c>
      <c r="L64" s="33">
        <v>6220</v>
      </c>
      <c r="M64" s="33">
        <f t="shared" si="4"/>
        <v>2.8337129840546695</v>
      </c>
      <c r="N64" s="34">
        <f t="shared" si="6"/>
        <v>658468</v>
      </c>
      <c r="O64" s="33">
        <f t="shared" si="5"/>
        <v>299.9854214123007</v>
      </c>
    </row>
    <row r="65" spans="1:15" ht="13.5">
      <c r="A65" s="17">
        <v>63</v>
      </c>
      <c r="B65" s="32" t="s">
        <v>51</v>
      </c>
      <c r="C65" s="43">
        <v>2137</v>
      </c>
      <c r="D65" s="33">
        <v>0</v>
      </c>
      <c r="E65" s="33">
        <f t="shared" si="0"/>
        <v>0</v>
      </c>
      <c r="F65" s="33">
        <v>0</v>
      </c>
      <c r="G65" s="33">
        <f t="shared" si="1"/>
        <v>0</v>
      </c>
      <c r="H65" s="33">
        <v>532881</v>
      </c>
      <c r="I65" s="33">
        <f t="shared" si="2"/>
        <v>249.35938231165184</v>
      </c>
      <c r="J65" s="33">
        <v>114323</v>
      </c>
      <c r="K65" s="33">
        <f t="shared" si="3"/>
        <v>53.49695835283107</v>
      </c>
      <c r="L65" s="33">
        <v>10643</v>
      </c>
      <c r="M65" s="33">
        <f t="shared" si="4"/>
        <v>4.980346279831539</v>
      </c>
      <c r="N65" s="34">
        <f t="shared" si="6"/>
        <v>657847</v>
      </c>
      <c r="O65" s="33">
        <f t="shared" si="5"/>
        <v>307.83668694431447</v>
      </c>
    </row>
    <row r="66" spans="1:15" ht="13.5">
      <c r="A66" s="17">
        <v>64</v>
      </c>
      <c r="B66" s="32" t="s">
        <v>52</v>
      </c>
      <c r="C66" s="43">
        <v>2507</v>
      </c>
      <c r="D66" s="33">
        <v>0</v>
      </c>
      <c r="E66" s="33">
        <f t="shared" si="0"/>
        <v>0</v>
      </c>
      <c r="F66" s="33">
        <v>0</v>
      </c>
      <c r="G66" s="33">
        <f t="shared" si="1"/>
        <v>0</v>
      </c>
      <c r="H66" s="33">
        <v>50588</v>
      </c>
      <c r="I66" s="33">
        <f t="shared" si="2"/>
        <v>20.178699641005185</v>
      </c>
      <c r="J66" s="33">
        <v>192928</v>
      </c>
      <c r="K66" s="33">
        <f t="shared" si="3"/>
        <v>76.95572397287594</v>
      </c>
      <c r="L66" s="33">
        <v>10943</v>
      </c>
      <c r="M66" s="33">
        <f t="shared" si="4"/>
        <v>4.364978061428001</v>
      </c>
      <c r="N66" s="34">
        <f t="shared" si="6"/>
        <v>254459</v>
      </c>
      <c r="O66" s="33">
        <f t="shared" si="5"/>
        <v>101.49940167530913</v>
      </c>
    </row>
    <row r="67" spans="1:15" ht="13.5">
      <c r="A67" s="18">
        <v>65</v>
      </c>
      <c r="B67" s="40" t="s">
        <v>53</v>
      </c>
      <c r="C67" s="44">
        <v>8593</v>
      </c>
      <c r="D67" s="30">
        <v>0</v>
      </c>
      <c r="E67" s="30">
        <f t="shared" si="0"/>
        <v>0</v>
      </c>
      <c r="F67" s="30">
        <v>0</v>
      </c>
      <c r="G67" s="30">
        <f t="shared" si="1"/>
        <v>0</v>
      </c>
      <c r="H67" s="30">
        <v>1559464</v>
      </c>
      <c r="I67" s="30">
        <f t="shared" si="2"/>
        <v>181.48074013732108</v>
      </c>
      <c r="J67" s="30">
        <v>1128675</v>
      </c>
      <c r="K67" s="30">
        <f t="shared" si="3"/>
        <v>131.34819038752474</v>
      </c>
      <c r="L67" s="30">
        <v>21053</v>
      </c>
      <c r="M67" s="30">
        <f t="shared" si="4"/>
        <v>2.450017456068893</v>
      </c>
      <c r="N67" s="31">
        <f t="shared" si="6"/>
        <v>2709192</v>
      </c>
      <c r="O67" s="30">
        <f t="shared" si="5"/>
        <v>315.2789479809147</v>
      </c>
    </row>
    <row r="68" spans="1:15" ht="13.5">
      <c r="A68" s="38">
        <v>66</v>
      </c>
      <c r="B68" s="38" t="s">
        <v>79</v>
      </c>
      <c r="C68" s="43">
        <v>2108</v>
      </c>
      <c r="D68" s="35">
        <v>0</v>
      </c>
      <c r="E68" s="35">
        <f aca="true" t="shared" si="7" ref="E68:E73">D68/$C68</f>
        <v>0</v>
      </c>
      <c r="F68" s="35">
        <v>0</v>
      </c>
      <c r="G68" s="35">
        <f aca="true" t="shared" si="8" ref="G68:G73">F68/$C68</f>
        <v>0</v>
      </c>
      <c r="H68" s="35">
        <v>688276</v>
      </c>
      <c r="I68" s="35">
        <f aca="true" t="shared" si="9" ref="I68:I73">H68/$C68</f>
        <v>326.5066413662239</v>
      </c>
      <c r="J68" s="35">
        <v>316154</v>
      </c>
      <c r="K68" s="35">
        <f aca="true" t="shared" si="10" ref="K68:K73">J68/$C68</f>
        <v>149.97817836812143</v>
      </c>
      <c r="L68" s="35">
        <v>9551</v>
      </c>
      <c r="M68" s="35">
        <f aca="true" t="shared" si="11" ref="M68:M73">L68/$C68</f>
        <v>4.530834914611006</v>
      </c>
      <c r="N68" s="34">
        <f t="shared" si="6"/>
        <v>1013981</v>
      </c>
      <c r="O68" s="35">
        <f>N68/$C68</f>
        <v>481.01565464895634</v>
      </c>
    </row>
    <row r="69" spans="1:15" ht="12.75" customHeight="1">
      <c r="A69" s="17">
        <v>67</v>
      </c>
      <c r="B69" s="32" t="s">
        <v>80</v>
      </c>
      <c r="C69" s="43">
        <v>5335</v>
      </c>
      <c r="D69" s="33">
        <v>0</v>
      </c>
      <c r="E69" s="33">
        <f t="shared" si="7"/>
        <v>0</v>
      </c>
      <c r="F69" s="33">
        <v>0</v>
      </c>
      <c r="G69" s="33">
        <f t="shared" si="8"/>
        <v>0</v>
      </c>
      <c r="H69" s="33">
        <v>1239316</v>
      </c>
      <c r="I69" s="33">
        <f t="shared" si="9"/>
        <v>232.2991565135895</v>
      </c>
      <c r="J69" s="33">
        <v>66288</v>
      </c>
      <c r="K69" s="33">
        <f t="shared" si="10"/>
        <v>12.425117150890348</v>
      </c>
      <c r="L69" s="33">
        <v>26507</v>
      </c>
      <c r="M69" s="33">
        <f t="shared" si="11"/>
        <v>4.968509840674789</v>
      </c>
      <c r="N69" s="34">
        <f>D69+F69+H69+J69+L69</f>
        <v>1332111</v>
      </c>
      <c r="O69" s="33">
        <f t="shared" si="5"/>
        <v>249.69278350515464</v>
      </c>
    </row>
    <row r="70" spans="1:15" ht="13.5">
      <c r="A70" s="17">
        <v>68</v>
      </c>
      <c r="B70" s="32" t="s">
        <v>81</v>
      </c>
      <c r="C70" s="43">
        <v>1753</v>
      </c>
      <c r="D70" s="33">
        <v>0</v>
      </c>
      <c r="E70" s="33">
        <f t="shared" si="7"/>
        <v>0</v>
      </c>
      <c r="F70" s="33">
        <v>0</v>
      </c>
      <c r="G70" s="33">
        <f t="shared" si="8"/>
        <v>0</v>
      </c>
      <c r="H70" s="33">
        <v>5751199</v>
      </c>
      <c r="I70" s="33">
        <f t="shared" si="9"/>
        <v>3280.775242441529</v>
      </c>
      <c r="J70" s="33">
        <v>27075</v>
      </c>
      <c r="K70" s="33">
        <f t="shared" si="10"/>
        <v>15.444951511694239</v>
      </c>
      <c r="L70" s="33">
        <v>33989</v>
      </c>
      <c r="M70" s="33">
        <f t="shared" si="11"/>
        <v>19.38904734740445</v>
      </c>
      <c r="N70" s="34">
        <f>D70+F70+H70+J70+L70</f>
        <v>5812263</v>
      </c>
      <c r="O70" s="33">
        <f>N70/$C70</f>
        <v>3315.6092413006277</v>
      </c>
    </row>
    <row r="71" spans="1:15" s="29" customFormat="1" ht="13.5">
      <c r="A71" s="17">
        <v>69</v>
      </c>
      <c r="B71" s="32" t="s">
        <v>82</v>
      </c>
      <c r="C71" s="43">
        <v>4315</v>
      </c>
      <c r="D71" s="33">
        <v>0</v>
      </c>
      <c r="E71" s="33">
        <f t="shared" si="7"/>
        <v>0</v>
      </c>
      <c r="F71" s="33">
        <v>0</v>
      </c>
      <c r="G71" s="33">
        <f t="shared" si="8"/>
        <v>0</v>
      </c>
      <c r="H71" s="33">
        <v>0</v>
      </c>
      <c r="I71" s="33">
        <f t="shared" si="9"/>
        <v>0</v>
      </c>
      <c r="J71" s="33">
        <v>67082</v>
      </c>
      <c r="K71" s="33">
        <f t="shared" si="10"/>
        <v>15.546234067207417</v>
      </c>
      <c r="L71" s="33">
        <v>22471</v>
      </c>
      <c r="M71" s="33">
        <f t="shared" si="11"/>
        <v>5.207647740440325</v>
      </c>
      <c r="N71" s="34">
        <f>D71+F71+H71+J71+L71</f>
        <v>89553</v>
      </c>
      <c r="O71" s="33">
        <f>N71/$C71</f>
        <v>20.75388180764774</v>
      </c>
    </row>
    <row r="72" spans="1:15" s="29" customFormat="1" ht="13.5">
      <c r="A72" s="18">
        <v>396</v>
      </c>
      <c r="B72" s="36" t="s">
        <v>100</v>
      </c>
      <c r="C72" s="44">
        <v>33393</v>
      </c>
      <c r="D72" s="30">
        <v>57682</v>
      </c>
      <c r="E72" s="30">
        <f t="shared" si="7"/>
        <v>1.7273680112598448</v>
      </c>
      <c r="F72" s="30">
        <v>0</v>
      </c>
      <c r="G72" s="30">
        <f t="shared" si="8"/>
        <v>0</v>
      </c>
      <c r="H72" s="30">
        <v>224610156</v>
      </c>
      <c r="I72" s="30">
        <f t="shared" si="9"/>
        <v>6726.264666247417</v>
      </c>
      <c r="J72" s="30">
        <v>2563545</v>
      </c>
      <c r="K72" s="30">
        <f t="shared" si="10"/>
        <v>76.76893360884017</v>
      </c>
      <c r="L72" s="30">
        <v>47707</v>
      </c>
      <c r="M72" s="30">
        <f t="shared" si="11"/>
        <v>1.4286527116461534</v>
      </c>
      <c r="N72" s="34">
        <f>D72+F72+H72+J72+L72</f>
        <v>227279090</v>
      </c>
      <c r="O72" s="30">
        <f>N72/$C72</f>
        <v>6806.189620579164</v>
      </c>
    </row>
    <row r="73" spans="1:15" ht="13.5">
      <c r="A73" s="48"/>
      <c r="B73" s="49" t="s">
        <v>101</v>
      </c>
      <c r="C73" s="50">
        <f>SUM(C3:C72)</f>
        <v>694120</v>
      </c>
      <c r="D73" s="21">
        <f>SUM(D3:D72)</f>
        <v>25466904</v>
      </c>
      <c r="E73" s="21">
        <f t="shared" si="7"/>
        <v>36.689483086498015</v>
      </c>
      <c r="F73" s="21">
        <f>SUM(F3:F72)</f>
        <v>119485114</v>
      </c>
      <c r="G73" s="21">
        <f t="shared" si="8"/>
        <v>172.13898749495763</v>
      </c>
      <c r="H73" s="21">
        <f>SUM(H3:H72)</f>
        <v>782607256</v>
      </c>
      <c r="I73" s="21">
        <f t="shared" si="9"/>
        <v>1127.4812078603122</v>
      </c>
      <c r="J73" s="21">
        <f>SUM(J3:J72)</f>
        <v>41580298</v>
      </c>
      <c r="K73" s="21">
        <f t="shared" si="10"/>
        <v>59.90361608943699</v>
      </c>
      <c r="L73" s="21">
        <f>SUM(L3:L72)</f>
        <v>163399883</v>
      </c>
      <c r="M73" s="21">
        <f t="shared" si="11"/>
        <v>235.40581311588775</v>
      </c>
      <c r="N73" s="27">
        <f>D73+F73+H73+J73+L73</f>
        <v>1132539455</v>
      </c>
      <c r="O73" s="21">
        <f>N73/$C73</f>
        <v>1631.6191076470927</v>
      </c>
    </row>
    <row r="74" spans="1:15" ht="13.5">
      <c r="A74" s="2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3"/>
    </row>
    <row r="75" spans="1:15" s="29" customFormat="1" ht="13.5">
      <c r="A75" s="17">
        <v>318001</v>
      </c>
      <c r="B75" s="32" t="s">
        <v>54</v>
      </c>
      <c r="C75" s="43">
        <v>1373</v>
      </c>
      <c r="D75" s="35">
        <v>0</v>
      </c>
      <c r="E75" s="35">
        <f>D75/$C75</f>
        <v>0</v>
      </c>
      <c r="F75" s="35">
        <v>0</v>
      </c>
      <c r="G75" s="35">
        <f>F75/$C75</f>
        <v>0</v>
      </c>
      <c r="H75" s="35">
        <v>0</v>
      </c>
      <c r="I75" s="35">
        <f>H75/$C75</f>
        <v>0</v>
      </c>
      <c r="J75" s="35">
        <v>0</v>
      </c>
      <c r="K75" s="35">
        <f>J75/$C75</f>
        <v>0</v>
      </c>
      <c r="L75" s="35">
        <v>0</v>
      </c>
      <c r="M75" s="35">
        <f>L75/$C75</f>
        <v>0</v>
      </c>
      <c r="N75" s="39">
        <f>D75+F75+H75+J75+L75</f>
        <v>0</v>
      </c>
      <c r="O75" s="35">
        <f>N75/$C75</f>
        <v>0</v>
      </c>
    </row>
    <row r="76" spans="1:15" ht="13.5">
      <c r="A76" s="13">
        <v>319001</v>
      </c>
      <c r="B76" s="14" t="s">
        <v>55</v>
      </c>
      <c r="C76" s="44">
        <v>402</v>
      </c>
      <c r="D76" s="30">
        <v>0</v>
      </c>
      <c r="E76" s="30">
        <f>D76/$C76</f>
        <v>0</v>
      </c>
      <c r="F76" s="30">
        <v>0</v>
      </c>
      <c r="G76" s="30">
        <f>F76/$C76</f>
        <v>0</v>
      </c>
      <c r="H76" s="30">
        <v>0</v>
      </c>
      <c r="I76" s="30">
        <f>H76/$C76</f>
        <v>0</v>
      </c>
      <c r="J76" s="30">
        <v>0</v>
      </c>
      <c r="K76" s="30">
        <f>J76/$C76</f>
        <v>0</v>
      </c>
      <c r="L76" s="30">
        <v>0</v>
      </c>
      <c r="M76" s="30">
        <f>L76/$C76</f>
        <v>0</v>
      </c>
      <c r="N76" s="31">
        <f>D76+F76+H76+J76+L76</f>
        <v>0</v>
      </c>
      <c r="O76" s="30">
        <f>N76/$C76</f>
        <v>0</v>
      </c>
    </row>
    <row r="77" spans="1:15" ht="13.5">
      <c r="A77" s="15"/>
      <c r="B77" s="16" t="s">
        <v>56</v>
      </c>
      <c r="C77" s="37">
        <f>SUM(C75:C76)</f>
        <v>1775</v>
      </c>
      <c r="D77" s="26">
        <f>SUM(D75:D76)</f>
        <v>0</v>
      </c>
      <c r="E77" s="26">
        <f>D77/$C77</f>
        <v>0</v>
      </c>
      <c r="F77" s="26">
        <f>SUM(F75:F76)</f>
        <v>0</v>
      </c>
      <c r="G77" s="26">
        <f>F77/$C77</f>
        <v>0</v>
      </c>
      <c r="H77" s="26">
        <f>SUM(H75:H76)</f>
        <v>0</v>
      </c>
      <c r="I77" s="26">
        <f>H77/$C77</f>
        <v>0</v>
      </c>
      <c r="J77" s="26">
        <f>SUM(J75:J76)</f>
        <v>0</v>
      </c>
      <c r="K77" s="26">
        <f>J77/$C77</f>
        <v>0</v>
      </c>
      <c r="L77" s="26">
        <f>SUM(L75:L76)</f>
        <v>0</v>
      </c>
      <c r="M77" s="26">
        <f>L77/$C77</f>
        <v>0</v>
      </c>
      <c r="N77" s="10">
        <f>SUM(N75:N76)</f>
        <v>0</v>
      </c>
      <c r="O77" s="9">
        <f>N77/$C77</f>
        <v>0</v>
      </c>
    </row>
    <row r="78" spans="1:15" ht="13.5">
      <c r="A78" s="11"/>
      <c r="B78" s="12"/>
      <c r="C78" s="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25"/>
    </row>
    <row r="79" spans="1:15" ht="13.5">
      <c r="A79" s="51">
        <v>321001</v>
      </c>
      <c r="B79" s="52" t="s">
        <v>102</v>
      </c>
      <c r="C79" s="43">
        <v>374</v>
      </c>
      <c r="D79" s="35">
        <v>0</v>
      </c>
      <c r="E79" s="35">
        <f aca="true" t="shared" si="12" ref="E79:E96">D79/$C79</f>
        <v>0</v>
      </c>
      <c r="F79" s="35">
        <v>0</v>
      </c>
      <c r="G79" s="35">
        <f aca="true" t="shared" si="13" ref="G79:G96">F79/$C79</f>
        <v>0</v>
      </c>
      <c r="H79" s="35">
        <v>0</v>
      </c>
      <c r="I79" s="35">
        <f aca="true" t="shared" si="14" ref="I79:I96">H79/$C79</f>
        <v>0</v>
      </c>
      <c r="J79" s="35">
        <v>0</v>
      </c>
      <c r="K79" s="35">
        <f aca="true" t="shared" si="15" ref="K79:K96">J79/$C79</f>
        <v>0</v>
      </c>
      <c r="L79" s="35">
        <v>0</v>
      </c>
      <c r="M79" s="35">
        <f aca="true" t="shared" si="16" ref="M79:M85">L79/$C79</f>
        <v>0</v>
      </c>
      <c r="N79" s="39">
        <f aca="true" t="shared" si="17" ref="N79:N96">D79+F79+H79+J79+L79</f>
        <v>0</v>
      </c>
      <c r="O79" s="35">
        <f aca="true" t="shared" si="18" ref="O79:O97">N79/$C79</f>
        <v>0</v>
      </c>
    </row>
    <row r="80" spans="1:15" s="29" customFormat="1" ht="13.5">
      <c r="A80" s="53">
        <v>328001</v>
      </c>
      <c r="B80" s="54" t="s">
        <v>103</v>
      </c>
      <c r="C80" s="43">
        <v>560</v>
      </c>
      <c r="D80" s="33">
        <v>0</v>
      </c>
      <c r="E80" s="33">
        <f t="shared" si="12"/>
        <v>0</v>
      </c>
      <c r="F80" s="33">
        <v>0</v>
      </c>
      <c r="G80" s="33">
        <f t="shared" si="13"/>
        <v>0</v>
      </c>
      <c r="H80" s="33">
        <v>0</v>
      </c>
      <c r="I80" s="33">
        <f t="shared" si="14"/>
        <v>0</v>
      </c>
      <c r="J80" s="33">
        <v>0</v>
      </c>
      <c r="K80" s="33">
        <f t="shared" si="15"/>
        <v>0</v>
      </c>
      <c r="L80" s="33">
        <v>0</v>
      </c>
      <c r="M80" s="33">
        <f t="shared" si="16"/>
        <v>0</v>
      </c>
      <c r="N80" s="34">
        <f t="shared" si="17"/>
        <v>0</v>
      </c>
      <c r="O80" s="33">
        <f t="shared" si="18"/>
        <v>0</v>
      </c>
    </row>
    <row r="81" spans="1:15" s="29" customFormat="1" ht="13.5">
      <c r="A81" s="53">
        <v>329001</v>
      </c>
      <c r="B81" s="54" t="s">
        <v>104</v>
      </c>
      <c r="C81" s="43">
        <v>372</v>
      </c>
      <c r="D81" s="33">
        <v>0</v>
      </c>
      <c r="E81" s="33">
        <f t="shared" si="12"/>
        <v>0</v>
      </c>
      <c r="F81" s="33">
        <v>0</v>
      </c>
      <c r="G81" s="33">
        <f t="shared" si="13"/>
        <v>0</v>
      </c>
      <c r="H81" s="33">
        <v>0</v>
      </c>
      <c r="I81" s="33">
        <f t="shared" si="14"/>
        <v>0</v>
      </c>
      <c r="J81" s="33">
        <v>0</v>
      </c>
      <c r="K81" s="33">
        <f t="shared" si="15"/>
        <v>0</v>
      </c>
      <c r="L81" s="33">
        <v>0</v>
      </c>
      <c r="M81" s="33">
        <f t="shared" si="16"/>
        <v>0</v>
      </c>
      <c r="N81" s="34">
        <f t="shared" si="17"/>
        <v>0</v>
      </c>
      <c r="O81" s="33">
        <f t="shared" si="18"/>
        <v>0</v>
      </c>
    </row>
    <row r="82" spans="1:15" s="29" customFormat="1" ht="13.5">
      <c r="A82" s="53">
        <v>331001</v>
      </c>
      <c r="B82" s="54" t="s">
        <v>105</v>
      </c>
      <c r="C82" s="43">
        <v>743</v>
      </c>
      <c r="D82" s="33">
        <v>0</v>
      </c>
      <c r="E82" s="33">
        <f t="shared" si="12"/>
        <v>0</v>
      </c>
      <c r="F82" s="33">
        <v>0</v>
      </c>
      <c r="G82" s="33">
        <f t="shared" si="13"/>
        <v>0</v>
      </c>
      <c r="H82" s="33">
        <v>0</v>
      </c>
      <c r="I82" s="33">
        <f t="shared" si="14"/>
        <v>0</v>
      </c>
      <c r="J82" s="33">
        <v>35468</v>
      </c>
      <c r="K82" s="33">
        <f t="shared" si="15"/>
        <v>47.73620457604307</v>
      </c>
      <c r="L82" s="33">
        <v>0</v>
      </c>
      <c r="M82" s="33">
        <f t="shared" si="16"/>
        <v>0</v>
      </c>
      <c r="N82" s="34">
        <f t="shared" si="17"/>
        <v>35468</v>
      </c>
      <c r="O82" s="33">
        <f t="shared" si="18"/>
        <v>47.73620457604307</v>
      </c>
    </row>
    <row r="83" spans="1:15" ht="13.5">
      <c r="A83" s="55">
        <v>333001</v>
      </c>
      <c r="B83" s="56" t="s">
        <v>57</v>
      </c>
      <c r="C83" s="44">
        <v>696</v>
      </c>
      <c r="D83" s="30">
        <v>0</v>
      </c>
      <c r="E83" s="30">
        <f t="shared" si="12"/>
        <v>0</v>
      </c>
      <c r="F83" s="30">
        <v>0</v>
      </c>
      <c r="G83" s="30">
        <f t="shared" si="13"/>
        <v>0</v>
      </c>
      <c r="H83" s="30">
        <v>60619</v>
      </c>
      <c r="I83" s="30">
        <f t="shared" si="14"/>
        <v>87.09626436781609</v>
      </c>
      <c r="J83" s="30">
        <v>0</v>
      </c>
      <c r="K83" s="30">
        <f t="shared" si="15"/>
        <v>0</v>
      </c>
      <c r="L83" s="30">
        <v>0</v>
      </c>
      <c r="M83" s="30">
        <f t="shared" si="16"/>
        <v>0</v>
      </c>
      <c r="N83" s="31">
        <f t="shared" si="17"/>
        <v>60619</v>
      </c>
      <c r="O83" s="30">
        <f t="shared" si="18"/>
        <v>87.09626436781609</v>
      </c>
    </row>
    <row r="84" spans="1:15" ht="13.5">
      <c r="A84" s="57">
        <v>336001</v>
      </c>
      <c r="B84" s="58" t="s">
        <v>58</v>
      </c>
      <c r="C84" s="43">
        <v>679</v>
      </c>
      <c r="D84" s="35">
        <v>0</v>
      </c>
      <c r="E84" s="35">
        <f t="shared" si="12"/>
        <v>0</v>
      </c>
      <c r="F84" s="35">
        <v>0</v>
      </c>
      <c r="G84" s="35">
        <f t="shared" si="13"/>
        <v>0</v>
      </c>
      <c r="H84" s="35">
        <v>0</v>
      </c>
      <c r="I84" s="35">
        <f t="shared" si="14"/>
        <v>0</v>
      </c>
      <c r="J84" s="35">
        <v>18401</v>
      </c>
      <c r="K84" s="35">
        <f t="shared" si="15"/>
        <v>27.100147275405007</v>
      </c>
      <c r="L84" s="35">
        <v>0</v>
      </c>
      <c r="M84" s="35">
        <f t="shared" si="16"/>
        <v>0</v>
      </c>
      <c r="N84" s="34">
        <f t="shared" si="17"/>
        <v>18401</v>
      </c>
      <c r="O84" s="35">
        <f t="shared" si="18"/>
        <v>27.100147275405007</v>
      </c>
    </row>
    <row r="85" spans="1:15" s="29" customFormat="1" ht="13.5">
      <c r="A85" s="53">
        <v>337001</v>
      </c>
      <c r="B85" s="54" t="s">
        <v>59</v>
      </c>
      <c r="C85" s="43">
        <v>971</v>
      </c>
      <c r="D85" s="33">
        <v>0</v>
      </c>
      <c r="E85" s="33">
        <f t="shared" si="12"/>
        <v>0</v>
      </c>
      <c r="F85" s="33">
        <v>0</v>
      </c>
      <c r="G85" s="33">
        <f t="shared" si="13"/>
        <v>0</v>
      </c>
      <c r="H85" s="33">
        <v>0</v>
      </c>
      <c r="I85" s="33">
        <f t="shared" si="14"/>
        <v>0</v>
      </c>
      <c r="J85" s="33">
        <v>0</v>
      </c>
      <c r="K85" s="33">
        <f t="shared" si="15"/>
        <v>0</v>
      </c>
      <c r="L85" s="33">
        <v>0</v>
      </c>
      <c r="M85" s="33">
        <f t="shared" si="16"/>
        <v>0</v>
      </c>
      <c r="N85" s="34">
        <f t="shared" si="17"/>
        <v>0</v>
      </c>
      <c r="O85" s="33">
        <f t="shared" si="18"/>
        <v>0</v>
      </c>
    </row>
    <row r="86" spans="1:15" s="29" customFormat="1" ht="13.5">
      <c r="A86" s="53">
        <v>339001</v>
      </c>
      <c r="B86" s="54" t="s">
        <v>106</v>
      </c>
      <c r="C86" s="43">
        <v>419</v>
      </c>
      <c r="D86" s="33">
        <v>0</v>
      </c>
      <c r="E86" s="33">
        <f t="shared" si="12"/>
        <v>0</v>
      </c>
      <c r="F86" s="33">
        <v>0</v>
      </c>
      <c r="G86" s="33">
        <f t="shared" si="13"/>
        <v>0</v>
      </c>
      <c r="H86" s="33">
        <v>0</v>
      </c>
      <c r="I86" s="33">
        <f t="shared" si="14"/>
        <v>0</v>
      </c>
      <c r="J86" s="33">
        <v>16024</v>
      </c>
      <c r="K86" s="33">
        <f t="shared" si="15"/>
        <v>38.243436754176614</v>
      </c>
      <c r="L86" s="33">
        <v>0</v>
      </c>
      <c r="M86" s="33">
        <f aca="true" t="shared" si="19" ref="M86:M97">L86/$C86</f>
        <v>0</v>
      </c>
      <c r="N86" s="34">
        <f t="shared" si="17"/>
        <v>16024</v>
      </c>
      <c r="O86" s="33">
        <f t="shared" si="18"/>
        <v>38.243436754176614</v>
      </c>
    </row>
    <row r="87" spans="1:15" s="29" customFormat="1" ht="13.5">
      <c r="A87" s="53">
        <v>340001</v>
      </c>
      <c r="B87" s="54" t="s">
        <v>107</v>
      </c>
      <c r="C87" s="43">
        <v>109</v>
      </c>
      <c r="D87" s="33">
        <v>0</v>
      </c>
      <c r="E87" s="33">
        <f t="shared" si="12"/>
        <v>0</v>
      </c>
      <c r="F87" s="33">
        <v>0</v>
      </c>
      <c r="G87" s="33">
        <f t="shared" si="13"/>
        <v>0</v>
      </c>
      <c r="H87" s="33">
        <v>0</v>
      </c>
      <c r="I87" s="33">
        <f t="shared" si="14"/>
        <v>0</v>
      </c>
      <c r="J87" s="33">
        <v>0</v>
      </c>
      <c r="K87" s="33">
        <f t="shared" si="15"/>
        <v>0</v>
      </c>
      <c r="L87" s="33">
        <v>0</v>
      </c>
      <c r="M87" s="33">
        <f t="shared" si="19"/>
        <v>0</v>
      </c>
      <c r="N87" s="34">
        <f t="shared" si="17"/>
        <v>0</v>
      </c>
      <c r="O87" s="33">
        <f t="shared" si="18"/>
        <v>0</v>
      </c>
    </row>
    <row r="88" spans="1:15" ht="13.5">
      <c r="A88" s="53">
        <v>341001</v>
      </c>
      <c r="B88" s="56" t="s">
        <v>62</v>
      </c>
      <c r="C88" s="44">
        <v>562</v>
      </c>
      <c r="D88" s="30">
        <v>0</v>
      </c>
      <c r="E88" s="30">
        <f t="shared" si="12"/>
        <v>0</v>
      </c>
      <c r="F88" s="30">
        <v>0</v>
      </c>
      <c r="G88" s="30">
        <f t="shared" si="13"/>
        <v>0</v>
      </c>
      <c r="H88" s="30">
        <v>609872</v>
      </c>
      <c r="I88" s="30">
        <f t="shared" si="14"/>
        <v>1085.1814946619218</v>
      </c>
      <c r="J88" s="30">
        <v>0</v>
      </c>
      <c r="K88" s="30">
        <f t="shared" si="15"/>
        <v>0</v>
      </c>
      <c r="L88" s="30">
        <v>0</v>
      </c>
      <c r="M88" s="30">
        <f t="shared" si="19"/>
        <v>0</v>
      </c>
      <c r="N88" s="31">
        <f t="shared" si="17"/>
        <v>609872</v>
      </c>
      <c r="O88" s="30">
        <f t="shared" si="18"/>
        <v>1085.1814946619218</v>
      </c>
    </row>
    <row r="89" spans="1:15" s="29" customFormat="1" ht="13.5">
      <c r="A89" s="51">
        <v>343001</v>
      </c>
      <c r="B89" s="52" t="s">
        <v>108</v>
      </c>
      <c r="C89" s="43">
        <v>235</v>
      </c>
      <c r="D89" s="35">
        <v>0</v>
      </c>
      <c r="E89" s="35">
        <f t="shared" si="12"/>
        <v>0</v>
      </c>
      <c r="F89" s="35">
        <v>0</v>
      </c>
      <c r="G89" s="35">
        <f t="shared" si="13"/>
        <v>0</v>
      </c>
      <c r="H89" s="35">
        <v>0</v>
      </c>
      <c r="I89" s="35">
        <f t="shared" si="14"/>
        <v>0</v>
      </c>
      <c r="J89" s="35">
        <v>0</v>
      </c>
      <c r="K89" s="35">
        <f t="shared" si="15"/>
        <v>0</v>
      </c>
      <c r="L89" s="35">
        <v>0</v>
      </c>
      <c r="M89" s="35">
        <f t="shared" si="19"/>
        <v>0</v>
      </c>
      <c r="N89" s="34">
        <f t="shared" si="17"/>
        <v>0</v>
      </c>
      <c r="O89" s="35">
        <f t="shared" si="18"/>
        <v>0</v>
      </c>
    </row>
    <row r="90" spans="1:15" s="29" customFormat="1" ht="13.5">
      <c r="A90" s="53">
        <v>343002</v>
      </c>
      <c r="B90" s="54" t="s">
        <v>83</v>
      </c>
      <c r="C90" s="43">
        <v>1362</v>
      </c>
      <c r="D90" s="33">
        <v>0</v>
      </c>
      <c r="E90" s="33">
        <f t="shared" si="12"/>
        <v>0</v>
      </c>
      <c r="F90" s="33">
        <v>0</v>
      </c>
      <c r="G90" s="33">
        <f t="shared" si="13"/>
        <v>0</v>
      </c>
      <c r="H90" s="33">
        <v>0</v>
      </c>
      <c r="I90" s="33">
        <f t="shared" si="14"/>
        <v>0</v>
      </c>
      <c r="J90" s="33">
        <v>0</v>
      </c>
      <c r="K90" s="33">
        <f t="shared" si="15"/>
        <v>0</v>
      </c>
      <c r="L90" s="33">
        <v>0</v>
      </c>
      <c r="M90" s="33">
        <f t="shared" si="19"/>
        <v>0</v>
      </c>
      <c r="N90" s="34">
        <f t="shared" si="17"/>
        <v>0</v>
      </c>
      <c r="O90" s="33">
        <f t="shared" si="18"/>
        <v>0</v>
      </c>
    </row>
    <row r="91" spans="1:15" s="29" customFormat="1" ht="13.5">
      <c r="A91" s="53">
        <v>344001</v>
      </c>
      <c r="B91" s="54" t="s">
        <v>109</v>
      </c>
      <c r="C91" s="43">
        <v>418</v>
      </c>
      <c r="D91" s="33">
        <v>0</v>
      </c>
      <c r="E91" s="33">
        <f t="shared" si="12"/>
        <v>0</v>
      </c>
      <c r="F91" s="33">
        <v>0</v>
      </c>
      <c r="G91" s="33">
        <f t="shared" si="13"/>
        <v>0</v>
      </c>
      <c r="H91" s="33">
        <v>0</v>
      </c>
      <c r="I91" s="33">
        <f t="shared" si="14"/>
        <v>0</v>
      </c>
      <c r="J91" s="33">
        <v>0</v>
      </c>
      <c r="K91" s="33">
        <f t="shared" si="15"/>
        <v>0</v>
      </c>
      <c r="L91" s="33">
        <v>0</v>
      </c>
      <c r="M91" s="33">
        <f t="shared" si="19"/>
        <v>0</v>
      </c>
      <c r="N91" s="34">
        <f t="shared" si="17"/>
        <v>0</v>
      </c>
      <c r="O91" s="33">
        <f t="shared" si="18"/>
        <v>0</v>
      </c>
    </row>
    <row r="92" spans="1:15" ht="13.5">
      <c r="A92" s="53">
        <v>345001</v>
      </c>
      <c r="B92" s="54" t="s">
        <v>110</v>
      </c>
      <c r="C92" s="43">
        <v>1200</v>
      </c>
      <c r="D92" s="33">
        <v>0</v>
      </c>
      <c r="E92" s="33">
        <f t="shared" si="12"/>
        <v>0</v>
      </c>
      <c r="F92" s="33">
        <v>0</v>
      </c>
      <c r="G92" s="33">
        <f t="shared" si="13"/>
        <v>0</v>
      </c>
      <c r="H92" s="33">
        <v>0</v>
      </c>
      <c r="I92" s="33">
        <f t="shared" si="14"/>
        <v>0</v>
      </c>
      <c r="J92" s="33">
        <v>0</v>
      </c>
      <c r="K92" s="33">
        <f t="shared" si="15"/>
        <v>0</v>
      </c>
      <c r="L92" s="33">
        <v>0</v>
      </c>
      <c r="M92" s="33">
        <f t="shared" si="19"/>
        <v>0</v>
      </c>
      <c r="N92" s="34">
        <f t="shared" si="17"/>
        <v>0</v>
      </c>
      <c r="O92" s="33">
        <f t="shared" si="18"/>
        <v>0</v>
      </c>
    </row>
    <row r="93" spans="1:15" s="29" customFormat="1" ht="13.5">
      <c r="A93" s="55">
        <v>346001</v>
      </c>
      <c r="B93" s="56" t="s">
        <v>111</v>
      </c>
      <c r="C93" s="44">
        <v>778</v>
      </c>
      <c r="D93" s="30">
        <v>0</v>
      </c>
      <c r="E93" s="30">
        <f t="shared" si="12"/>
        <v>0</v>
      </c>
      <c r="F93" s="30">
        <v>0</v>
      </c>
      <c r="G93" s="30">
        <f t="shared" si="13"/>
        <v>0</v>
      </c>
      <c r="H93" s="30">
        <v>0</v>
      </c>
      <c r="I93" s="30">
        <f t="shared" si="14"/>
        <v>0</v>
      </c>
      <c r="J93" s="30">
        <v>0</v>
      </c>
      <c r="K93" s="30">
        <f t="shared" si="15"/>
        <v>0</v>
      </c>
      <c r="L93" s="30">
        <v>0</v>
      </c>
      <c r="M93" s="30">
        <f t="shared" si="19"/>
        <v>0</v>
      </c>
      <c r="N93" s="31">
        <f t="shared" si="17"/>
        <v>0</v>
      </c>
      <c r="O93" s="30">
        <f t="shared" si="18"/>
        <v>0</v>
      </c>
    </row>
    <row r="94" spans="1:15" s="29" customFormat="1" ht="13.5">
      <c r="A94" s="53">
        <v>347001</v>
      </c>
      <c r="B94" s="54" t="s">
        <v>112</v>
      </c>
      <c r="C94" s="43">
        <v>332</v>
      </c>
      <c r="D94" s="33">
        <v>0</v>
      </c>
      <c r="E94" s="33">
        <f t="shared" si="12"/>
        <v>0</v>
      </c>
      <c r="F94" s="33">
        <v>0</v>
      </c>
      <c r="G94" s="33">
        <f t="shared" si="13"/>
        <v>0</v>
      </c>
      <c r="H94" s="33">
        <v>0</v>
      </c>
      <c r="I94" s="33">
        <f t="shared" si="14"/>
        <v>0</v>
      </c>
      <c r="J94" s="33">
        <v>0</v>
      </c>
      <c r="K94" s="33">
        <f t="shared" si="15"/>
        <v>0</v>
      </c>
      <c r="L94" s="33">
        <v>0</v>
      </c>
      <c r="M94" s="33">
        <f>L94/$C94</f>
        <v>0</v>
      </c>
      <c r="N94" s="34">
        <f>D94+F94+H94+J94+L94</f>
        <v>0</v>
      </c>
      <c r="O94" s="33">
        <f>N94/$C94</f>
        <v>0</v>
      </c>
    </row>
    <row r="95" spans="1:15" ht="13.5">
      <c r="A95" s="53">
        <v>348001</v>
      </c>
      <c r="B95" s="54" t="s">
        <v>84</v>
      </c>
      <c r="C95" s="43">
        <v>219</v>
      </c>
      <c r="D95" s="33">
        <v>0</v>
      </c>
      <c r="E95" s="33">
        <f t="shared" si="12"/>
        <v>0</v>
      </c>
      <c r="F95" s="33">
        <v>0</v>
      </c>
      <c r="G95" s="33">
        <f t="shared" si="13"/>
        <v>0</v>
      </c>
      <c r="H95" s="33">
        <v>0</v>
      </c>
      <c r="I95" s="33">
        <f t="shared" si="14"/>
        <v>0</v>
      </c>
      <c r="J95" s="33">
        <v>169028</v>
      </c>
      <c r="K95" s="33">
        <f t="shared" si="15"/>
        <v>771.8173515981736</v>
      </c>
      <c r="L95" s="33">
        <v>0</v>
      </c>
      <c r="M95" s="33">
        <f>L95/$C95</f>
        <v>0</v>
      </c>
      <c r="N95" s="34">
        <f>D95+F95+H95+J95+L95</f>
        <v>169028</v>
      </c>
      <c r="O95" s="33">
        <f>N95/$C95</f>
        <v>771.8173515981736</v>
      </c>
    </row>
    <row r="96" spans="1:15" s="29" customFormat="1" ht="13.5">
      <c r="A96" s="55">
        <v>349001</v>
      </c>
      <c r="B96" s="56" t="s">
        <v>89</v>
      </c>
      <c r="C96" s="44">
        <v>179</v>
      </c>
      <c r="D96" s="30">
        <v>0</v>
      </c>
      <c r="E96" s="30">
        <f t="shared" si="12"/>
        <v>0</v>
      </c>
      <c r="F96" s="30">
        <v>0</v>
      </c>
      <c r="G96" s="30">
        <f t="shared" si="13"/>
        <v>0</v>
      </c>
      <c r="H96" s="30">
        <v>0</v>
      </c>
      <c r="I96" s="30">
        <f t="shared" si="14"/>
        <v>0</v>
      </c>
      <c r="J96" s="30">
        <v>0</v>
      </c>
      <c r="K96" s="30">
        <f t="shared" si="15"/>
        <v>0</v>
      </c>
      <c r="L96" s="30">
        <v>0</v>
      </c>
      <c r="M96" s="30">
        <f t="shared" si="19"/>
        <v>0</v>
      </c>
      <c r="N96" s="31">
        <f t="shared" si="17"/>
        <v>0</v>
      </c>
      <c r="O96" s="30">
        <f t="shared" si="18"/>
        <v>0</v>
      </c>
    </row>
    <row r="97" spans="1:15" ht="13.5">
      <c r="A97" s="15"/>
      <c r="B97" s="16" t="s">
        <v>60</v>
      </c>
      <c r="C97" s="37">
        <f>SUM(C79:C96)</f>
        <v>10208</v>
      </c>
      <c r="D97" s="42">
        <f>SUM(D79:D96)</f>
        <v>0</v>
      </c>
      <c r="E97" s="42">
        <f>D97/$C97</f>
        <v>0</v>
      </c>
      <c r="F97" s="42">
        <f>SUM(F79:F96)</f>
        <v>0</v>
      </c>
      <c r="G97" s="42">
        <f>F97/$C97</f>
        <v>0</v>
      </c>
      <c r="H97" s="42">
        <f>SUM(H79:H96)</f>
        <v>670491</v>
      </c>
      <c r="I97" s="42">
        <f>H97/$C97</f>
        <v>65.68289576802508</v>
      </c>
      <c r="J97" s="42">
        <f>SUM(J79:J96)</f>
        <v>238921</v>
      </c>
      <c r="K97" s="42">
        <f>J97/$C97</f>
        <v>23.405270376175547</v>
      </c>
      <c r="L97" s="42">
        <f>SUM(L79:L96)</f>
        <v>0</v>
      </c>
      <c r="M97" s="42">
        <f t="shared" si="19"/>
        <v>0</v>
      </c>
      <c r="N97" s="45">
        <f>SUM(N79:N96)</f>
        <v>909412</v>
      </c>
      <c r="O97" s="42">
        <f t="shared" si="18"/>
        <v>89.08816614420063</v>
      </c>
    </row>
    <row r="98" spans="1:15" ht="13.5">
      <c r="A98" s="28"/>
      <c r="B98" s="12"/>
      <c r="C98" s="8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25"/>
    </row>
    <row r="99" spans="1:15" s="29" customFormat="1" ht="13.5">
      <c r="A99" s="46" t="s">
        <v>63</v>
      </c>
      <c r="B99" s="47" t="s">
        <v>64</v>
      </c>
      <c r="C99" s="59">
        <v>323</v>
      </c>
      <c r="D99" s="30">
        <v>0</v>
      </c>
      <c r="E99" s="30">
        <f>D99/$C99</f>
        <v>0</v>
      </c>
      <c r="F99" s="30">
        <v>0</v>
      </c>
      <c r="G99" s="30">
        <f>F99/$C99</f>
        <v>0</v>
      </c>
      <c r="H99" s="30">
        <v>0</v>
      </c>
      <c r="I99" s="30">
        <f>H99/$C99</f>
        <v>0</v>
      </c>
      <c r="J99" s="30">
        <v>0</v>
      </c>
      <c r="K99" s="30">
        <f>J99/$C99</f>
        <v>0</v>
      </c>
      <c r="L99" s="30">
        <v>0</v>
      </c>
      <c r="M99" s="30">
        <f>L99/$C99</f>
        <v>0</v>
      </c>
      <c r="N99" s="31">
        <f>D99+F99+H99+J99</f>
        <v>0</v>
      </c>
      <c r="O99" s="30">
        <f>N99/$C99</f>
        <v>0</v>
      </c>
    </row>
    <row r="100" spans="1:15" ht="13.5">
      <c r="A100" s="15"/>
      <c r="B100" s="16" t="s">
        <v>65</v>
      </c>
      <c r="C100" s="37">
        <f>C99</f>
        <v>323</v>
      </c>
      <c r="D100" s="26">
        <f>SUM(D99)</f>
        <v>0</v>
      </c>
      <c r="E100" s="26">
        <f>D100/$C100</f>
        <v>0</v>
      </c>
      <c r="F100" s="26">
        <f>SUM(F99)</f>
        <v>0</v>
      </c>
      <c r="G100" s="26">
        <f>F100/$C100</f>
        <v>0</v>
      </c>
      <c r="H100" s="26">
        <f>SUM(H99)</f>
        <v>0</v>
      </c>
      <c r="I100" s="26">
        <f>H100/$C100</f>
        <v>0</v>
      </c>
      <c r="J100" s="26">
        <f>SUM(J99)</f>
        <v>0</v>
      </c>
      <c r="K100" s="26">
        <f>J100/$C100</f>
        <v>0</v>
      </c>
      <c r="L100" s="26">
        <f>SUM(L99)</f>
        <v>0</v>
      </c>
      <c r="M100" s="26">
        <f>L100/$C100</f>
        <v>0</v>
      </c>
      <c r="N100" s="41">
        <f>SUM(N99)</f>
        <v>0</v>
      </c>
      <c r="O100" s="26">
        <f>N100/$C100</f>
        <v>0</v>
      </c>
    </row>
    <row r="101" spans="1:15" ht="13.5">
      <c r="A101" s="11"/>
      <c r="B101" s="12"/>
      <c r="C101" s="1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2"/>
      <c r="O101" s="25"/>
    </row>
    <row r="102" spans="1:15" ht="14.25" thickBot="1">
      <c r="A102" s="19"/>
      <c r="B102" s="20" t="s">
        <v>61</v>
      </c>
      <c r="C102" s="37">
        <f>C97+C77+C73+C100</f>
        <v>706426</v>
      </c>
      <c r="D102" s="22">
        <f>D97+D77+D73+D100</f>
        <v>25466904</v>
      </c>
      <c r="E102" s="22">
        <f>D102/$C102</f>
        <v>36.05034922270698</v>
      </c>
      <c r="F102" s="22">
        <f>F97+F77+F73+F100</f>
        <v>119485114</v>
      </c>
      <c r="G102" s="22">
        <f>F102/$C102</f>
        <v>169.14031193642364</v>
      </c>
      <c r="H102" s="22">
        <f>H97+H77+H73+H100</f>
        <v>783277747</v>
      </c>
      <c r="I102" s="22">
        <f>H102/$C102</f>
        <v>1108.7895221863296</v>
      </c>
      <c r="J102" s="22">
        <f>J97+J77+J73+J100</f>
        <v>41819219</v>
      </c>
      <c r="K102" s="22">
        <f>J102/$C102</f>
        <v>59.198301025160454</v>
      </c>
      <c r="L102" s="22">
        <f>L97+L77+L73+L100</f>
        <v>163399883</v>
      </c>
      <c r="M102" s="22">
        <f>L102/$C102</f>
        <v>231.30502416388978</v>
      </c>
      <c r="N102" s="24">
        <f>N97+N77+N73+N100</f>
        <v>1133448867</v>
      </c>
      <c r="O102" s="22">
        <f>N102/$C102</f>
        <v>1604.4835085345103</v>
      </c>
    </row>
    <row r="103" spans="1:16" ht="18" customHeight="1" thickTop="1">
      <c r="A103" s="1" t="s">
        <v>113</v>
      </c>
      <c r="D103" s="60"/>
      <c r="E103" s="60"/>
      <c r="F103" s="60"/>
      <c r="H103" s="60"/>
      <c r="I103" s="60"/>
      <c r="J103" s="60"/>
      <c r="N103" s="61"/>
      <c r="O103" s="61"/>
      <c r="P103" s="61"/>
    </row>
  </sheetData>
  <sheetProtection/>
  <mergeCells count="3">
    <mergeCell ref="A1:B1"/>
    <mergeCell ref="N1:N2"/>
    <mergeCell ref="C1:C2"/>
  </mergeCells>
  <printOptions horizontalCentered="1"/>
  <pageMargins left="0.25" right="0.25" top="0.72" bottom="0.5" header="0.45" footer="0.5"/>
  <pageSetup fitToHeight="2" fitToWidth="14" horizontalDpi="600" verticalDpi="600" orientation="portrait" paperSize="5" scale="65" r:id="rId1"/>
  <headerFooter alignWithMargins="0">
    <oddHeader>&amp;C&amp;20Other Uses of Funds - Expenditures by Object</oddHeader>
  </headerFooter>
  <colBreaks count="1" manualBreakCount="1">
    <brk id="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2014-07-08T18:36:27Z</cp:lastPrinted>
  <dcterms:created xsi:type="dcterms:W3CDTF">2003-04-30T20:08:44Z</dcterms:created>
  <dcterms:modified xsi:type="dcterms:W3CDTF">2014-07-10T16:34:51Z</dcterms:modified>
  <cp:category/>
  <cp:version/>
  <cp:contentType/>
  <cp:contentStatus/>
</cp:coreProperties>
</file>