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0" windowWidth="9348" windowHeight="9480" tabRatio="599" activeTab="0"/>
  </bookViews>
  <sheets>
    <sheet name="Property - 700" sheetId="1" r:id="rId1"/>
  </sheets>
  <definedNames>
    <definedName name="_xlfn.IFERROR" hidden="1">#NAME?</definedName>
    <definedName name="_xlnm.Print_Area" localSheetId="0">'Property - 700'!$A$1:$S$104</definedName>
    <definedName name="_xlnm.Print_Titles" localSheetId="0">'Property - 700'!$A:$C,'Property - 700'!$1:$2</definedName>
  </definedNames>
  <calcPr fullCalcOnLoad="1"/>
</workbook>
</file>

<file path=xl/sharedStrings.xml><?xml version="1.0" encoding="utf-8"?>
<sst xmlns="http://schemas.openxmlformats.org/spreadsheetml/2006/main" count="125" uniqueCount="118">
  <si>
    <t>LEA</t>
  </si>
  <si>
    <t>Buildings</t>
  </si>
  <si>
    <t>Equipment</t>
  </si>
  <si>
    <t>DISTRICT</t>
  </si>
  <si>
    <t>Per Pupil</t>
  </si>
  <si>
    <t>Object Code 710</t>
  </si>
  <si>
    <t>Object Code 720</t>
  </si>
  <si>
    <t>Object Code 730</t>
  </si>
  <si>
    <t>Total Property Expenditures</t>
  </si>
  <si>
    <t>Acadia Parish School Board</t>
  </si>
  <si>
    <t>Ascension Parish School Board</t>
  </si>
  <si>
    <t>Assumption Parish School Board</t>
  </si>
  <si>
    <t>Avoyelles Parish School Board</t>
  </si>
  <si>
    <t>Beauregard Parish School Board</t>
  </si>
  <si>
    <t>Bienville Parish School Board</t>
  </si>
  <si>
    <t>Bossier Parish School Board</t>
  </si>
  <si>
    <t>Caldwell Parish School Board</t>
  </si>
  <si>
    <t>Catahoula Parish School Board</t>
  </si>
  <si>
    <t>Claiborne Parish School Board</t>
  </si>
  <si>
    <t>Concordia Parish School Board</t>
  </si>
  <si>
    <t>DeSoto Parish School Board</t>
  </si>
  <si>
    <t>East Carroll Parish School Board</t>
  </si>
  <si>
    <t>East Feliciana Parish School Board</t>
  </si>
  <si>
    <t>Evangeline Parish School Board</t>
  </si>
  <si>
    <t>Franklin Parish School Board</t>
  </si>
  <si>
    <t>Grant Parish School Board</t>
  </si>
  <si>
    <t>Iberia Parish School Board</t>
  </si>
  <si>
    <t>Iberville Parish School Board</t>
  </si>
  <si>
    <t>Jackson Parish School Board</t>
  </si>
  <si>
    <t>Lafayette Parish School Board</t>
  </si>
  <si>
    <t>LaSalle Parish School Board</t>
  </si>
  <si>
    <t>Madison Parish School Board</t>
  </si>
  <si>
    <t>Morehouse Parish School Board</t>
  </si>
  <si>
    <t>Natchitoches Parish School Board</t>
  </si>
  <si>
    <t>Rapides Parish School Board</t>
  </si>
  <si>
    <t>Red River Parish School Board</t>
  </si>
  <si>
    <t>Richland Parish School Board</t>
  </si>
  <si>
    <t>Sabine Parish School Board</t>
  </si>
  <si>
    <t>St. Helena Parish School Board</t>
  </si>
  <si>
    <t>St. James Parish School Board</t>
  </si>
  <si>
    <t>St. John Parish School Board</t>
  </si>
  <si>
    <t>St. Landry Parish School Board</t>
  </si>
  <si>
    <t>St. Martin Parish School Board</t>
  </si>
  <si>
    <t>St. Mary Parish School Board</t>
  </si>
  <si>
    <t>Tensas Parish School Board</t>
  </si>
  <si>
    <t>Union Parish School Board</t>
  </si>
  <si>
    <t>Vernon Parish School Board</t>
  </si>
  <si>
    <t>Washington Parish School Board</t>
  </si>
  <si>
    <t>Webster Parish School Board</t>
  </si>
  <si>
    <t>West Baton Rouge Parish School Board</t>
  </si>
  <si>
    <t>West Carroll Parish School Board</t>
  </si>
  <si>
    <t>West Feliciana Parish School Board</t>
  </si>
  <si>
    <t>Winn Parish School Board</t>
  </si>
  <si>
    <t>City of Monroe School Board</t>
  </si>
  <si>
    <t>Total Districts</t>
  </si>
  <si>
    <t>LSU Laboratory School</t>
  </si>
  <si>
    <t>Southern University Lab School</t>
  </si>
  <si>
    <t>Total Lab Schools</t>
  </si>
  <si>
    <t>Avoyelles Public Charter School</t>
  </si>
  <si>
    <t>Delhi Charter School</t>
  </si>
  <si>
    <t>Belle Chasse Academy</t>
  </si>
  <si>
    <t>Total Type 2 Charter Schools</t>
  </si>
  <si>
    <t>Total State</t>
  </si>
  <si>
    <t>D'Arbonne Woods Charter School</t>
  </si>
  <si>
    <t xml:space="preserve">Allen Parish School Board </t>
  </si>
  <si>
    <t xml:space="preserve">Calcasieu Parish School Board </t>
  </si>
  <si>
    <t xml:space="preserve">Cameron Parish School Board </t>
  </si>
  <si>
    <t xml:space="preserve">Jefferson Davis Parish School Board </t>
  </si>
  <si>
    <t xml:space="preserve">Orleans Parish School Board </t>
  </si>
  <si>
    <t xml:space="preserve">St. Charles Parish School Board </t>
  </si>
  <si>
    <t xml:space="preserve">Terrebonne Parish School Board </t>
  </si>
  <si>
    <t xml:space="preserve">Vermilion Parish School Board </t>
  </si>
  <si>
    <t xml:space="preserve">City of Bogalusa School Board </t>
  </si>
  <si>
    <t>A02</t>
  </si>
  <si>
    <t>Office of Juvenile Justice</t>
  </si>
  <si>
    <t>Louisiana Virtual Charter Academy</t>
  </si>
  <si>
    <t>New Orleans Military/Maritime Academy</t>
  </si>
  <si>
    <t>Object Code 700</t>
  </si>
  <si>
    <t>Property</t>
  </si>
  <si>
    <t>Object Code 734</t>
  </si>
  <si>
    <t>Object Code 735</t>
  </si>
  <si>
    <t>Infrastructure</t>
  </si>
  <si>
    <t>Object Code 760</t>
  </si>
  <si>
    <t>2012-2013</t>
  </si>
  <si>
    <t>Oct.  2012 Elementary Secondary Membership</t>
  </si>
  <si>
    <t xml:space="preserve">Caddo Parish School Board </t>
  </si>
  <si>
    <t xml:space="preserve">East Baton Rouge Parish School Board </t>
  </si>
  <si>
    <t xml:space="preserve">Jefferson Parish School Board </t>
  </si>
  <si>
    <t>Lafourche Parish School Board **</t>
  </si>
  <si>
    <t xml:space="preserve">Lincoln Parish School Board </t>
  </si>
  <si>
    <t>Livingston Parish School Board **</t>
  </si>
  <si>
    <t xml:space="preserve">Ouachita Parish School Board </t>
  </si>
  <si>
    <t>Plaquemines Parish School Board **</t>
  </si>
  <si>
    <t xml:space="preserve">Pointe Coupee Parish School Board </t>
  </si>
  <si>
    <t>St. Bernard Parish School Board **</t>
  </si>
  <si>
    <t>St. Tammany Parish School Board **</t>
  </si>
  <si>
    <t>Tangipahoa Parish School Board **</t>
  </si>
  <si>
    <t xml:space="preserve">Zachary Community School Board </t>
  </si>
  <si>
    <t xml:space="preserve">City of Baker School Board </t>
  </si>
  <si>
    <t xml:space="preserve">Central Community School Board </t>
  </si>
  <si>
    <t>Recovery School District (RSD OPERATED) **</t>
  </si>
  <si>
    <t xml:space="preserve">New Vision Learning Academy </t>
  </si>
  <si>
    <t>Southwest Louisiana charter</t>
  </si>
  <si>
    <t>Glencoe Charter School</t>
  </si>
  <si>
    <t xml:space="preserve">International School of Louisiana </t>
  </si>
  <si>
    <t>Milestone/Sabis Academy</t>
  </si>
  <si>
    <t>Maxine Giardina Charter School</t>
  </si>
  <si>
    <t xml:space="preserve">Madison Preparatory Academy </t>
  </si>
  <si>
    <t>International High School of N.O. (VIBE)</t>
  </si>
  <si>
    <t xml:space="preserve">Louisiana Connections Academy </t>
  </si>
  <si>
    <t xml:space="preserve">Lake Charles Academy </t>
  </si>
  <si>
    <t>Lycee Francais de la Nouvelle Orleans</t>
  </si>
  <si>
    <t>JS Clark Leadership Academy</t>
  </si>
  <si>
    <t>Total Office of Juvenile Justice Schools</t>
  </si>
  <si>
    <t>** Excludes one-time Hurricane Related expenditures</t>
  </si>
  <si>
    <t>Land &amp;
Improvement</t>
  </si>
  <si>
    <t>Technology
Related
Hardware</t>
  </si>
  <si>
    <t>Technology
Software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</si>
</sst>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_(* #,##0_);_(* \(#,##0\);_(* &quot;-&quot;??_);_(@_)"/>
  </numFmts>
  <fonts count="46">
    <font>
      <sz val="10"/>
      <name val="Arial"/>
      <family val="0"/>
    </font>
    <font>
      <sz val="10"/>
      <color indexed="8"/>
      <name val="Arial"/>
      <family val="2"/>
    </font>
    <font>
      <sz val="10"/>
      <name val="Arial Narrow"/>
      <family val="2"/>
    </font>
    <font>
      <sz val="10"/>
      <color indexed="8"/>
      <name val="Arial Narrow"/>
      <family val="2"/>
    </font>
    <font>
      <b/>
      <sz val="10"/>
      <color indexed="20"/>
      <name val="Arial Narrow"/>
      <family val="2"/>
    </font>
    <font>
      <b/>
      <sz val="10"/>
      <name val="Arial Narrow"/>
      <family val="2"/>
    </font>
    <font>
      <b/>
      <sz val="20"/>
      <name val="Arial Narrow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Courier New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0"/>
      <color theme="1"/>
      <name val="Courier New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>
        <color indexed="8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 style="thin"/>
      <top style="thin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2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33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0" borderId="0">
      <alignment/>
      <protection/>
    </xf>
    <xf numFmtId="0" fontId="0" fillId="0" borderId="0">
      <alignment/>
      <protection/>
    </xf>
    <xf numFmtId="0" fontId="28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33" borderId="10" xfId="112" applyFont="1" applyFill="1" applyBorder="1" applyAlignment="1">
      <alignment horizontal="center"/>
      <protection/>
    </xf>
    <xf numFmtId="0" fontId="2" fillId="33" borderId="10" xfId="0" applyFont="1" applyFill="1" applyBorder="1" applyAlignment="1">
      <alignment horizontal="center" wrapText="1"/>
    </xf>
    <xf numFmtId="0" fontId="2" fillId="0" borderId="11" xfId="0" applyFont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35" borderId="14" xfId="0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/>
    </xf>
    <xf numFmtId="164" fontId="5" fillId="0" borderId="10" xfId="0" applyNumberFormat="1" applyFont="1" applyBorder="1" applyAlignment="1">
      <alignment/>
    </xf>
    <xf numFmtId="164" fontId="4" fillId="33" borderId="10" xfId="0" applyNumberFormat="1" applyFont="1" applyFill="1" applyBorder="1" applyAlignment="1">
      <alignment/>
    </xf>
    <xf numFmtId="0" fontId="2" fillId="35" borderId="16" xfId="0" applyFont="1" applyFill="1" applyBorder="1" applyAlignment="1">
      <alignment/>
    </xf>
    <xf numFmtId="0" fontId="2" fillId="35" borderId="17" xfId="0" applyFont="1" applyFill="1" applyBorder="1" applyAlignment="1">
      <alignment/>
    </xf>
    <xf numFmtId="0" fontId="3" fillId="0" borderId="18" xfId="113" applyFont="1" applyFill="1" applyBorder="1" applyAlignment="1">
      <alignment horizontal="right" wrapText="1"/>
      <protection/>
    </xf>
    <xf numFmtId="0" fontId="2" fillId="0" borderId="19" xfId="0" applyFont="1" applyBorder="1" applyAlignment="1">
      <alignment/>
    </xf>
    <xf numFmtId="0" fontId="5" fillId="0" borderId="20" xfId="0" applyFont="1" applyBorder="1" applyAlignment="1">
      <alignment horizontal="left"/>
    </xf>
    <xf numFmtId="0" fontId="3" fillId="0" borderId="21" xfId="113" applyFont="1" applyFill="1" applyBorder="1" applyAlignment="1">
      <alignment horizontal="right" wrapText="1"/>
      <protection/>
    </xf>
    <xf numFmtId="0" fontId="3" fillId="0" borderId="11" xfId="113" applyFont="1" applyFill="1" applyBorder="1" applyAlignment="1">
      <alignment horizontal="right" wrapText="1"/>
      <protection/>
    </xf>
    <xf numFmtId="0" fontId="2" fillId="0" borderId="22" xfId="0" applyFont="1" applyBorder="1" applyAlignment="1">
      <alignment/>
    </xf>
    <xf numFmtId="0" fontId="5" fillId="0" borderId="23" xfId="0" applyFont="1" applyBorder="1" applyAlignment="1">
      <alignment horizontal="left"/>
    </xf>
    <xf numFmtId="164" fontId="5" fillId="0" borderId="13" xfId="0" applyNumberFormat="1" applyFont="1" applyBorder="1" applyAlignment="1">
      <alignment/>
    </xf>
    <xf numFmtId="164" fontId="5" fillId="0" borderId="24" xfId="0" applyNumberFormat="1" applyFont="1" applyBorder="1" applyAlignment="1">
      <alignment/>
    </xf>
    <xf numFmtId="164" fontId="5" fillId="0" borderId="21" xfId="0" applyNumberFormat="1" applyFont="1" applyBorder="1" applyAlignment="1">
      <alignment/>
    </xf>
    <xf numFmtId="0" fontId="2" fillId="35" borderId="25" xfId="0" applyFont="1" applyFill="1" applyBorder="1" applyAlignment="1">
      <alignment/>
    </xf>
    <xf numFmtId="164" fontId="4" fillId="33" borderId="26" xfId="0" applyNumberFormat="1" applyFont="1" applyFill="1" applyBorder="1" applyAlignment="1">
      <alignment/>
    </xf>
    <xf numFmtId="164" fontId="4" fillId="33" borderId="27" xfId="0" applyNumberFormat="1" applyFont="1" applyFill="1" applyBorder="1" applyAlignment="1">
      <alignment/>
    </xf>
    <xf numFmtId="164" fontId="4" fillId="33" borderId="13" xfId="0" applyNumberFormat="1" applyFont="1" applyFill="1" applyBorder="1" applyAlignment="1">
      <alignment/>
    </xf>
    <xf numFmtId="0" fontId="2" fillId="35" borderId="15" xfId="0" applyFont="1" applyFill="1" applyBorder="1" applyAlignment="1">
      <alignment/>
    </xf>
    <xf numFmtId="0" fontId="2" fillId="0" borderId="0" xfId="0" applyFont="1" applyBorder="1" applyAlignment="1">
      <alignment/>
    </xf>
    <xf numFmtId="164" fontId="3" fillId="0" borderId="11" xfId="113" applyNumberFormat="1" applyFont="1" applyFill="1" applyBorder="1" applyAlignment="1">
      <alignment horizontal="right" wrapText="1"/>
      <protection/>
    </xf>
    <xf numFmtId="164" fontId="3" fillId="36" borderId="11" xfId="113" applyNumberFormat="1" applyFont="1" applyFill="1" applyBorder="1" applyAlignment="1">
      <alignment horizontal="right" wrapText="1"/>
      <protection/>
    </xf>
    <xf numFmtId="164" fontId="3" fillId="0" borderId="21" xfId="113" applyNumberFormat="1" applyFont="1" applyFill="1" applyBorder="1" applyAlignment="1">
      <alignment horizontal="right" wrapText="1"/>
      <protection/>
    </xf>
    <xf numFmtId="164" fontId="3" fillId="36" borderId="21" xfId="113" applyNumberFormat="1" applyFont="1" applyFill="1" applyBorder="1" applyAlignment="1">
      <alignment horizontal="right" wrapText="1"/>
      <protection/>
    </xf>
    <xf numFmtId="164" fontId="5" fillId="0" borderId="11" xfId="0" applyNumberFormat="1" applyFont="1" applyBorder="1" applyAlignment="1">
      <alignment/>
    </xf>
    <xf numFmtId="164" fontId="3" fillId="0" borderId="13" xfId="113" applyNumberFormat="1" applyFont="1" applyFill="1" applyBorder="1" applyAlignment="1">
      <alignment horizontal="right" wrapText="1"/>
      <protection/>
    </xf>
    <xf numFmtId="0" fontId="3" fillId="0" borderId="11" xfId="113" applyFont="1" applyFill="1" applyBorder="1" applyAlignment="1">
      <alignment wrapText="1"/>
      <protection/>
    </xf>
    <xf numFmtId="0" fontId="2" fillId="35" borderId="28" xfId="0" applyFont="1" applyFill="1" applyBorder="1" applyAlignment="1">
      <alignment/>
    </xf>
    <xf numFmtId="3" fontId="5" fillId="34" borderId="18" xfId="0" applyNumberFormat="1" applyFont="1" applyFill="1" applyBorder="1" applyAlignment="1">
      <alignment/>
    </xf>
    <xf numFmtId="0" fontId="3" fillId="0" borderId="13" xfId="113" applyFont="1" applyFill="1" applyBorder="1" applyAlignment="1">
      <alignment wrapText="1"/>
      <protection/>
    </xf>
    <xf numFmtId="164" fontId="3" fillId="36" borderId="13" xfId="113" applyNumberFormat="1" applyFont="1" applyFill="1" applyBorder="1" applyAlignment="1">
      <alignment horizontal="right" wrapText="1"/>
      <protection/>
    </xf>
    <xf numFmtId="164" fontId="5" fillId="0" borderId="29" xfId="0" applyNumberFormat="1" applyFont="1" applyBorder="1" applyAlignment="1">
      <alignment/>
    </xf>
    <xf numFmtId="164" fontId="4" fillId="33" borderId="29" xfId="0" applyNumberFormat="1" applyFont="1" applyFill="1" applyBorder="1" applyAlignment="1">
      <alignment/>
    </xf>
    <xf numFmtId="3" fontId="5" fillId="34" borderId="30" xfId="0" applyNumberFormat="1" applyFont="1" applyFill="1" applyBorder="1" applyAlignment="1">
      <alignment/>
    </xf>
    <xf numFmtId="3" fontId="3" fillId="30" borderId="11" xfId="113" applyNumberFormat="1" applyFont="1" applyFill="1" applyBorder="1" applyAlignment="1">
      <alignment horizontal="right" wrapText="1"/>
      <protection/>
    </xf>
    <xf numFmtId="3" fontId="3" fillId="30" borderId="21" xfId="113" applyNumberFormat="1" applyFont="1" applyFill="1" applyBorder="1" applyAlignment="1">
      <alignment horizontal="right" wrapText="1"/>
      <protection/>
    </xf>
    <xf numFmtId="0" fontId="2" fillId="0" borderId="0" xfId="0" applyFont="1" applyAlignment="1">
      <alignment wrapText="1"/>
    </xf>
    <xf numFmtId="3" fontId="3" fillId="30" borderId="13" xfId="113" applyNumberFormat="1" applyFont="1" applyFill="1" applyBorder="1" applyAlignment="1">
      <alignment horizontal="right" wrapText="1"/>
      <protection/>
    </xf>
    <xf numFmtId="0" fontId="3" fillId="0" borderId="12" xfId="113" applyFont="1" applyFill="1" applyBorder="1" applyAlignment="1">
      <alignment horizontal="left"/>
      <protection/>
    </xf>
    <xf numFmtId="0" fontId="3" fillId="0" borderId="19" xfId="113" applyFont="1" applyFill="1" applyBorder="1" applyAlignment="1">
      <alignment horizontal="left"/>
      <protection/>
    </xf>
    <xf numFmtId="0" fontId="3" fillId="0" borderId="11" xfId="113" applyFont="1" applyFill="1" applyBorder="1" applyAlignment="1">
      <alignment horizontal="left"/>
      <protection/>
    </xf>
    <xf numFmtId="0" fontId="3" fillId="0" borderId="21" xfId="113" applyFont="1" applyFill="1" applyBorder="1" applyAlignment="1">
      <alignment horizontal="left"/>
      <protection/>
    </xf>
    <xf numFmtId="0" fontId="3" fillId="0" borderId="31" xfId="113" applyFont="1" applyFill="1" applyBorder="1" applyAlignment="1">
      <alignment horizontal="left"/>
      <protection/>
    </xf>
    <xf numFmtId="0" fontId="3" fillId="0" borderId="32" xfId="113" applyFont="1" applyFill="1" applyBorder="1" applyAlignment="1">
      <alignment horizontal="left"/>
      <protection/>
    </xf>
    <xf numFmtId="0" fontId="5" fillId="0" borderId="14" xfId="0" applyFont="1" applyBorder="1" applyAlignment="1">
      <alignment horizontal="left"/>
    </xf>
    <xf numFmtId="0" fontId="2" fillId="35" borderId="14" xfId="0" applyFont="1" applyFill="1" applyBorder="1" applyAlignment="1">
      <alignment horizontal="left"/>
    </xf>
    <xf numFmtId="0" fontId="2" fillId="35" borderId="17" xfId="0" applyFont="1" applyFill="1" applyBorder="1" applyAlignment="1">
      <alignment horizontal="left"/>
    </xf>
    <xf numFmtId="0" fontId="3" fillId="0" borderId="13" xfId="113" applyFont="1" applyFill="1" applyBorder="1" applyAlignment="1">
      <alignment horizontal="left"/>
      <protection/>
    </xf>
    <xf numFmtId="0" fontId="2" fillId="0" borderId="0" xfId="0" applyFont="1" applyAlignment="1">
      <alignment horizontal="left"/>
    </xf>
    <xf numFmtId="38" fontId="2" fillId="0" borderId="0" xfId="95" applyNumberFormat="1" applyFont="1" applyFill="1" applyAlignment="1">
      <alignment vertical="top" wrapText="1"/>
      <protection/>
    </xf>
    <xf numFmtId="0" fontId="6" fillId="0" borderId="26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5" fillId="34" borderId="11" xfId="0" applyFont="1" applyFill="1" applyBorder="1" applyAlignment="1">
      <alignment horizontal="center" vertical="center" wrapText="1"/>
    </xf>
  </cellXfs>
  <cellStyles count="10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0" xfId="59"/>
    <cellStyle name="Normal 11" xfId="60"/>
    <cellStyle name="Normal 12" xfId="61"/>
    <cellStyle name="Normal 13" xfId="62"/>
    <cellStyle name="Normal 14" xfId="63"/>
    <cellStyle name="Normal 15" xfId="64"/>
    <cellStyle name="Normal 16" xfId="65"/>
    <cellStyle name="Normal 16 2" xfId="66"/>
    <cellStyle name="Normal 17" xfId="67"/>
    <cellStyle name="Normal 18" xfId="68"/>
    <cellStyle name="Normal 19" xfId="69"/>
    <cellStyle name="Normal 19 2" xfId="70"/>
    <cellStyle name="Normal 2" xfId="71"/>
    <cellStyle name="Normal 2 2" xfId="72"/>
    <cellStyle name="Normal 2 3" xfId="73"/>
    <cellStyle name="Normal 2 4" xfId="74"/>
    <cellStyle name="Normal 2 5" xfId="75"/>
    <cellStyle name="Normal 20" xfId="76"/>
    <cellStyle name="Normal 21" xfId="77"/>
    <cellStyle name="Normal 22" xfId="78"/>
    <cellStyle name="Normal 23" xfId="79"/>
    <cellStyle name="Normal 24" xfId="80"/>
    <cellStyle name="Normal 25" xfId="81"/>
    <cellStyle name="Normal 26" xfId="82"/>
    <cellStyle name="Normal 27" xfId="83"/>
    <cellStyle name="Normal 28" xfId="84"/>
    <cellStyle name="Normal 29" xfId="85"/>
    <cellStyle name="Normal 3" xfId="86"/>
    <cellStyle name="Normal 3 2" xfId="87"/>
    <cellStyle name="Normal 30" xfId="88"/>
    <cellStyle name="Normal 31" xfId="89"/>
    <cellStyle name="Normal 32" xfId="90"/>
    <cellStyle name="Normal 33" xfId="91"/>
    <cellStyle name="Normal 34" xfId="92"/>
    <cellStyle name="Normal 35" xfId="93"/>
    <cellStyle name="Normal 38" xfId="94"/>
    <cellStyle name="Normal 38 2" xfId="95"/>
    <cellStyle name="Normal 39" xfId="96"/>
    <cellStyle name="Normal 39 2" xfId="97"/>
    <cellStyle name="Normal 4" xfId="98"/>
    <cellStyle name="Normal 4 2" xfId="99"/>
    <cellStyle name="Normal 4 3" xfId="100"/>
    <cellStyle name="Normal 4 4" xfId="101"/>
    <cellStyle name="Normal 4 5" xfId="102"/>
    <cellStyle name="Normal 4 6" xfId="103"/>
    <cellStyle name="Normal 46" xfId="104"/>
    <cellStyle name="Normal 46 2" xfId="105"/>
    <cellStyle name="Normal 47" xfId="106"/>
    <cellStyle name="Normal 5" xfId="107"/>
    <cellStyle name="Normal 6" xfId="108"/>
    <cellStyle name="Normal 7" xfId="109"/>
    <cellStyle name="Normal 8" xfId="110"/>
    <cellStyle name="Normal 9" xfId="111"/>
    <cellStyle name="Normal_800" xfId="112"/>
    <cellStyle name="Normal_Sheet1" xfId="113"/>
    <cellStyle name="Note" xfId="114"/>
    <cellStyle name="Output" xfId="115"/>
    <cellStyle name="Percent" xfId="116"/>
    <cellStyle name="Title" xfId="117"/>
    <cellStyle name="Total" xfId="118"/>
    <cellStyle name="Warning Text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4"/>
  <sheetViews>
    <sheetView tabSelected="1" view="pageBreakPreview" zoomScale="70" zoomScaleNormal="60" zoomScaleSheetLayoutView="7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C3" sqref="C3"/>
    </sheetView>
  </sheetViews>
  <sheetFormatPr defaultColWidth="9.140625" defaultRowHeight="12.75"/>
  <cols>
    <col min="1" max="1" width="9.140625" style="1" customWidth="1"/>
    <col min="2" max="2" width="47.7109375" style="59" bestFit="1" customWidth="1"/>
    <col min="3" max="3" width="14.28125" style="1" customWidth="1"/>
    <col min="4" max="4" width="14.7109375" style="1" customWidth="1"/>
    <col min="5" max="5" width="8.00390625" style="1" bestFit="1" customWidth="1"/>
    <col min="6" max="6" width="14.421875" style="1" bestFit="1" customWidth="1"/>
    <col min="7" max="7" width="8.00390625" style="1" bestFit="1" customWidth="1"/>
    <col min="8" max="8" width="14.7109375" style="1" bestFit="1" customWidth="1"/>
    <col min="9" max="9" width="8.00390625" style="1" bestFit="1" customWidth="1"/>
    <col min="10" max="10" width="14.7109375" style="1" bestFit="1" customWidth="1"/>
    <col min="11" max="11" width="8.00390625" style="1" bestFit="1" customWidth="1"/>
    <col min="12" max="12" width="13.57421875" style="1" customWidth="1"/>
    <col min="13" max="13" width="8.00390625" style="1" bestFit="1" customWidth="1"/>
    <col min="14" max="14" width="12.8515625" style="1" customWidth="1"/>
    <col min="15" max="15" width="8.00390625" style="1" bestFit="1" customWidth="1"/>
    <col min="16" max="16" width="14.28125" style="1" customWidth="1"/>
    <col min="17" max="17" width="8.00390625" style="1" bestFit="1" customWidth="1"/>
    <col min="18" max="18" width="15.28125" style="1" bestFit="1" customWidth="1"/>
    <col min="19" max="19" width="8.28125" style="1" bestFit="1" customWidth="1"/>
    <col min="20" max="16384" width="9.140625" style="1" customWidth="1"/>
  </cols>
  <sheetData>
    <row r="1" spans="1:19" ht="47.25" customHeight="1">
      <c r="A1" s="61" t="s">
        <v>83</v>
      </c>
      <c r="B1" s="62"/>
      <c r="C1" s="65" t="s">
        <v>84</v>
      </c>
      <c r="D1" s="7" t="s">
        <v>78</v>
      </c>
      <c r="E1" s="4"/>
      <c r="F1" s="7" t="s">
        <v>115</v>
      </c>
      <c r="G1" s="4"/>
      <c r="H1" s="7" t="s">
        <v>1</v>
      </c>
      <c r="I1" s="6"/>
      <c r="J1" s="9" t="s">
        <v>2</v>
      </c>
      <c r="K1" s="4"/>
      <c r="L1" s="7" t="s">
        <v>116</v>
      </c>
      <c r="M1" s="6"/>
      <c r="N1" s="9" t="s">
        <v>117</v>
      </c>
      <c r="O1" s="6"/>
      <c r="P1" s="9" t="s">
        <v>81</v>
      </c>
      <c r="Q1" s="6"/>
      <c r="R1" s="63" t="s">
        <v>8</v>
      </c>
      <c r="S1" s="6"/>
    </row>
    <row r="2" spans="1:19" ht="27" customHeight="1">
      <c r="A2" s="2" t="s">
        <v>0</v>
      </c>
      <c r="B2" s="2" t="s">
        <v>3</v>
      </c>
      <c r="C2" s="66"/>
      <c r="D2" s="3" t="s">
        <v>77</v>
      </c>
      <c r="E2" s="5" t="s">
        <v>4</v>
      </c>
      <c r="F2" s="3" t="s">
        <v>5</v>
      </c>
      <c r="G2" s="5" t="s">
        <v>4</v>
      </c>
      <c r="H2" s="3" t="s">
        <v>6</v>
      </c>
      <c r="I2" s="5" t="s">
        <v>4</v>
      </c>
      <c r="J2" s="3" t="s">
        <v>7</v>
      </c>
      <c r="K2" s="5" t="s">
        <v>4</v>
      </c>
      <c r="L2" s="3" t="s">
        <v>79</v>
      </c>
      <c r="M2" s="5" t="s">
        <v>4</v>
      </c>
      <c r="N2" s="3" t="s">
        <v>80</v>
      </c>
      <c r="O2" s="5" t="s">
        <v>4</v>
      </c>
      <c r="P2" s="3" t="s">
        <v>82</v>
      </c>
      <c r="Q2" s="5" t="s">
        <v>4</v>
      </c>
      <c r="R2" s="64"/>
      <c r="S2" s="5" t="s">
        <v>4</v>
      </c>
    </row>
    <row r="3" spans="1:19" ht="13.5">
      <c r="A3" s="40">
        <v>1</v>
      </c>
      <c r="B3" s="53" t="s">
        <v>9</v>
      </c>
      <c r="C3" s="46">
        <v>9931</v>
      </c>
      <c r="D3" s="36">
        <v>0</v>
      </c>
      <c r="E3" s="36">
        <f>D3/$C3</f>
        <v>0</v>
      </c>
      <c r="F3" s="36">
        <v>100000</v>
      </c>
      <c r="G3" s="36">
        <f>F3/$C3</f>
        <v>10.06947940791461</v>
      </c>
      <c r="H3" s="36">
        <v>0</v>
      </c>
      <c r="I3" s="36">
        <f>H3/$C3</f>
        <v>0</v>
      </c>
      <c r="J3" s="36">
        <v>651090</v>
      </c>
      <c r="K3" s="36">
        <f>J3/$C3</f>
        <v>65.56137347699124</v>
      </c>
      <c r="L3" s="36">
        <v>32355</v>
      </c>
      <c r="M3" s="36">
        <f>L3/$C3</f>
        <v>3.2579800624307724</v>
      </c>
      <c r="N3" s="36">
        <v>5148</v>
      </c>
      <c r="O3" s="36">
        <f>N3/$C3</f>
        <v>0.5183767999194442</v>
      </c>
      <c r="P3" s="36">
        <v>0</v>
      </c>
      <c r="Q3" s="36">
        <f>P3/$C3</f>
        <v>0</v>
      </c>
      <c r="R3" s="41">
        <f>D3+F3+H3+J3+L3+N3+P3</f>
        <v>788593</v>
      </c>
      <c r="S3" s="36">
        <f>R3/$C3</f>
        <v>79.40720974725606</v>
      </c>
    </row>
    <row r="4" spans="1:19" ht="13.5">
      <c r="A4" s="18">
        <v>2</v>
      </c>
      <c r="B4" s="54" t="s">
        <v>64</v>
      </c>
      <c r="C4" s="46">
        <v>4340</v>
      </c>
      <c r="D4" s="33">
        <v>0</v>
      </c>
      <c r="E4" s="33">
        <f aca="true" t="shared" si="0" ref="E4:E67">D4/$C4</f>
        <v>0</v>
      </c>
      <c r="F4" s="33">
        <v>0</v>
      </c>
      <c r="G4" s="33">
        <f aca="true" t="shared" si="1" ref="G4:G67">F4/$C4</f>
        <v>0</v>
      </c>
      <c r="H4" s="33">
        <v>2507503</v>
      </c>
      <c r="I4" s="33">
        <f aca="true" t="shared" si="2" ref="I4:I67">H4/$C4</f>
        <v>577.765668202765</v>
      </c>
      <c r="J4" s="33">
        <v>81513</v>
      </c>
      <c r="K4" s="33">
        <f aca="true" t="shared" si="3" ref="K4:K67">J4/$C4</f>
        <v>18.781797235023042</v>
      </c>
      <c r="L4" s="33">
        <v>5524</v>
      </c>
      <c r="M4" s="33">
        <f aca="true" t="shared" si="4" ref="M4:M67">L4/$C4</f>
        <v>1.2728110599078342</v>
      </c>
      <c r="N4" s="33">
        <v>1800</v>
      </c>
      <c r="O4" s="33">
        <f aca="true" t="shared" si="5" ref="O4:O67">N4/$C4</f>
        <v>0.4147465437788018</v>
      </c>
      <c r="P4" s="33">
        <v>0</v>
      </c>
      <c r="Q4" s="33">
        <f aca="true" t="shared" si="6" ref="Q4:Q67">P4/$C4</f>
        <v>0</v>
      </c>
      <c r="R4" s="34">
        <f>D4+F4+H4+J4+L4+N4+P4</f>
        <v>2596340</v>
      </c>
      <c r="S4" s="33">
        <f aca="true" t="shared" si="7" ref="S4:S69">R4/$C4</f>
        <v>598.2350230414746</v>
      </c>
    </row>
    <row r="5" spans="1:19" ht="13.5">
      <c r="A5" s="18">
        <v>3</v>
      </c>
      <c r="B5" s="54" t="s">
        <v>10</v>
      </c>
      <c r="C5" s="46">
        <v>20932</v>
      </c>
      <c r="D5" s="33">
        <v>0</v>
      </c>
      <c r="E5" s="33">
        <f t="shared" si="0"/>
        <v>0</v>
      </c>
      <c r="F5" s="33">
        <v>736879</v>
      </c>
      <c r="G5" s="33">
        <f t="shared" si="1"/>
        <v>35.20346837378177</v>
      </c>
      <c r="H5" s="33">
        <v>0</v>
      </c>
      <c r="I5" s="33">
        <f t="shared" si="2"/>
        <v>0</v>
      </c>
      <c r="J5" s="33">
        <v>294202</v>
      </c>
      <c r="K5" s="33">
        <f t="shared" si="3"/>
        <v>14.055130900057328</v>
      </c>
      <c r="L5" s="33">
        <v>55806</v>
      </c>
      <c r="M5" s="33">
        <f t="shared" si="4"/>
        <v>2.666061532581693</v>
      </c>
      <c r="N5" s="33">
        <v>62296</v>
      </c>
      <c r="O5" s="33">
        <f t="shared" si="5"/>
        <v>2.9761131282247275</v>
      </c>
      <c r="P5" s="33">
        <v>0</v>
      </c>
      <c r="Q5" s="33">
        <f t="shared" si="6"/>
        <v>0</v>
      </c>
      <c r="R5" s="34">
        <f aca="true" t="shared" si="8" ref="R5:R68">D5+F5+H5+J5+L5+N5+P5</f>
        <v>1149183</v>
      </c>
      <c r="S5" s="33">
        <f t="shared" si="7"/>
        <v>54.90077393464552</v>
      </c>
    </row>
    <row r="6" spans="1:19" ht="13.5">
      <c r="A6" s="18">
        <v>4</v>
      </c>
      <c r="B6" s="54" t="s">
        <v>11</v>
      </c>
      <c r="C6" s="46">
        <v>3799</v>
      </c>
      <c r="D6" s="33">
        <v>11154</v>
      </c>
      <c r="E6" s="33">
        <f t="shared" si="0"/>
        <v>2.936035798894446</v>
      </c>
      <c r="F6" s="33">
        <v>0</v>
      </c>
      <c r="G6" s="33">
        <f t="shared" si="1"/>
        <v>0</v>
      </c>
      <c r="H6" s="33">
        <v>0</v>
      </c>
      <c r="I6" s="33">
        <f t="shared" si="2"/>
        <v>0</v>
      </c>
      <c r="J6" s="33">
        <v>166291</v>
      </c>
      <c r="K6" s="33">
        <f t="shared" si="3"/>
        <v>43.77230850223743</v>
      </c>
      <c r="L6" s="33">
        <v>47277</v>
      </c>
      <c r="M6" s="33">
        <f t="shared" si="4"/>
        <v>12.444590681758358</v>
      </c>
      <c r="N6" s="33">
        <v>0</v>
      </c>
      <c r="O6" s="33">
        <f t="shared" si="5"/>
        <v>0</v>
      </c>
      <c r="P6" s="33">
        <v>0</v>
      </c>
      <c r="Q6" s="33">
        <f t="shared" si="6"/>
        <v>0</v>
      </c>
      <c r="R6" s="34">
        <f t="shared" si="8"/>
        <v>224722</v>
      </c>
      <c r="S6" s="33">
        <f t="shared" si="7"/>
        <v>59.15293498289024</v>
      </c>
    </row>
    <row r="7" spans="1:19" ht="13.5">
      <c r="A7" s="19">
        <v>5</v>
      </c>
      <c r="B7" s="49" t="s">
        <v>12</v>
      </c>
      <c r="C7" s="45">
        <v>5979</v>
      </c>
      <c r="D7" s="31">
        <v>0</v>
      </c>
      <c r="E7" s="31">
        <f t="shared" si="0"/>
        <v>0</v>
      </c>
      <c r="F7" s="31">
        <v>0</v>
      </c>
      <c r="G7" s="31">
        <f t="shared" si="1"/>
        <v>0</v>
      </c>
      <c r="H7" s="31">
        <v>0</v>
      </c>
      <c r="I7" s="31">
        <f t="shared" si="2"/>
        <v>0</v>
      </c>
      <c r="J7" s="31">
        <v>412156</v>
      </c>
      <c r="K7" s="31">
        <f t="shared" si="3"/>
        <v>68.93393544070915</v>
      </c>
      <c r="L7" s="31">
        <v>0</v>
      </c>
      <c r="M7" s="31">
        <f t="shared" si="4"/>
        <v>0</v>
      </c>
      <c r="N7" s="31">
        <v>0</v>
      </c>
      <c r="O7" s="31">
        <f t="shared" si="5"/>
        <v>0</v>
      </c>
      <c r="P7" s="31">
        <v>0</v>
      </c>
      <c r="Q7" s="31">
        <f t="shared" si="6"/>
        <v>0</v>
      </c>
      <c r="R7" s="32">
        <f t="shared" si="8"/>
        <v>412156</v>
      </c>
      <c r="S7" s="31">
        <f t="shared" si="7"/>
        <v>68.93393544070915</v>
      </c>
    </row>
    <row r="8" spans="1:19" ht="13.5">
      <c r="A8" s="40">
        <v>6</v>
      </c>
      <c r="B8" s="53" t="s">
        <v>13</v>
      </c>
      <c r="C8" s="46">
        <v>6081</v>
      </c>
      <c r="D8" s="36">
        <v>18078</v>
      </c>
      <c r="E8" s="36">
        <f t="shared" si="0"/>
        <v>2.9728663048840653</v>
      </c>
      <c r="F8" s="36">
        <v>0</v>
      </c>
      <c r="G8" s="36">
        <f t="shared" si="1"/>
        <v>0</v>
      </c>
      <c r="H8" s="36">
        <v>0</v>
      </c>
      <c r="I8" s="36">
        <f t="shared" si="2"/>
        <v>0</v>
      </c>
      <c r="J8" s="36">
        <v>601477</v>
      </c>
      <c r="K8" s="36">
        <f t="shared" si="3"/>
        <v>98.91086992271008</v>
      </c>
      <c r="L8" s="36">
        <v>0</v>
      </c>
      <c r="M8" s="36">
        <f t="shared" si="4"/>
        <v>0</v>
      </c>
      <c r="N8" s="36">
        <v>0</v>
      </c>
      <c r="O8" s="36">
        <f t="shared" si="5"/>
        <v>0</v>
      </c>
      <c r="P8" s="36">
        <v>0</v>
      </c>
      <c r="Q8" s="36">
        <f t="shared" si="6"/>
        <v>0</v>
      </c>
      <c r="R8" s="34">
        <f t="shared" si="8"/>
        <v>619555</v>
      </c>
      <c r="S8" s="36">
        <f t="shared" si="7"/>
        <v>101.88373622759414</v>
      </c>
    </row>
    <row r="9" spans="1:19" ht="13.5">
      <c r="A9" s="18">
        <v>7</v>
      </c>
      <c r="B9" s="54" t="s">
        <v>14</v>
      </c>
      <c r="C9" s="46">
        <v>2329</v>
      </c>
      <c r="D9" s="33">
        <v>0</v>
      </c>
      <c r="E9" s="33">
        <f t="shared" si="0"/>
        <v>0</v>
      </c>
      <c r="F9" s="33">
        <v>0</v>
      </c>
      <c r="G9" s="33">
        <f t="shared" si="1"/>
        <v>0</v>
      </c>
      <c r="H9" s="33">
        <v>6800</v>
      </c>
      <c r="I9" s="33">
        <f t="shared" si="2"/>
        <v>2.9197080291970803</v>
      </c>
      <c r="J9" s="33">
        <v>416378</v>
      </c>
      <c r="K9" s="33">
        <f t="shared" si="3"/>
        <v>178.77973379132675</v>
      </c>
      <c r="L9" s="33">
        <v>0</v>
      </c>
      <c r="M9" s="33">
        <f t="shared" si="4"/>
        <v>0</v>
      </c>
      <c r="N9" s="33">
        <v>0</v>
      </c>
      <c r="O9" s="33">
        <f t="shared" si="5"/>
        <v>0</v>
      </c>
      <c r="P9" s="33">
        <v>0</v>
      </c>
      <c r="Q9" s="33">
        <f t="shared" si="6"/>
        <v>0</v>
      </c>
      <c r="R9" s="34">
        <f t="shared" si="8"/>
        <v>423178</v>
      </c>
      <c r="S9" s="33">
        <f t="shared" si="7"/>
        <v>181.69944182052382</v>
      </c>
    </row>
    <row r="10" spans="1:19" ht="13.5">
      <c r="A10" s="18">
        <v>8</v>
      </c>
      <c r="B10" s="54" t="s">
        <v>15</v>
      </c>
      <c r="C10" s="46">
        <v>21490</v>
      </c>
      <c r="D10" s="33">
        <v>0</v>
      </c>
      <c r="E10" s="33">
        <f t="shared" si="0"/>
        <v>0</v>
      </c>
      <c r="F10" s="33">
        <v>3524552</v>
      </c>
      <c r="G10" s="33">
        <f t="shared" si="1"/>
        <v>164.00893438808748</v>
      </c>
      <c r="H10" s="33">
        <v>0</v>
      </c>
      <c r="I10" s="33">
        <f t="shared" si="2"/>
        <v>0</v>
      </c>
      <c r="J10" s="33">
        <v>1419867</v>
      </c>
      <c r="K10" s="33">
        <f t="shared" si="3"/>
        <v>66.07105630525825</v>
      </c>
      <c r="L10" s="33">
        <v>526756</v>
      </c>
      <c r="M10" s="33">
        <f t="shared" si="4"/>
        <v>24.511679851093533</v>
      </c>
      <c r="N10" s="33">
        <v>88088</v>
      </c>
      <c r="O10" s="33">
        <f t="shared" si="5"/>
        <v>4.099022801302931</v>
      </c>
      <c r="P10" s="33">
        <v>0</v>
      </c>
      <c r="Q10" s="33">
        <f t="shared" si="6"/>
        <v>0</v>
      </c>
      <c r="R10" s="34">
        <f t="shared" si="8"/>
        <v>5559263</v>
      </c>
      <c r="S10" s="33">
        <f t="shared" si="7"/>
        <v>258.6906933457422</v>
      </c>
    </row>
    <row r="11" spans="1:19" ht="13.5">
      <c r="A11" s="18">
        <v>9</v>
      </c>
      <c r="B11" s="54" t="s">
        <v>85</v>
      </c>
      <c r="C11" s="46">
        <v>41239</v>
      </c>
      <c r="D11" s="33">
        <v>0</v>
      </c>
      <c r="E11" s="33">
        <f t="shared" si="0"/>
        <v>0</v>
      </c>
      <c r="F11" s="33">
        <v>1648778</v>
      </c>
      <c r="G11" s="33">
        <f t="shared" si="1"/>
        <v>39.98103736754044</v>
      </c>
      <c r="H11" s="33">
        <v>0</v>
      </c>
      <c r="I11" s="33">
        <f t="shared" si="2"/>
        <v>0</v>
      </c>
      <c r="J11" s="33">
        <v>2467553</v>
      </c>
      <c r="K11" s="33">
        <f t="shared" si="3"/>
        <v>59.83542277940784</v>
      </c>
      <c r="L11" s="33">
        <v>58049</v>
      </c>
      <c r="M11" s="33">
        <f t="shared" si="4"/>
        <v>1.4076238512088073</v>
      </c>
      <c r="N11" s="33">
        <v>4527</v>
      </c>
      <c r="O11" s="33">
        <f t="shared" si="5"/>
        <v>0.10977472780620287</v>
      </c>
      <c r="P11" s="33">
        <v>0</v>
      </c>
      <c r="Q11" s="33">
        <f t="shared" si="6"/>
        <v>0</v>
      </c>
      <c r="R11" s="34">
        <f t="shared" si="8"/>
        <v>4178907</v>
      </c>
      <c r="S11" s="33">
        <f t="shared" si="7"/>
        <v>101.33385872596328</v>
      </c>
    </row>
    <row r="12" spans="1:19" ht="13.5">
      <c r="A12" s="19">
        <v>10</v>
      </c>
      <c r="B12" s="49" t="s">
        <v>65</v>
      </c>
      <c r="C12" s="45">
        <v>32259</v>
      </c>
      <c r="D12" s="31">
        <v>0</v>
      </c>
      <c r="E12" s="31">
        <f t="shared" si="0"/>
        <v>0</v>
      </c>
      <c r="F12" s="31">
        <v>402974</v>
      </c>
      <c r="G12" s="31">
        <f t="shared" si="1"/>
        <v>12.49183173687963</v>
      </c>
      <c r="H12" s="31">
        <v>0</v>
      </c>
      <c r="I12" s="31">
        <f t="shared" si="2"/>
        <v>0</v>
      </c>
      <c r="J12" s="31">
        <v>464101</v>
      </c>
      <c r="K12" s="31">
        <f t="shared" si="3"/>
        <v>14.386713785300227</v>
      </c>
      <c r="L12" s="31">
        <v>54464</v>
      </c>
      <c r="M12" s="31">
        <f t="shared" si="4"/>
        <v>1.6883350382838898</v>
      </c>
      <c r="N12" s="31">
        <v>0</v>
      </c>
      <c r="O12" s="31">
        <f t="shared" si="5"/>
        <v>0</v>
      </c>
      <c r="P12" s="31">
        <v>0</v>
      </c>
      <c r="Q12" s="31">
        <f t="shared" si="6"/>
        <v>0</v>
      </c>
      <c r="R12" s="32">
        <f t="shared" si="8"/>
        <v>921539</v>
      </c>
      <c r="S12" s="31">
        <f t="shared" si="7"/>
        <v>28.566880560463748</v>
      </c>
    </row>
    <row r="13" spans="1:19" ht="13.5">
      <c r="A13" s="40">
        <v>11</v>
      </c>
      <c r="B13" s="53" t="s">
        <v>16</v>
      </c>
      <c r="C13" s="46">
        <v>1638</v>
      </c>
      <c r="D13" s="36">
        <v>0</v>
      </c>
      <c r="E13" s="36">
        <f t="shared" si="0"/>
        <v>0</v>
      </c>
      <c r="F13" s="36">
        <v>0</v>
      </c>
      <c r="G13" s="36">
        <f t="shared" si="1"/>
        <v>0</v>
      </c>
      <c r="H13" s="36">
        <v>0</v>
      </c>
      <c r="I13" s="36">
        <f t="shared" si="2"/>
        <v>0</v>
      </c>
      <c r="J13" s="36">
        <v>150428</v>
      </c>
      <c r="K13" s="36">
        <f t="shared" si="3"/>
        <v>91.83638583638583</v>
      </c>
      <c r="L13" s="36">
        <v>0</v>
      </c>
      <c r="M13" s="36">
        <f t="shared" si="4"/>
        <v>0</v>
      </c>
      <c r="N13" s="36">
        <v>0</v>
      </c>
      <c r="O13" s="36">
        <f t="shared" si="5"/>
        <v>0</v>
      </c>
      <c r="P13" s="36">
        <v>0</v>
      </c>
      <c r="Q13" s="36">
        <f t="shared" si="6"/>
        <v>0</v>
      </c>
      <c r="R13" s="34">
        <f t="shared" si="8"/>
        <v>150428</v>
      </c>
      <c r="S13" s="36">
        <f t="shared" si="7"/>
        <v>91.83638583638583</v>
      </c>
    </row>
    <row r="14" spans="1:19" ht="13.5">
      <c r="A14" s="18">
        <v>12</v>
      </c>
      <c r="B14" s="54" t="s">
        <v>66</v>
      </c>
      <c r="C14" s="46">
        <v>1279</v>
      </c>
      <c r="D14" s="33">
        <v>0</v>
      </c>
      <c r="E14" s="33">
        <f t="shared" si="0"/>
        <v>0</v>
      </c>
      <c r="F14" s="33">
        <v>24556</v>
      </c>
      <c r="G14" s="33">
        <f t="shared" si="1"/>
        <v>19.19937451133698</v>
      </c>
      <c r="H14" s="33">
        <v>0</v>
      </c>
      <c r="I14" s="33">
        <f t="shared" si="2"/>
        <v>0</v>
      </c>
      <c r="J14" s="33">
        <v>46748</v>
      </c>
      <c r="K14" s="33">
        <f t="shared" si="3"/>
        <v>36.550430023455824</v>
      </c>
      <c r="L14" s="33">
        <v>17467</v>
      </c>
      <c r="M14" s="33">
        <f t="shared" si="4"/>
        <v>13.656763096168882</v>
      </c>
      <c r="N14" s="33">
        <v>24247</v>
      </c>
      <c r="O14" s="33">
        <f t="shared" si="5"/>
        <v>18.957779515246287</v>
      </c>
      <c r="P14" s="33">
        <v>0</v>
      </c>
      <c r="Q14" s="33">
        <f t="shared" si="6"/>
        <v>0</v>
      </c>
      <c r="R14" s="34">
        <f t="shared" si="8"/>
        <v>113018</v>
      </c>
      <c r="S14" s="33">
        <f t="shared" si="7"/>
        <v>88.36434714620798</v>
      </c>
    </row>
    <row r="15" spans="1:19" ht="13.5">
      <c r="A15" s="18">
        <v>13</v>
      </c>
      <c r="B15" s="54" t="s">
        <v>17</v>
      </c>
      <c r="C15" s="46">
        <v>1514</v>
      </c>
      <c r="D15" s="33">
        <v>0</v>
      </c>
      <c r="E15" s="33">
        <f t="shared" si="0"/>
        <v>0</v>
      </c>
      <c r="F15" s="33">
        <v>20798</v>
      </c>
      <c r="G15" s="33">
        <f t="shared" si="1"/>
        <v>13.737120211360635</v>
      </c>
      <c r="H15" s="33">
        <v>0</v>
      </c>
      <c r="I15" s="33">
        <f t="shared" si="2"/>
        <v>0</v>
      </c>
      <c r="J15" s="33">
        <v>30000</v>
      </c>
      <c r="K15" s="33">
        <f t="shared" si="3"/>
        <v>19.815059445178335</v>
      </c>
      <c r="L15" s="33">
        <v>6704</v>
      </c>
      <c r="M15" s="33">
        <f t="shared" si="4"/>
        <v>4.428005284015852</v>
      </c>
      <c r="N15" s="33">
        <v>0</v>
      </c>
      <c r="O15" s="33">
        <f t="shared" si="5"/>
        <v>0</v>
      </c>
      <c r="P15" s="33">
        <v>0</v>
      </c>
      <c r="Q15" s="33">
        <f t="shared" si="6"/>
        <v>0</v>
      </c>
      <c r="R15" s="34">
        <f t="shared" si="8"/>
        <v>57502</v>
      </c>
      <c r="S15" s="33">
        <f t="shared" si="7"/>
        <v>37.98018494055482</v>
      </c>
    </row>
    <row r="16" spans="1:19" ht="13.5">
      <c r="A16" s="18">
        <v>14</v>
      </c>
      <c r="B16" s="54" t="s">
        <v>18</v>
      </c>
      <c r="C16" s="46">
        <v>1930</v>
      </c>
      <c r="D16" s="33">
        <v>0</v>
      </c>
      <c r="E16" s="33">
        <f t="shared" si="0"/>
        <v>0</v>
      </c>
      <c r="F16" s="33">
        <v>0</v>
      </c>
      <c r="G16" s="33">
        <f t="shared" si="1"/>
        <v>0</v>
      </c>
      <c r="H16" s="33">
        <v>0</v>
      </c>
      <c r="I16" s="33">
        <f t="shared" si="2"/>
        <v>0</v>
      </c>
      <c r="J16" s="33">
        <v>21279</v>
      </c>
      <c r="K16" s="33">
        <f t="shared" si="3"/>
        <v>11.02538860103627</v>
      </c>
      <c r="L16" s="33">
        <v>0</v>
      </c>
      <c r="M16" s="33">
        <f t="shared" si="4"/>
        <v>0</v>
      </c>
      <c r="N16" s="33">
        <v>0</v>
      </c>
      <c r="O16" s="33">
        <f t="shared" si="5"/>
        <v>0</v>
      </c>
      <c r="P16" s="33">
        <v>0</v>
      </c>
      <c r="Q16" s="33">
        <f t="shared" si="6"/>
        <v>0</v>
      </c>
      <c r="R16" s="34">
        <f t="shared" si="8"/>
        <v>21279</v>
      </c>
      <c r="S16" s="33">
        <f t="shared" si="7"/>
        <v>11.02538860103627</v>
      </c>
    </row>
    <row r="17" spans="1:19" ht="13.5">
      <c r="A17" s="19">
        <v>15</v>
      </c>
      <c r="B17" s="49" t="s">
        <v>19</v>
      </c>
      <c r="C17" s="45">
        <v>3814</v>
      </c>
      <c r="D17" s="31">
        <v>0</v>
      </c>
      <c r="E17" s="31">
        <f t="shared" si="0"/>
        <v>0</v>
      </c>
      <c r="F17" s="31">
        <v>0</v>
      </c>
      <c r="G17" s="31">
        <f t="shared" si="1"/>
        <v>0</v>
      </c>
      <c r="H17" s="31">
        <v>0</v>
      </c>
      <c r="I17" s="31">
        <f t="shared" si="2"/>
        <v>0</v>
      </c>
      <c r="J17" s="31">
        <v>84249</v>
      </c>
      <c r="K17" s="31">
        <f t="shared" si="3"/>
        <v>22.089407446250654</v>
      </c>
      <c r="L17" s="31">
        <v>84624</v>
      </c>
      <c r="M17" s="31">
        <f t="shared" si="4"/>
        <v>22.187729417933927</v>
      </c>
      <c r="N17" s="31">
        <v>0</v>
      </c>
      <c r="O17" s="31">
        <f t="shared" si="5"/>
        <v>0</v>
      </c>
      <c r="P17" s="31">
        <v>0</v>
      </c>
      <c r="Q17" s="31">
        <f t="shared" si="6"/>
        <v>0</v>
      </c>
      <c r="R17" s="32">
        <f t="shared" si="8"/>
        <v>168873</v>
      </c>
      <c r="S17" s="31">
        <f t="shared" si="7"/>
        <v>44.277136864184584</v>
      </c>
    </row>
    <row r="18" spans="1:19" ht="13.5">
      <c r="A18" s="40">
        <v>16</v>
      </c>
      <c r="B18" s="53" t="s">
        <v>20</v>
      </c>
      <c r="C18" s="46">
        <v>5189</v>
      </c>
      <c r="D18" s="36">
        <v>0</v>
      </c>
      <c r="E18" s="36">
        <f t="shared" si="0"/>
        <v>0</v>
      </c>
      <c r="F18" s="36">
        <v>145801</v>
      </c>
      <c r="G18" s="36">
        <f t="shared" si="1"/>
        <v>28.0980921179418</v>
      </c>
      <c r="H18" s="36">
        <v>0</v>
      </c>
      <c r="I18" s="36">
        <f t="shared" si="2"/>
        <v>0</v>
      </c>
      <c r="J18" s="36">
        <v>886742</v>
      </c>
      <c r="K18" s="36">
        <f t="shared" si="3"/>
        <v>170.88880323761805</v>
      </c>
      <c r="L18" s="36">
        <v>0</v>
      </c>
      <c r="M18" s="36">
        <f t="shared" si="4"/>
        <v>0</v>
      </c>
      <c r="N18" s="36">
        <v>0</v>
      </c>
      <c r="O18" s="36">
        <f t="shared" si="5"/>
        <v>0</v>
      </c>
      <c r="P18" s="36">
        <v>0</v>
      </c>
      <c r="Q18" s="36">
        <f t="shared" si="6"/>
        <v>0</v>
      </c>
      <c r="R18" s="34">
        <f t="shared" si="8"/>
        <v>1032543</v>
      </c>
      <c r="S18" s="36">
        <f t="shared" si="7"/>
        <v>198.98689535555985</v>
      </c>
    </row>
    <row r="19" spans="1:19" ht="13.5">
      <c r="A19" s="18">
        <v>17</v>
      </c>
      <c r="B19" s="54" t="s">
        <v>86</v>
      </c>
      <c r="C19" s="46">
        <v>42334</v>
      </c>
      <c r="D19" s="33">
        <v>34451</v>
      </c>
      <c r="E19" s="33">
        <f t="shared" si="0"/>
        <v>0.8137903340104881</v>
      </c>
      <c r="F19" s="33">
        <v>5000</v>
      </c>
      <c r="G19" s="33">
        <f t="shared" si="1"/>
        <v>0.11810837624604337</v>
      </c>
      <c r="H19" s="33">
        <v>0</v>
      </c>
      <c r="I19" s="33">
        <f t="shared" si="2"/>
        <v>0</v>
      </c>
      <c r="J19" s="33">
        <v>1889985</v>
      </c>
      <c r="K19" s="33">
        <f t="shared" si="3"/>
        <v>44.644611895875656</v>
      </c>
      <c r="L19" s="33">
        <v>519920</v>
      </c>
      <c r="M19" s="33">
        <f t="shared" si="4"/>
        <v>12.281381395568573</v>
      </c>
      <c r="N19" s="33">
        <v>1588933</v>
      </c>
      <c r="O19" s="33">
        <f t="shared" si="5"/>
        <v>37.533259318750886</v>
      </c>
      <c r="P19" s="33">
        <v>0</v>
      </c>
      <c r="Q19" s="33">
        <f t="shared" si="6"/>
        <v>0</v>
      </c>
      <c r="R19" s="34">
        <f t="shared" si="8"/>
        <v>4038289</v>
      </c>
      <c r="S19" s="33">
        <f t="shared" si="7"/>
        <v>95.39115132045164</v>
      </c>
    </row>
    <row r="20" spans="1:19" ht="13.5">
      <c r="A20" s="18">
        <v>18</v>
      </c>
      <c r="B20" s="54" t="s">
        <v>21</v>
      </c>
      <c r="C20" s="46">
        <v>1150</v>
      </c>
      <c r="D20" s="33">
        <v>0</v>
      </c>
      <c r="E20" s="33">
        <f t="shared" si="0"/>
        <v>0</v>
      </c>
      <c r="F20" s="33">
        <v>0</v>
      </c>
      <c r="G20" s="33">
        <f t="shared" si="1"/>
        <v>0</v>
      </c>
      <c r="H20" s="33">
        <v>0</v>
      </c>
      <c r="I20" s="33">
        <f t="shared" si="2"/>
        <v>0</v>
      </c>
      <c r="J20" s="33">
        <v>28631</v>
      </c>
      <c r="K20" s="33">
        <f t="shared" si="3"/>
        <v>24.896521739130435</v>
      </c>
      <c r="L20" s="33">
        <v>0</v>
      </c>
      <c r="M20" s="33">
        <f t="shared" si="4"/>
        <v>0</v>
      </c>
      <c r="N20" s="33">
        <v>0</v>
      </c>
      <c r="O20" s="33">
        <f t="shared" si="5"/>
        <v>0</v>
      </c>
      <c r="P20" s="33">
        <v>0</v>
      </c>
      <c r="Q20" s="33">
        <f t="shared" si="6"/>
        <v>0</v>
      </c>
      <c r="R20" s="34">
        <f t="shared" si="8"/>
        <v>28631</v>
      </c>
      <c r="S20" s="33">
        <f t="shared" si="7"/>
        <v>24.896521739130435</v>
      </c>
    </row>
    <row r="21" spans="1:19" ht="13.5">
      <c r="A21" s="18">
        <v>19</v>
      </c>
      <c r="B21" s="54" t="s">
        <v>22</v>
      </c>
      <c r="C21" s="46">
        <v>2000</v>
      </c>
      <c r="D21" s="33">
        <v>8132</v>
      </c>
      <c r="E21" s="33">
        <f t="shared" si="0"/>
        <v>4.066</v>
      </c>
      <c r="F21" s="33">
        <v>0</v>
      </c>
      <c r="G21" s="33">
        <f t="shared" si="1"/>
        <v>0</v>
      </c>
      <c r="H21" s="33">
        <v>0</v>
      </c>
      <c r="I21" s="33">
        <f t="shared" si="2"/>
        <v>0</v>
      </c>
      <c r="J21" s="33">
        <v>95955</v>
      </c>
      <c r="K21" s="33">
        <f t="shared" si="3"/>
        <v>47.9775</v>
      </c>
      <c r="L21" s="33">
        <v>71738</v>
      </c>
      <c r="M21" s="33">
        <f t="shared" si="4"/>
        <v>35.869</v>
      </c>
      <c r="N21" s="33">
        <v>33750</v>
      </c>
      <c r="O21" s="33">
        <f t="shared" si="5"/>
        <v>16.875</v>
      </c>
      <c r="P21" s="33">
        <v>0</v>
      </c>
      <c r="Q21" s="33">
        <f t="shared" si="6"/>
        <v>0</v>
      </c>
      <c r="R21" s="34">
        <f t="shared" si="8"/>
        <v>209575</v>
      </c>
      <c r="S21" s="33">
        <f t="shared" si="7"/>
        <v>104.7875</v>
      </c>
    </row>
    <row r="22" spans="1:19" ht="13.5">
      <c r="A22" s="19">
        <v>20</v>
      </c>
      <c r="B22" s="49" t="s">
        <v>23</v>
      </c>
      <c r="C22" s="45">
        <v>6098</v>
      </c>
      <c r="D22" s="31">
        <v>0</v>
      </c>
      <c r="E22" s="31">
        <f t="shared" si="0"/>
        <v>0</v>
      </c>
      <c r="F22" s="31">
        <v>4000</v>
      </c>
      <c r="G22" s="31">
        <f t="shared" si="1"/>
        <v>0.6559527714004592</v>
      </c>
      <c r="H22" s="31">
        <v>0</v>
      </c>
      <c r="I22" s="31">
        <f t="shared" si="2"/>
        <v>0</v>
      </c>
      <c r="J22" s="31">
        <v>56611</v>
      </c>
      <c r="K22" s="31">
        <f t="shared" si="3"/>
        <v>9.283535585437848</v>
      </c>
      <c r="L22" s="31">
        <v>0</v>
      </c>
      <c r="M22" s="31">
        <f t="shared" si="4"/>
        <v>0</v>
      </c>
      <c r="N22" s="31">
        <v>43395</v>
      </c>
      <c r="O22" s="31">
        <f t="shared" si="5"/>
        <v>7.116267628730731</v>
      </c>
      <c r="P22" s="31">
        <v>0</v>
      </c>
      <c r="Q22" s="31">
        <f t="shared" si="6"/>
        <v>0</v>
      </c>
      <c r="R22" s="32">
        <f t="shared" si="8"/>
        <v>104006</v>
      </c>
      <c r="S22" s="31">
        <f t="shared" si="7"/>
        <v>17.05575598556904</v>
      </c>
    </row>
    <row r="23" spans="1:19" ht="13.5">
      <c r="A23" s="40">
        <v>21</v>
      </c>
      <c r="B23" s="53" t="s">
        <v>24</v>
      </c>
      <c r="C23" s="46">
        <v>3195</v>
      </c>
      <c r="D23" s="36">
        <v>0</v>
      </c>
      <c r="E23" s="36">
        <f t="shared" si="0"/>
        <v>0</v>
      </c>
      <c r="F23" s="36">
        <v>0</v>
      </c>
      <c r="G23" s="36">
        <f t="shared" si="1"/>
        <v>0</v>
      </c>
      <c r="H23" s="36">
        <v>0</v>
      </c>
      <c r="I23" s="36">
        <f t="shared" si="2"/>
        <v>0</v>
      </c>
      <c r="J23" s="36">
        <v>10845</v>
      </c>
      <c r="K23" s="36">
        <f t="shared" si="3"/>
        <v>3.3943661971830985</v>
      </c>
      <c r="L23" s="36">
        <v>0</v>
      </c>
      <c r="M23" s="36">
        <f t="shared" si="4"/>
        <v>0</v>
      </c>
      <c r="N23" s="36">
        <v>0</v>
      </c>
      <c r="O23" s="36">
        <f t="shared" si="5"/>
        <v>0</v>
      </c>
      <c r="P23" s="36">
        <v>0</v>
      </c>
      <c r="Q23" s="36">
        <f t="shared" si="6"/>
        <v>0</v>
      </c>
      <c r="R23" s="34">
        <f t="shared" si="8"/>
        <v>10845</v>
      </c>
      <c r="S23" s="36">
        <f t="shared" si="7"/>
        <v>3.3943661971830985</v>
      </c>
    </row>
    <row r="24" spans="1:19" ht="13.5">
      <c r="A24" s="18">
        <v>22</v>
      </c>
      <c r="B24" s="54" t="s">
        <v>25</v>
      </c>
      <c r="C24" s="46">
        <v>3288</v>
      </c>
      <c r="D24" s="33">
        <v>0</v>
      </c>
      <c r="E24" s="33">
        <f t="shared" si="0"/>
        <v>0</v>
      </c>
      <c r="F24" s="33">
        <v>235675</v>
      </c>
      <c r="G24" s="33">
        <f t="shared" si="1"/>
        <v>71.67731143552311</v>
      </c>
      <c r="H24" s="33">
        <v>15176</v>
      </c>
      <c r="I24" s="33">
        <f t="shared" si="2"/>
        <v>4.615571776155718</v>
      </c>
      <c r="J24" s="33">
        <v>193839</v>
      </c>
      <c r="K24" s="33">
        <f t="shared" si="3"/>
        <v>58.95346715328467</v>
      </c>
      <c r="L24" s="33">
        <v>0</v>
      </c>
      <c r="M24" s="33">
        <f t="shared" si="4"/>
        <v>0</v>
      </c>
      <c r="N24" s="33">
        <v>0</v>
      </c>
      <c r="O24" s="33">
        <f t="shared" si="5"/>
        <v>0</v>
      </c>
      <c r="P24" s="33">
        <v>0</v>
      </c>
      <c r="Q24" s="33">
        <f t="shared" si="6"/>
        <v>0</v>
      </c>
      <c r="R24" s="34">
        <f t="shared" si="8"/>
        <v>444690</v>
      </c>
      <c r="S24" s="33">
        <f t="shared" si="7"/>
        <v>135.2463503649635</v>
      </c>
    </row>
    <row r="25" spans="1:19" ht="13.5">
      <c r="A25" s="18">
        <v>23</v>
      </c>
      <c r="B25" s="54" t="s">
        <v>26</v>
      </c>
      <c r="C25" s="46">
        <v>13873</v>
      </c>
      <c r="D25" s="33">
        <v>0</v>
      </c>
      <c r="E25" s="33">
        <f t="shared" si="0"/>
        <v>0</v>
      </c>
      <c r="F25" s="33">
        <v>385795</v>
      </c>
      <c r="G25" s="33">
        <f t="shared" si="1"/>
        <v>27.809053557269515</v>
      </c>
      <c r="H25" s="33">
        <v>41632</v>
      </c>
      <c r="I25" s="33">
        <f t="shared" si="2"/>
        <v>3.00093707201038</v>
      </c>
      <c r="J25" s="33">
        <v>101722</v>
      </c>
      <c r="K25" s="33">
        <f t="shared" si="3"/>
        <v>7.332372233835508</v>
      </c>
      <c r="L25" s="33">
        <v>39585</v>
      </c>
      <c r="M25" s="33">
        <f t="shared" si="4"/>
        <v>2.853384271606718</v>
      </c>
      <c r="N25" s="33">
        <v>184885</v>
      </c>
      <c r="O25" s="33">
        <f t="shared" si="5"/>
        <v>13.326966049160239</v>
      </c>
      <c r="P25" s="33">
        <v>0</v>
      </c>
      <c r="Q25" s="33">
        <f t="shared" si="6"/>
        <v>0</v>
      </c>
      <c r="R25" s="34">
        <f t="shared" si="8"/>
        <v>753619</v>
      </c>
      <c r="S25" s="33">
        <f t="shared" si="7"/>
        <v>54.322713183882364</v>
      </c>
    </row>
    <row r="26" spans="1:19" ht="13.5">
      <c r="A26" s="18">
        <v>24</v>
      </c>
      <c r="B26" s="54" t="s">
        <v>27</v>
      </c>
      <c r="C26" s="46">
        <v>4585</v>
      </c>
      <c r="D26" s="33">
        <v>0</v>
      </c>
      <c r="E26" s="33">
        <f t="shared" si="0"/>
        <v>0</v>
      </c>
      <c r="F26" s="33">
        <v>132480</v>
      </c>
      <c r="G26" s="33">
        <f t="shared" si="1"/>
        <v>28.89422028353326</v>
      </c>
      <c r="H26" s="33">
        <v>10176</v>
      </c>
      <c r="I26" s="33">
        <f t="shared" si="2"/>
        <v>2.2194111232279172</v>
      </c>
      <c r="J26" s="33">
        <v>1116644</v>
      </c>
      <c r="K26" s="33">
        <f t="shared" si="3"/>
        <v>243.54285714285714</v>
      </c>
      <c r="L26" s="33">
        <v>164286</v>
      </c>
      <c r="M26" s="33">
        <f t="shared" si="4"/>
        <v>35.831188658669575</v>
      </c>
      <c r="N26" s="33">
        <v>606</v>
      </c>
      <c r="O26" s="33">
        <f t="shared" si="5"/>
        <v>0.1321701199563795</v>
      </c>
      <c r="P26" s="33">
        <v>0</v>
      </c>
      <c r="Q26" s="33">
        <f t="shared" si="6"/>
        <v>0</v>
      </c>
      <c r="R26" s="34">
        <f t="shared" si="8"/>
        <v>1424192</v>
      </c>
      <c r="S26" s="33">
        <f t="shared" si="7"/>
        <v>310.61984732824425</v>
      </c>
    </row>
    <row r="27" spans="1:19" ht="13.5">
      <c r="A27" s="19">
        <v>25</v>
      </c>
      <c r="B27" s="49" t="s">
        <v>28</v>
      </c>
      <c r="C27" s="45">
        <v>2272</v>
      </c>
      <c r="D27" s="31">
        <v>0</v>
      </c>
      <c r="E27" s="31">
        <f t="shared" si="0"/>
        <v>0</v>
      </c>
      <c r="F27" s="31">
        <v>11586</v>
      </c>
      <c r="G27" s="31">
        <f t="shared" si="1"/>
        <v>5.099471830985915</v>
      </c>
      <c r="H27" s="31">
        <v>0</v>
      </c>
      <c r="I27" s="31">
        <f t="shared" si="2"/>
        <v>0</v>
      </c>
      <c r="J27" s="31">
        <v>831353</v>
      </c>
      <c r="K27" s="31">
        <f t="shared" si="3"/>
        <v>365.912411971831</v>
      </c>
      <c r="L27" s="31">
        <v>14352</v>
      </c>
      <c r="M27" s="31">
        <f t="shared" si="4"/>
        <v>6.316901408450704</v>
      </c>
      <c r="N27" s="31">
        <v>5688</v>
      </c>
      <c r="O27" s="31">
        <f t="shared" si="5"/>
        <v>2.5035211267605635</v>
      </c>
      <c r="P27" s="31">
        <v>0</v>
      </c>
      <c r="Q27" s="31">
        <f t="shared" si="6"/>
        <v>0</v>
      </c>
      <c r="R27" s="32">
        <f t="shared" si="8"/>
        <v>862979</v>
      </c>
      <c r="S27" s="31">
        <f t="shared" si="7"/>
        <v>379.83230633802816</v>
      </c>
    </row>
    <row r="28" spans="1:19" ht="13.5">
      <c r="A28" s="40">
        <v>26</v>
      </c>
      <c r="B28" s="53" t="s">
        <v>87</v>
      </c>
      <c r="C28" s="46">
        <v>45661</v>
      </c>
      <c r="D28" s="36">
        <v>39020</v>
      </c>
      <c r="E28" s="36">
        <f t="shared" si="0"/>
        <v>0.8545585948621361</v>
      </c>
      <c r="F28" s="36">
        <v>111871</v>
      </c>
      <c r="G28" s="36">
        <f t="shared" si="1"/>
        <v>2.4500339458180944</v>
      </c>
      <c r="H28" s="36">
        <v>0</v>
      </c>
      <c r="I28" s="36">
        <f t="shared" si="2"/>
        <v>0</v>
      </c>
      <c r="J28" s="36">
        <v>613765</v>
      </c>
      <c r="K28" s="36">
        <f t="shared" si="3"/>
        <v>13.441777446836468</v>
      </c>
      <c r="L28" s="36">
        <v>64428</v>
      </c>
      <c r="M28" s="36">
        <f t="shared" si="4"/>
        <v>1.411007205273647</v>
      </c>
      <c r="N28" s="36">
        <v>27885</v>
      </c>
      <c r="O28" s="36">
        <f t="shared" si="5"/>
        <v>0.6106962177788484</v>
      </c>
      <c r="P28" s="36">
        <v>0</v>
      </c>
      <c r="Q28" s="36">
        <f t="shared" si="6"/>
        <v>0</v>
      </c>
      <c r="R28" s="34">
        <f t="shared" si="8"/>
        <v>856969</v>
      </c>
      <c r="S28" s="36">
        <f t="shared" si="7"/>
        <v>18.768073410569194</v>
      </c>
    </row>
    <row r="29" spans="1:19" ht="13.5">
      <c r="A29" s="18">
        <v>27</v>
      </c>
      <c r="B29" s="54" t="s">
        <v>67</v>
      </c>
      <c r="C29" s="46">
        <v>5867</v>
      </c>
      <c r="D29" s="33">
        <v>75000</v>
      </c>
      <c r="E29" s="33">
        <f t="shared" si="0"/>
        <v>12.783364581557866</v>
      </c>
      <c r="F29" s="33">
        <v>35500</v>
      </c>
      <c r="G29" s="33">
        <f t="shared" si="1"/>
        <v>6.050792568604057</v>
      </c>
      <c r="H29" s="33">
        <v>0</v>
      </c>
      <c r="I29" s="33">
        <f t="shared" si="2"/>
        <v>0</v>
      </c>
      <c r="J29" s="33">
        <v>293959</v>
      </c>
      <c r="K29" s="33">
        <f t="shared" si="3"/>
        <v>50.10380092040225</v>
      </c>
      <c r="L29" s="33">
        <v>9370</v>
      </c>
      <c r="M29" s="33">
        <f t="shared" si="4"/>
        <v>1.597068348389296</v>
      </c>
      <c r="N29" s="33">
        <v>0</v>
      </c>
      <c r="O29" s="33">
        <f t="shared" si="5"/>
        <v>0</v>
      </c>
      <c r="P29" s="33">
        <v>0</v>
      </c>
      <c r="Q29" s="33">
        <f t="shared" si="6"/>
        <v>0</v>
      </c>
      <c r="R29" s="34">
        <f t="shared" si="8"/>
        <v>413829</v>
      </c>
      <c r="S29" s="33">
        <f t="shared" si="7"/>
        <v>70.53502641895346</v>
      </c>
    </row>
    <row r="30" spans="1:19" ht="13.5">
      <c r="A30" s="18">
        <v>28</v>
      </c>
      <c r="B30" s="54" t="s">
        <v>29</v>
      </c>
      <c r="C30" s="46">
        <v>30583</v>
      </c>
      <c r="D30" s="33">
        <v>1858</v>
      </c>
      <c r="E30" s="33">
        <f t="shared" si="0"/>
        <v>0.060752705751561324</v>
      </c>
      <c r="F30" s="33">
        <v>190454</v>
      </c>
      <c r="G30" s="33">
        <f t="shared" si="1"/>
        <v>6.227446620671615</v>
      </c>
      <c r="H30" s="33">
        <v>0</v>
      </c>
      <c r="I30" s="33">
        <f t="shared" si="2"/>
        <v>0</v>
      </c>
      <c r="J30" s="33">
        <v>1340778</v>
      </c>
      <c r="K30" s="33">
        <f t="shared" si="3"/>
        <v>43.84063041559036</v>
      </c>
      <c r="L30" s="33">
        <v>65281</v>
      </c>
      <c r="M30" s="33">
        <f t="shared" si="4"/>
        <v>2.134551875224798</v>
      </c>
      <c r="N30" s="33">
        <v>345751</v>
      </c>
      <c r="O30" s="33">
        <f t="shared" si="5"/>
        <v>11.305333028152896</v>
      </c>
      <c r="P30" s="33">
        <v>0</v>
      </c>
      <c r="Q30" s="33">
        <f t="shared" si="6"/>
        <v>0</v>
      </c>
      <c r="R30" s="34">
        <f t="shared" si="8"/>
        <v>1944122</v>
      </c>
      <c r="S30" s="33">
        <f t="shared" si="7"/>
        <v>63.56871464539123</v>
      </c>
    </row>
    <row r="31" spans="1:19" ht="13.5">
      <c r="A31" s="18">
        <v>29</v>
      </c>
      <c r="B31" s="54" t="s">
        <v>88</v>
      </c>
      <c r="C31" s="46">
        <v>14585</v>
      </c>
      <c r="D31" s="33">
        <v>7176</v>
      </c>
      <c r="E31" s="33">
        <f t="shared" si="0"/>
        <v>0.4920123414466918</v>
      </c>
      <c r="F31" s="33">
        <v>0</v>
      </c>
      <c r="G31" s="33">
        <f t="shared" si="1"/>
        <v>0</v>
      </c>
      <c r="H31" s="33">
        <v>0</v>
      </c>
      <c r="I31" s="33">
        <f t="shared" si="2"/>
        <v>0</v>
      </c>
      <c r="J31" s="33">
        <v>164942</v>
      </c>
      <c r="K31" s="33">
        <f t="shared" si="3"/>
        <v>11.309016112444292</v>
      </c>
      <c r="L31" s="33">
        <v>101955</v>
      </c>
      <c r="M31" s="33">
        <f t="shared" si="4"/>
        <v>6.990401097017484</v>
      </c>
      <c r="N31" s="33">
        <v>727870</v>
      </c>
      <c r="O31" s="33">
        <f t="shared" si="5"/>
        <v>49.90538224202948</v>
      </c>
      <c r="P31" s="33">
        <v>0</v>
      </c>
      <c r="Q31" s="33">
        <f t="shared" si="6"/>
        <v>0</v>
      </c>
      <c r="R31" s="34">
        <f t="shared" si="8"/>
        <v>1001943</v>
      </c>
      <c r="S31" s="33">
        <f t="shared" si="7"/>
        <v>68.69681179293795</v>
      </c>
    </row>
    <row r="32" spans="1:19" ht="13.5">
      <c r="A32" s="19">
        <v>30</v>
      </c>
      <c r="B32" s="49" t="s">
        <v>30</v>
      </c>
      <c r="C32" s="45">
        <v>2640</v>
      </c>
      <c r="D32" s="31">
        <v>0</v>
      </c>
      <c r="E32" s="31">
        <f t="shared" si="0"/>
        <v>0</v>
      </c>
      <c r="F32" s="31">
        <v>0</v>
      </c>
      <c r="G32" s="31">
        <f t="shared" si="1"/>
        <v>0</v>
      </c>
      <c r="H32" s="31">
        <v>0</v>
      </c>
      <c r="I32" s="31">
        <f t="shared" si="2"/>
        <v>0</v>
      </c>
      <c r="J32" s="31">
        <v>60230</v>
      </c>
      <c r="K32" s="31">
        <f t="shared" si="3"/>
        <v>22.814393939393938</v>
      </c>
      <c r="L32" s="31">
        <v>0</v>
      </c>
      <c r="M32" s="31">
        <f t="shared" si="4"/>
        <v>0</v>
      </c>
      <c r="N32" s="31">
        <v>0</v>
      </c>
      <c r="O32" s="31">
        <f t="shared" si="5"/>
        <v>0</v>
      </c>
      <c r="P32" s="31">
        <v>0</v>
      </c>
      <c r="Q32" s="31">
        <f t="shared" si="6"/>
        <v>0</v>
      </c>
      <c r="R32" s="32">
        <f t="shared" si="8"/>
        <v>60230</v>
      </c>
      <c r="S32" s="31">
        <f t="shared" si="7"/>
        <v>22.814393939393938</v>
      </c>
    </row>
    <row r="33" spans="1:19" ht="13.5">
      <c r="A33" s="40">
        <v>31</v>
      </c>
      <c r="B33" s="53" t="s">
        <v>89</v>
      </c>
      <c r="C33" s="46">
        <v>6600</v>
      </c>
      <c r="D33" s="36">
        <v>20149</v>
      </c>
      <c r="E33" s="36">
        <f t="shared" si="0"/>
        <v>3.0528787878787877</v>
      </c>
      <c r="F33" s="36">
        <v>0</v>
      </c>
      <c r="G33" s="36">
        <f t="shared" si="1"/>
        <v>0</v>
      </c>
      <c r="H33" s="36">
        <v>0</v>
      </c>
      <c r="I33" s="36">
        <f t="shared" si="2"/>
        <v>0</v>
      </c>
      <c r="J33" s="36">
        <v>810114</v>
      </c>
      <c r="K33" s="36">
        <f t="shared" si="3"/>
        <v>122.74454545454546</v>
      </c>
      <c r="L33" s="36">
        <v>0</v>
      </c>
      <c r="M33" s="36">
        <f t="shared" si="4"/>
        <v>0</v>
      </c>
      <c r="N33" s="36">
        <v>0</v>
      </c>
      <c r="O33" s="36">
        <f t="shared" si="5"/>
        <v>0</v>
      </c>
      <c r="P33" s="36">
        <v>0</v>
      </c>
      <c r="Q33" s="36">
        <f t="shared" si="6"/>
        <v>0</v>
      </c>
      <c r="R33" s="34">
        <f t="shared" si="8"/>
        <v>830263</v>
      </c>
      <c r="S33" s="36">
        <f t="shared" si="7"/>
        <v>125.79742424242424</v>
      </c>
    </row>
    <row r="34" spans="1:19" ht="13.5">
      <c r="A34" s="18">
        <v>32</v>
      </c>
      <c r="B34" s="54" t="s">
        <v>90</v>
      </c>
      <c r="C34" s="46">
        <v>25293</v>
      </c>
      <c r="D34" s="33">
        <v>0</v>
      </c>
      <c r="E34" s="33">
        <f t="shared" si="0"/>
        <v>0</v>
      </c>
      <c r="F34" s="33">
        <v>0</v>
      </c>
      <c r="G34" s="33">
        <f t="shared" si="1"/>
        <v>0</v>
      </c>
      <c r="H34" s="33">
        <v>5323743</v>
      </c>
      <c r="I34" s="33">
        <f t="shared" si="2"/>
        <v>210.4828608705966</v>
      </c>
      <c r="J34" s="33">
        <v>1000531</v>
      </c>
      <c r="K34" s="33">
        <f t="shared" si="3"/>
        <v>39.557624639228244</v>
      </c>
      <c r="L34" s="33">
        <v>1072</v>
      </c>
      <c r="M34" s="33">
        <f t="shared" si="4"/>
        <v>0.042383268097892696</v>
      </c>
      <c r="N34" s="33">
        <v>0</v>
      </c>
      <c r="O34" s="33">
        <f t="shared" si="5"/>
        <v>0</v>
      </c>
      <c r="P34" s="33">
        <v>46367</v>
      </c>
      <c r="Q34" s="33">
        <f t="shared" si="6"/>
        <v>1.8331949551259241</v>
      </c>
      <c r="R34" s="34">
        <f t="shared" si="8"/>
        <v>6371713</v>
      </c>
      <c r="S34" s="33">
        <f t="shared" si="7"/>
        <v>251.91606373304867</v>
      </c>
    </row>
    <row r="35" spans="1:19" ht="13.5">
      <c r="A35" s="18">
        <v>33</v>
      </c>
      <c r="B35" s="54" t="s">
        <v>31</v>
      </c>
      <c r="C35" s="46">
        <v>1883</v>
      </c>
      <c r="D35" s="33">
        <v>0</v>
      </c>
      <c r="E35" s="33">
        <f t="shared" si="0"/>
        <v>0</v>
      </c>
      <c r="F35" s="33">
        <v>0</v>
      </c>
      <c r="G35" s="33">
        <f t="shared" si="1"/>
        <v>0</v>
      </c>
      <c r="H35" s="33">
        <v>0</v>
      </c>
      <c r="I35" s="33">
        <f t="shared" si="2"/>
        <v>0</v>
      </c>
      <c r="J35" s="33">
        <v>32315</v>
      </c>
      <c r="K35" s="33">
        <f t="shared" si="3"/>
        <v>17.16144450345194</v>
      </c>
      <c r="L35" s="33">
        <v>6695</v>
      </c>
      <c r="M35" s="33">
        <f t="shared" si="4"/>
        <v>3.555496548061604</v>
      </c>
      <c r="N35" s="33">
        <v>1646</v>
      </c>
      <c r="O35" s="33">
        <f t="shared" si="5"/>
        <v>0.8741370154009559</v>
      </c>
      <c r="P35" s="33">
        <v>0</v>
      </c>
      <c r="Q35" s="33">
        <f t="shared" si="6"/>
        <v>0</v>
      </c>
      <c r="R35" s="34">
        <f t="shared" si="8"/>
        <v>40656</v>
      </c>
      <c r="S35" s="33">
        <f t="shared" si="7"/>
        <v>21.5910780669145</v>
      </c>
    </row>
    <row r="36" spans="1:19" ht="13.5">
      <c r="A36" s="18">
        <v>34</v>
      </c>
      <c r="B36" s="54" t="s">
        <v>32</v>
      </c>
      <c r="C36" s="46">
        <v>4352</v>
      </c>
      <c r="D36" s="33">
        <v>0</v>
      </c>
      <c r="E36" s="33">
        <f t="shared" si="0"/>
        <v>0</v>
      </c>
      <c r="F36" s="33">
        <v>0</v>
      </c>
      <c r="G36" s="33">
        <f t="shared" si="1"/>
        <v>0</v>
      </c>
      <c r="H36" s="33">
        <v>0</v>
      </c>
      <c r="I36" s="33">
        <f t="shared" si="2"/>
        <v>0</v>
      </c>
      <c r="J36" s="33">
        <v>7225</v>
      </c>
      <c r="K36" s="33">
        <f t="shared" si="3"/>
        <v>1.66015625</v>
      </c>
      <c r="L36" s="33">
        <v>0</v>
      </c>
      <c r="M36" s="33">
        <f t="shared" si="4"/>
        <v>0</v>
      </c>
      <c r="N36" s="33">
        <v>0</v>
      </c>
      <c r="O36" s="33">
        <f t="shared" si="5"/>
        <v>0</v>
      </c>
      <c r="P36" s="33">
        <v>0</v>
      </c>
      <c r="Q36" s="33">
        <f t="shared" si="6"/>
        <v>0</v>
      </c>
      <c r="R36" s="34">
        <f t="shared" si="8"/>
        <v>7225</v>
      </c>
      <c r="S36" s="33">
        <f t="shared" si="7"/>
        <v>1.66015625</v>
      </c>
    </row>
    <row r="37" spans="1:19" ht="13.5">
      <c r="A37" s="19">
        <v>35</v>
      </c>
      <c r="B37" s="49" t="s">
        <v>33</v>
      </c>
      <c r="C37" s="45">
        <v>6749</v>
      </c>
      <c r="D37" s="31">
        <v>0</v>
      </c>
      <c r="E37" s="31">
        <f t="shared" si="0"/>
        <v>0</v>
      </c>
      <c r="F37" s="31">
        <v>0</v>
      </c>
      <c r="G37" s="31">
        <f t="shared" si="1"/>
        <v>0</v>
      </c>
      <c r="H37" s="31">
        <v>0</v>
      </c>
      <c r="I37" s="31">
        <f t="shared" si="2"/>
        <v>0</v>
      </c>
      <c r="J37" s="31">
        <v>118851</v>
      </c>
      <c r="K37" s="31">
        <f t="shared" si="3"/>
        <v>17.610164468810193</v>
      </c>
      <c r="L37" s="31">
        <v>112350</v>
      </c>
      <c r="M37" s="31">
        <f t="shared" si="4"/>
        <v>16.646910653430137</v>
      </c>
      <c r="N37" s="31">
        <v>25000</v>
      </c>
      <c r="O37" s="31">
        <f t="shared" si="5"/>
        <v>3.7042524818491627</v>
      </c>
      <c r="P37" s="31">
        <v>0</v>
      </c>
      <c r="Q37" s="31">
        <f t="shared" si="6"/>
        <v>0</v>
      </c>
      <c r="R37" s="32">
        <f t="shared" si="8"/>
        <v>256201</v>
      </c>
      <c r="S37" s="31">
        <f t="shared" si="7"/>
        <v>37.9613276040895</v>
      </c>
    </row>
    <row r="38" spans="1:19" ht="13.5">
      <c r="A38" s="40">
        <v>36</v>
      </c>
      <c r="B38" s="53" t="s">
        <v>68</v>
      </c>
      <c r="C38" s="46">
        <v>11267</v>
      </c>
      <c r="D38" s="36">
        <v>148145</v>
      </c>
      <c r="E38" s="36">
        <f t="shared" si="0"/>
        <v>13.14857548593237</v>
      </c>
      <c r="F38" s="36">
        <v>0</v>
      </c>
      <c r="G38" s="36">
        <f t="shared" si="1"/>
        <v>0</v>
      </c>
      <c r="H38" s="36">
        <v>0</v>
      </c>
      <c r="I38" s="36">
        <f t="shared" si="2"/>
        <v>0</v>
      </c>
      <c r="J38" s="36">
        <v>694452</v>
      </c>
      <c r="K38" s="36">
        <f t="shared" si="3"/>
        <v>61.6359279311263</v>
      </c>
      <c r="L38" s="36">
        <v>322539</v>
      </c>
      <c r="M38" s="36">
        <f t="shared" si="4"/>
        <v>28.626874944528268</v>
      </c>
      <c r="N38" s="36">
        <v>498786</v>
      </c>
      <c r="O38" s="36">
        <f t="shared" si="5"/>
        <v>44.269636992988374</v>
      </c>
      <c r="P38" s="36">
        <v>0</v>
      </c>
      <c r="Q38" s="36">
        <f t="shared" si="6"/>
        <v>0</v>
      </c>
      <c r="R38" s="34">
        <f t="shared" si="8"/>
        <v>1663922</v>
      </c>
      <c r="S38" s="36">
        <f t="shared" si="7"/>
        <v>147.68101535457532</v>
      </c>
    </row>
    <row r="39" spans="1:19" ht="13.5">
      <c r="A39" s="18">
        <v>37</v>
      </c>
      <c r="B39" s="54" t="s">
        <v>91</v>
      </c>
      <c r="C39" s="46">
        <v>19994</v>
      </c>
      <c r="D39" s="33">
        <v>0</v>
      </c>
      <c r="E39" s="33">
        <f t="shared" si="0"/>
        <v>0</v>
      </c>
      <c r="F39" s="33">
        <v>0</v>
      </c>
      <c r="G39" s="33">
        <f t="shared" si="1"/>
        <v>0</v>
      </c>
      <c r="H39" s="33">
        <v>0</v>
      </c>
      <c r="I39" s="33">
        <f t="shared" si="2"/>
        <v>0</v>
      </c>
      <c r="J39" s="33">
        <v>1048272</v>
      </c>
      <c r="K39" s="33">
        <f t="shared" si="3"/>
        <v>52.429328798639595</v>
      </c>
      <c r="L39" s="33">
        <v>374325</v>
      </c>
      <c r="M39" s="33">
        <f t="shared" si="4"/>
        <v>18.72186655996799</v>
      </c>
      <c r="N39" s="33">
        <v>85077</v>
      </c>
      <c r="O39" s="33">
        <f t="shared" si="5"/>
        <v>4.255126537961388</v>
      </c>
      <c r="P39" s="33">
        <v>0</v>
      </c>
      <c r="Q39" s="33">
        <f t="shared" si="6"/>
        <v>0</v>
      </c>
      <c r="R39" s="34">
        <f t="shared" si="8"/>
        <v>1507674</v>
      </c>
      <c r="S39" s="33">
        <f t="shared" si="7"/>
        <v>75.40632189656897</v>
      </c>
    </row>
    <row r="40" spans="1:19" ht="13.5">
      <c r="A40" s="18">
        <v>38</v>
      </c>
      <c r="B40" s="54" t="s">
        <v>92</v>
      </c>
      <c r="C40" s="46">
        <v>3895</v>
      </c>
      <c r="D40" s="33">
        <v>0</v>
      </c>
      <c r="E40" s="33">
        <f t="shared" si="0"/>
        <v>0</v>
      </c>
      <c r="F40" s="33">
        <v>12700</v>
      </c>
      <c r="G40" s="33">
        <f t="shared" si="1"/>
        <v>3.2605905006418485</v>
      </c>
      <c r="H40" s="33">
        <v>209355</v>
      </c>
      <c r="I40" s="33">
        <f t="shared" si="2"/>
        <v>53.74967907573813</v>
      </c>
      <c r="J40" s="33">
        <v>776991</v>
      </c>
      <c r="K40" s="33">
        <f t="shared" si="3"/>
        <v>199.4842105263158</v>
      </c>
      <c r="L40" s="33">
        <v>65352</v>
      </c>
      <c r="M40" s="33">
        <f t="shared" si="4"/>
        <v>16.778433889602052</v>
      </c>
      <c r="N40" s="33">
        <v>0</v>
      </c>
      <c r="O40" s="33">
        <f t="shared" si="5"/>
        <v>0</v>
      </c>
      <c r="P40" s="33">
        <v>0</v>
      </c>
      <c r="Q40" s="33">
        <f t="shared" si="6"/>
        <v>0</v>
      </c>
      <c r="R40" s="34">
        <f t="shared" si="8"/>
        <v>1064398</v>
      </c>
      <c r="S40" s="33">
        <f t="shared" si="7"/>
        <v>273.27291399229784</v>
      </c>
    </row>
    <row r="41" spans="1:19" ht="13.5">
      <c r="A41" s="18">
        <v>39</v>
      </c>
      <c r="B41" s="54" t="s">
        <v>93</v>
      </c>
      <c r="C41" s="46">
        <v>2896</v>
      </c>
      <c r="D41" s="33">
        <v>3110</v>
      </c>
      <c r="E41" s="33">
        <f t="shared" si="0"/>
        <v>1.0738950276243093</v>
      </c>
      <c r="F41" s="33">
        <v>40358</v>
      </c>
      <c r="G41" s="33">
        <f t="shared" si="1"/>
        <v>13.935773480662984</v>
      </c>
      <c r="H41" s="33">
        <v>0</v>
      </c>
      <c r="I41" s="33">
        <f t="shared" si="2"/>
        <v>0</v>
      </c>
      <c r="J41" s="33">
        <v>8247</v>
      </c>
      <c r="K41" s="33">
        <f t="shared" si="3"/>
        <v>2.847720994475138</v>
      </c>
      <c r="L41" s="33">
        <v>0</v>
      </c>
      <c r="M41" s="33">
        <f t="shared" si="4"/>
        <v>0</v>
      </c>
      <c r="N41" s="33">
        <v>12900</v>
      </c>
      <c r="O41" s="33">
        <f t="shared" si="5"/>
        <v>4.454419889502763</v>
      </c>
      <c r="P41" s="33">
        <v>0</v>
      </c>
      <c r="Q41" s="33">
        <f t="shared" si="6"/>
        <v>0</v>
      </c>
      <c r="R41" s="34">
        <f t="shared" si="8"/>
        <v>64615</v>
      </c>
      <c r="S41" s="33">
        <f t="shared" si="7"/>
        <v>22.311809392265193</v>
      </c>
    </row>
    <row r="42" spans="1:19" ht="13.5">
      <c r="A42" s="19">
        <v>40</v>
      </c>
      <c r="B42" s="49" t="s">
        <v>34</v>
      </c>
      <c r="C42" s="45">
        <v>23984</v>
      </c>
      <c r="D42" s="31">
        <v>58004</v>
      </c>
      <c r="E42" s="31">
        <f t="shared" si="0"/>
        <v>2.41844563042028</v>
      </c>
      <c r="F42" s="31">
        <v>24302</v>
      </c>
      <c r="G42" s="31">
        <f t="shared" si="1"/>
        <v>1.0132588392261508</v>
      </c>
      <c r="H42" s="31">
        <v>221972</v>
      </c>
      <c r="I42" s="31">
        <f t="shared" si="2"/>
        <v>9.255003335557038</v>
      </c>
      <c r="J42" s="31">
        <v>758903</v>
      </c>
      <c r="K42" s="31">
        <f t="shared" si="3"/>
        <v>31.642053035356906</v>
      </c>
      <c r="L42" s="31">
        <v>54619</v>
      </c>
      <c r="M42" s="31">
        <f t="shared" si="4"/>
        <v>2.2773098732488326</v>
      </c>
      <c r="N42" s="31">
        <v>488216</v>
      </c>
      <c r="O42" s="31">
        <f t="shared" si="5"/>
        <v>20.355903935957304</v>
      </c>
      <c r="P42" s="31">
        <v>0</v>
      </c>
      <c r="Q42" s="31">
        <f t="shared" si="6"/>
        <v>0</v>
      </c>
      <c r="R42" s="32">
        <f t="shared" si="8"/>
        <v>1606016</v>
      </c>
      <c r="S42" s="31">
        <f t="shared" si="7"/>
        <v>66.96197464976652</v>
      </c>
    </row>
    <row r="43" spans="1:19" ht="13.5">
      <c r="A43" s="40">
        <v>41</v>
      </c>
      <c r="B43" s="53" t="s">
        <v>35</v>
      </c>
      <c r="C43" s="46">
        <v>1483</v>
      </c>
      <c r="D43" s="36">
        <v>0</v>
      </c>
      <c r="E43" s="36">
        <f t="shared" si="0"/>
        <v>0</v>
      </c>
      <c r="F43" s="36">
        <v>0</v>
      </c>
      <c r="G43" s="36">
        <f t="shared" si="1"/>
        <v>0</v>
      </c>
      <c r="H43" s="36">
        <v>1702957</v>
      </c>
      <c r="I43" s="36">
        <f t="shared" si="2"/>
        <v>1148.3189480782198</v>
      </c>
      <c r="J43" s="36">
        <v>562672</v>
      </c>
      <c r="K43" s="36">
        <f t="shared" si="3"/>
        <v>379.41469993256914</v>
      </c>
      <c r="L43" s="36">
        <v>0</v>
      </c>
      <c r="M43" s="36">
        <f t="shared" si="4"/>
        <v>0</v>
      </c>
      <c r="N43" s="36">
        <v>0</v>
      </c>
      <c r="O43" s="36">
        <f t="shared" si="5"/>
        <v>0</v>
      </c>
      <c r="P43" s="36">
        <v>0</v>
      </c>
      <c r="Q43" s="36">
        <f t="shared" si="6"/>
        <v>0</v>
      </c>
      <c r="R43" s="34">
        <f t="shared" si="8"/>
        <v>2265629</v>
      </c>
      <c r="S43" s="36">
        <f t="shared" si="7"/>
        <v>1527.733648010789</v>
      </c>
    </row>
    <row r="44" spans="1:19" ht="13.5">
      <c r="A44" s="18">
        <v>42</v>
      </c>
      <c r="B44" s="54" t="s">
        <v>36</v>
      </c>
      <c r="C44" s="46">
        <v>3454</v>
      </c>
      <c r="D44" s="33">
        <v>0</v>
      </c>
      <c r="E44" s="33">
        <f t="shared" si="0"/>
        <v>0</v>
      </c>
      <c r="F44" s="33">
        <v>0</v>
      </c>
      <c r="G44" s="33">
        <f t="shared" si="1"/>
        <v>0</v>
      </c>
      <c r="H44" s="33">
        <v>0</v>
      </c>
      <c r="I44" s="33">
        <f t="shared" si="2"/>
        <v>0</v>
      </c>
      <c r="J44" s="33">
        <v>471224</v>
      </c>
      <c r="K44" s="33">
        <f t="shared" si="3"/>
        <v>136.4284887087435</v>
      </c>
      <c r="L44" s="33">
        <v>0</v>
      </c>
      <c r="M44" s="33">
        <f t="shared" si="4"/>
        <v>0</v>
      </c>
      <c r="N44" s="33">
        <v>5945</v>
      </c>
      <c r="O44" s="33">
        <f t="shared" si="5"/>
        <v>1.7211928199189346</v>
      </c>
      <c r="P44" s="33">
        <v>0</v>
      </c>
      <c r="Q44" s="33">
        <f t="shared" si="6"/>
        <v>0</v>
      </c>
      <c r="R44" s="34">
        <f t="shared" si="8"/>
        <v>477169</v>
      </c>
      <c r="S44" s="33">
        <f t="shared" si="7"/>
        <v>138.14968152866243</v>
      </c>
    </row>
    <row r="45" spans="1:19" ht="13.5">
      <c r="A45" s="18">
        <v>43</v>
      </c>
      <c r="B45" s="54" t="s">
        <v>37</v>
      </c>
      <c r="C45" s="46">
        <v>4344</v>
      </c>
      <c r="D45" s="33">
        <v>2895</v>
      </c>
      <c r="E45" s="33">
        <f t="shared" si="0"/>
        <v>0.6664364640883977</v>
      </c>
      <c r="F45" s="33">
        <v>0</v>
      </c>
      <c r="G45" s="33">
        <f t="shared" si="1"/>
        <v>0</v>
      </c>
      <c r="H45" s="33">
        <v>0</v>
      </c>
      <c r="I45" s="33">
        <f t="shared" si="2"/>
        <v>0</v>
      </c>
      <c r="J45" s="33">
        <v>449299</v>
      </c>
      <c r="K45" s="33">
        <f t="shared" si="3"/>
        <v>103.42978821362799</v>
      </c>
      <c r="L45" s="33">
        <v>9476</v>
      </c>
      <c r="M45" s="33">
        <f t="shared" si="4"/>
        <v>2.1813996316758746</v>
      </c>
      <c r="N45" s="33">
        <v>1774</v>
      </c>
      <c r="O45" s="33">
        <f t="shared" si="5"/>
        <v>0.4083793738489871</v>
      </c>
      <c r="P45" s="33">
        <v>0</v>
      </c>
      <c r="Q45" s="33">
        <f t="shared" si="6"/>
        <v>0</v>
      </c>
      <c r="R45" s="34">
        <f t="shared" si="8"/>
        <v>463444</v>
      </c>
      <c r="S45" s="33">
        <f t="shared" si="7"/>
        <v>106.68600368324125</v>
      </c>
    </row>
    <row r="46" spans="1:19" ht="13.5">
      <c r="A46" s="18">
        <v>44</v>
      </c>
      <c r="B46" s="54" t="s">
        <v>94</v>
      </c>
      <c r="C46" s="46">
        <v>6702</v>
      </c>
      <c r="D46" s="33">
        <v>0</v>
      </c>
      <c r="E46" s="33">
        <f t="shared" si="0"/>
        <v>0</v>
      </c>
      <c r="F46" s="33">
        <v>28490</v>
      </c>
      <c r="G46" s="33">
        <f t="shared" si="1"/>
        <v>4.2509698597433605</v>
      </c>
      <c r="H46" s="33">
        <v>0</v>
      </c>
      <c r="I46" s="33">
        <f t="shared" si="2"/>
        <v>0</v>
      </c>
      <c r="J46" s="33">
        <v>-50577</v>
      </c>
      <c r="K46" s="33">
        <f t="shared" si="3"/>
        <v>-7.546553267681289</v>
      </c>
      <c r="L46" s="33">
        <v>0</v>
      </c>
      <c r="M46" s="33">
        <f t="shared" si="4"/>
        <v>0</v>
      </c>
      <c r="N46" s="33">
        <v>0</v>
      </c>
      <c r="O46" s="33">
        <f t="shared" si="5"/>
        <v>0</v>
      </c>
      <c r="P46" s="33">
        <v>0</v>
      </c>
      <c r="Q46" s="33">
        <f t="shared" si="6"/>
        <v>0</v>
      </c>
      <c r="R46" s="34">
        <f t="shared" si="8"/>
        <v>-22087</v>
      </c>
      <c r="S46" s="33">
        <f t="shared" si="7"/>
        <v>-3.295583407937929</v>
      </c>
    </row>
    <row r="47" spans="1:19" ht="13.5">
      <c r="A47" s="19">
        <v>45</v>
      </c>
      <c r="B47" s="49" t="s">
        <v>69</v>
      </c>
      <c r="C47" s="45">
        <v>9708</v>
      </c>
      <c r="D47" s="31">
        <v>278746</v>
      </c>
      <c r="E47" s="31">
        <f t="shared" si="0"/>
        <v>28.713020189534404</v>
      </c>
      <c r="F47" s="31">
        <v>638056</v>
      </c>
      <c r="G47" s="31">
        <f t="shared" si="1"/>
        <v>65.72476308199423</v>
      </c>
      <c r="H47" s="31">
        <v>26350</v>
      </c>
      <c r="I47" s="31">
        <f t="shared" si="2"/>
        <v>2.7142562834775443</v>
      </c>
      <c r="J47" s="31">
        <v>1814048</v>
      </c>
      <c r="K47" s="31">
        <f t="shared" si="3"/>
        <v>186.86114544705399</v>
      </c>
      <c r="L47" s="31">
        <v>2193784</v>
      </c>
      <c r="M47" s="31">
        <f t="shared" si="4"/>
        <v>225.97692624639473</v>
      </c>
      <c r="N47" s="31">
        <v>0</v>
      </c>
      <c r="O47" s="31">
        <f t="shared" si="5"/>
        <v>0</v>
      </c>
      <c r="P47" s="31">
        <v>0</v>
      </c>
      <c r="Q47" s="31">
        <f t="shared" si="6"/>
        <v>0</v>
      </c>
      <c r="R47" s="32">
        <f t="shared" si="8"/>
        <v>4950984</v>
      </c>
      <c r="S47" s="31">
        <f t="shared" si="7"/>
        <v>509.99011124845487</v>
      </c>
    </row>
    <row r="48" spans="1:19" ht="13.5">
      <c r="A48" s="40">
        <v>46</v>
      </c>
      <c r="B48" s="53" t="s">
        <v>38</v>
      </c>
      <c r="C48" s="46">
        <v>792</v>
      </c>
      <c r="D48" s="36">
        <v>0</v>
      </c>
      <c r="E48" s="36">
        <f t="shared" si="0"/>
        <v>0</v>
      </c>
      <c r="F48" s="36">
        <v>0</v>
      </c>
      <c r="G48" s="36">
        <f t="shared" si="1"/>
        <v>0</v>
      </c>
      <c r="H48" s="36">
        <v>0</v>
      </c>
      <c r="I48" s="36">
        <f t="shared" si="2"/>
        <v>0</v>
      </c>
      <c r="J48" s="36">
        <v>102629</v>
      </c>
      <c r="K48" s="36">
        <f t="shared" si="3"/>
        <v>129.5820707070707</v>
      </c>
      <c r="L48" s="36">
        <v>0</v>
      </c>
      <c r="M48" s="36">
        <f t="shared" si="4"/>
        <v>0</v>
      </c>
      <c r="N48" s="36">
        <v>0</v>
      </c>
      <c r="O48" s="36">
        <f t="shared" si="5"/>
        <v>0</v>
      </c>
      <c r="P48" s="36">
        <v>0</v>
      </c>
      <c r="Q48" s="36">
        <f t="shared" si="6"/>
        <v>0</v>
      </c>
      <c r="R48" s="34">
        <f t="shared" si="8"/>
        <v>102629</v>
      </c>
      <c r="S48" s="36">
        <f t="shared" si="7"/>
        <v>129.5820707070707</v>
      </c>
    </row>
    <row r="49" spans="1:19" ht="13.5">
      <c r="A49" s="18">
        <v>47</v>
      </c>
      <c r="B49" s="54" t="s">
        <v>39</v>
      </c>
      <c r="C49" s="46">
        <v>3755</v>
      </c>
      <c r="D49" s="33">
        <v>0</v>
      </c>
      <c r="E49" s="33">
        <f t="shared" si="0"/>
        <v>0</v>
      </c>
      <c r="F49" s="33">
        <v>1127469</v>
      </c>
      <c r="G49" s="33">
        <f t="shared" si="1"/>
        <v>300.25805592543276</v>
      </c>
      <c r="H49" s="33">
        <v>0</v>
      </c>
      <c r="I49" s="33">
        <f t="shared" si="2"/>
        <v>0</v>
      </c>
      <c r="J49" s="33">
        <v>320802</v>
      </c>
      <c r="K49" s="33">
        <f t="shared" si="3"/>
        <v>85.43328894806925</v>
      </c>
      <c r="L49" s="33">
        <v>159675</v>
      </c>
      <c r="M49" s="33">
        <f t="shared" si="4"/>
        <v>42.52330226364847</v>
      </c>
      <c r="N49" s="33">
        <v>330320</v>
      </c>
      <c r="O49" s="33">
        <f t="shared" si="5"/>
        <v>87.96804260985353</v>
      </c>
      <c r="P49" s="33">
        <v>0</v>
      </c>
      <c r="Q49" s="33">
        <f t="shared" si="6"/>
        <v>0</v>
      </c>
      <c r="R49" s="34">
        <f t="shared" si="8"/>
        <v>1938266</v>
      </c>
      <c r="S49" s="33">
        <f t="shared" si="7"/>
        <v>516.182689747004</v>
      </c>
    </row>
    <row r="50" spans="1:19" ht="13.5">
      <c r="A50" s="18">
        <v>48</v>
      </c>
      <c r="B50" s="54" t="s">
        <v>40</v>
      </c>
      <c r="C50" s="46">
        <v>6038</v>
      </c>
      <c r="D50" s="33">
        <v>0</v>
      </c>
      <c r="E50" s="33">
        <f t="shared" si="0"/>
        <v>0</v>
      </c>
      <c r="F50" s="33">
        <v>0</v>
      </c>
      <c r="G50" s="33">
        <f t="shared" si="1"/>
        <v>0</v>
      </c>
      <c r="H50" s="33">
        <v>0</v>
      </c>
      <c r="I50" s="33">
        <f t="shared" si="2"/>
        <v>0</v>
      </c>
      <c r="J50" s="33">
        <v>54812</v>
      </c>
      <c r="K50" s="33">
        <f t="shared" si="3"/>
        <v>9.07784034448493</v>
      </c>
      <c r="L50" s="33">
        <v>65749</v>
      </c>
      <c r="M50" s="33">
        <f t="shared" si="4"/>
        <v>10.889201722424644</v>
      </c>
      <c r="N50" s="33">
        <v>209695</v>
      </c>
      <c r="O50" s="33">
        <f t="shared" si="5"/>
        <v>34.72921497184498</v>
      </c>
      <c r="P50" s="33">
        <v>0</v>
      </c>
      <c r="Q50" s="33">
        <f t="shared" si="6"/>
        <v>0</v>
      </c>
      <c r="R50" s="34">
        <f t="shared" si="8"/>
        <v>330256</v>
      </c>
      <c r="S50" s="33">
        <f t="shared" si="7"/>
        <v>54.69625703875455</v>
      </c>
    </row>
    <row r="51" spans="1:19" ht="13.5">
      <c r="A51" s="18">
        <v>49</v>
      </c>
      <c r="B51" s="54" t="s">
        <v>41</v>
      </c>
      <c r="C51" s="46">
        <v>14788</v>
      </c>
      <c r="D51" s="33">
        <v>6544</v>
      </c>
      <c r="E51" s="33">
        <f t="shared" si="0"/>
        <v>0.4425209629429267</v>
      </c>
      <c r="F51" s="33">
        <v>0</v>
      </c>
      <c r="G51" s="33">
        <f t="shared" si="1"/>
        <v>0</v>
      </c>
      <c r="H51" s="33">
        <v>0</v>
      </c>
      <c r="I51" s="33">
        <f t="shared" si="2"/>
        <v>0</v>
      </c>
      <c r="J51" s="33">
        <v>604892</v>
      </c>
      <c r="K51" s="33">
        <f t="shared" si="3"/>
        <v>40.90424668650257</v>
      </c>
      <c r="L51" s="33">
        <v>57432</v>
      </c>
      <c r="M51" s="33">
        <f t="shared" si="4"/>
        <v>3.8836894779550986</v>
      </c>
      <c r="N51" s="33">
        <v>501524</v>
      </c>
      <c r="O51" s="33">
        <f t="shared" si="5"/>
        <v>33.914254801190154</v>
      </c>
      <c r="P51" s="33">
        <v>0</v>
      </c>
      <c r="Q51" s="33">
        <f t="shared" si="6"/>
        <v>0</v>
      </c>
      <c r="R51" s="34">
        <f t="shared" si="8"/>
        <v>1170392</v>
      </c>
      <c r="S51" s="33">
        <f t="shared" si="7"/>
        <v>79.14471192859075</v>
      </c>
    </row>
    <row r="52" spans="1:19" ht="13.5">
      <c r="A52" s="19">
        <v>50</v>
      </c>
      <c r="B52" s="49" t="s">
        <v>42</v>
      </c>
      <c r="C52" s="45">
        <v>8347</v>
      </c>
      <c r="D52" s="31">
        <v>0</v>
      </c>
      <c r="E52" s="31">
        <f t="shared" si="0"/>
        <v>0</v>
      </c>
      <c r="F52" s="31">
        <v>16500</v>
      </c>
      <c r="G52" s="31">
        <f t="shared" si="1"/>
        <v>1.9767581166886306</v>
      </c>
      <c r="H52" s="31">
        <v>489583</v>
      </c>
      <c r="I52" s="31">
        <f t="shared" si="2"/>
        <v>58.65376782077393</v>
      </c>
      <c r="J52" s="31">
        <v>475956</v>
      </c>
      <c r="K52" s="31">
        <f t="shared" si="3"/>
        <v>57.02120522343357</v>
      </c>
      <c r="L52" s="31">
        <v>0</v>
      </c>
      <c r="M52" s="31">
        <f t="shared" si="4"/>
        <v>0</v>
      </c>
      <c r="N52" s="31">
        <v>141670</v>
      </c>
      <c r="O52" s="31">
        <f t="shared" si="5"/>
        <v>16.972564993410806</v>
      </c>
      <c r="P52" s="31">
        <v>0</v>
      </c>
      <c r="Q52" s="31">
        <f t="shared" si="6"/>
        <v>0</v>
      </c>
      <c r="R52" s="32">
        <f t="shared" si="8"/>
        <v>1123709</v>
      </c>
      <c r="S52" s="31">
        <f t="shared" si="7"/>
        <v>134.62429615430693</v>
      </c>
    </row>
    <row r="53" spans="1:19" ht="13.5">
      <c r="A53" s="40">
        <v>51</v>
      </c>
      <c r="B53" s="53" t="s">
        <v>43</v>
      </c>
      <c r="C53" s="46">
        <v>9409</v>
      </c>
      <c r="D53" s="36">
        <v>62402</v>
      </c>
      <c r="E53" s="36">
        <f t="shared" si="0"/>
        <v>6.632160697204804</v>
      </c>
      <c r="F53" s="36">
        <v>95103</v>
      </c>
      <c r="G53" s="36">
        <f t="shared" si="1"/>
        <v>10.107662875969815</v>
      </c>
      <c r="H53" s="36">
        <v>0</v>
      </c>
      <c r="I53" s="36">
        <f t="shared" si="2"/>
        <v>0</v>
      </c>
      <c r="J53" s="36">
        <v>926685</v>
      </c>
      <c r="K53" s="36">
        <f t="shared" si="3"/>
        <v>98.489212456159</v>
      </c>
      <c r="L53" s="36">
        <v>0</v>
      </c>
      <c r="M53" s="36">
        <f t="shared" si="4"/>
        <v>0</v>
      </c>
      <c r="N53" s="36">
        <v>96052</v>
      </c>
      <c r="O53" s="36">
        <f t="shared" si="5"/>
        <v>10.208523753852694</v>
      </c>
      <c r="P53" s="36">
        <v>0</v>
      </c>
      <c r="Q53" s="36">
        <f t="shared" si="6"/>
        <v>0</v>
      </c>
      <c r="R53" s="34">
        <f t="shared" si="8"/>
        <v>1180242</v>
      </c>
      <c r="S53" s="36">
        <f t="shared" si="7"/>
        <v>125.43755978318632</v>
      </c>
    </row>
    <row r="54" spans="1:19" ht="13.5">
      <c r="A54" s="18">
        <v>52</v>
      </c>
      <c r="B54" s="54" t="s">
        <v>95</v>
      </c>
      <c r="C54" s="46">
        <v>37467</v>
      </c>
      <c r="D54" s="33">
        <v>0</v>
      </c>
      <c r="E54" s="33">
        <f t="shared" si="0"/>
        <v>0</v>
      </c>
      <c r="F54" s="33">
        <v>0</v>
      </c>
      <c r="G54" s="33">
        <f t="shared" si="1"/>
        <v>0</v>
      </c>
      <c r="H54" s="33">
        <v>0</v>
      </c>
      <c r="I54" s="33">
        <f t="shared" si="2"/>
        <v>0</v>
      </c>
      <c r="J54" s="33">
        <v>341248</v>
      </c>
      <c r="K54" s="33">
        <f t="shared" si="3"/>
        <v>9.107961672938853</v>
      </c>
      <c r="L54" s="33">
        <v>6185</v>
      </c>
      <c r="M54" s="33">
        <f t="shared" si="4"/>
        <v>0.16507860250353645</v>
      </c>
      <c r="N54" s="33">
        <v>0</v>
      </c>
      <c r="O54" s="33">
        <f t="shared" si="5"/>
        <v>0</v>
      </c>
      <c r="P54" s="33">
        <v>0</v>
      </c>
      <c r="Q54" s="33">
        <f t="shared" si="6"/>
        <v>0</v>
      </c>
      <c r="R54" s="34">
        <f t="shared" si="8"/>
        <v>347433</v>
      </c>
      <c r="S54" s="33">
        <f t="shared" si="7"/>
        <v>9.273040275442389</v>
      </c>
    </row>
    <row r="55" spans="1:19" ht="13.5">
      <c r="A55" s="18">
        <v>53</v>
      </c>
      <c r="B55" s="54" t="s">
        <v>96</v>
      </c>
      <c r="C55" s="46">
        <v>19784</v>
      </c>
      <c r="D55" s="33">
        <v>30645</v>
      </c>
      <c r="E55" s="33">
        <f t="shared" si="0"/>
        <v>1.5489789729074</v>
      </c>
      <c r="F55" s="33">
        <v>499789</v>
      </c>
      <c r="G55" s="33">
        <f t="shared" si="1"/>
        <v>25.262282652648604</v>
      </c>
      <c r="H55" s="33">
        <v>138924</v>
      </c>
      <c r="I55" s="33">
        <f t="shared" si="2"/>
        <v>7.022038010513547</v>
      </c>
      <c r="J55" s="33">
        <v>887536</v>
      </c>
      <c r="K55" s="33">
        <f t="shared" si="3"/>
        <v>44.86130206227254</v>
      </c>
      <c r="L55" s="33">
        <v>0</v>
      </c>
      <c r="M55" s="33">
        <f t="shared" si="4"/>
        <v>0</v>
      </c>
      <c r="N55" s="33">
        <v>215455</v>
      </c>
      <c r="O55" s="33">
        <f t="shared" si="5"/>
        <v>10.890365952284675</v>
      </c>
      <c r="P55" s="33">
        <v>0</v>
      </c>
      <c r="Q55" s="33">
        <f t="shared" si="6"/>
        <v>0</v>
      </c>
      <c r="R55" s="34">
        <f t="shared" si="8"/>
        <v>1772349</v>
      </c>
      <c r="S55" s="33">
        <f t="shared" si="7"/>
        <v>89.58496765062677</v>
      </c>
    </row>
    <row r="56" spans="1:19" ht="13.5">
      <c r="A56" s="18">
        <v>54</v>
      </c>
      <c r="B56" s="54" t="s">
        <v>44</v>
      </c>
      <c r="C56" s="46">
        <v>680</v>
      </c>
      <c r="D56" s="33">
        <v>0</v>
      </c>
      <c r="E56" s="33">
        <f t="shared" si="0"/>
        <v>0</v>
      </c>
      <c r="F56" s="33">
        <v>0</v>
      </c>
      <c r="G56" s="33">
        <f t="shared" si="1"/>
        <v>0</v>
      </c>
      <c r="H56" s="33">
        <v>0</v>
      </c>
      <c r="I56" s="33">
        <f t="shared" si="2"/>
        <v>0</v>
      </c>
      <c r="J56" s="33">
        <v>0</v>
      </c>
      <c r="K56" s="33">
        <f t="shared" si="3"/>
        <v>0</v>
      </c>
      <c r="L56" s="33">
        <v>10090</v>
      </c>
      <c r="M56" s="33">
        <f t="shared" si="4"/>
        <v>14.838235294117647</v>
      </c>
      <c r="N56" s="33">
        <v>0</v>
      </c>
      <c r="O56" s="33">
        <f t="shared" si="5"/>
        <v>0</v>
      </c>
      <c r="P56" s="33">
        <v>0</v>
      </c>
      <c r="Q56" s="33">
        <f t="shared" si="6"/>
        <v>0</v>
      </c>
      <c r="R56" s="34">
        <f t="shared" si="8"/>
        <v>10090</v>
      </c>
      <c r="S56" s="33">
        <f t="shared" si="7"/>
        <v>14.838235294117647</v>
      </c>
    </row>
    <row r="57" spans="1:19" ht="13.5">
      <c r="A57" s="19">
        <v>55</v>
      </c>
      <c r="B57" s="49" t="s">
        <v>70</v>
      </c>
      <c r="C57" s="45">
        <v>18619</v>
      </c>
      <c r="D57" s="31">
        <v>20862</v>
      </c>
      <c r="E57" s="31">
        <f t="shared" si="0"/>
        <v>1.1204683387937053</v>
      </c>
      <c r="F57" s="31">
        <v>0</v>
      </c>
      <c r="G57" s="31">
        <f t="shared" si="1"/>
        <v>0</v>
      </c>
      <c r="H57" s="31">
        <v>0</v>
      </c>
      <c r="I57" s="31">
        <f t="shared" si="2"/>
        <v>0</v>
      </c>
      <c r="J57" s="31">
        <v>580684</v>
      </c>
      <c r="K57" s="31">
        <f t="shared" si="3"/>
        <v>31.18771147752296</v>
      </c>
      <c r="L57" s="31">
        <v>172999</v>
      </c>
      <c r="M57" s="31">
        <f t="shared" si="4"/>
        <v>9.29153015736613</v>
      </c>
      <c r="N57" s="31">
        <v>22475</v>
      </c>
      <c r="O57" s="31">
        <f t="shared" si="5"/>
        <v>1.207100273913744</v>
      </c>
      <c r="P57" s="31">
        <v>0</v>
      </c>
      <c r="Q57" s="31">
        <f t="shared" si="6"/>
        <v>0</v>
      </c>
      <c r="R57" s="32">
        <f t="shared" si="8"/>
        <v>797020</v>
      </c>
      <c r="S57" s="31">
        <f t="shared" si="7"/>
        <v>42.806810247596545</v>
      </c>
    </row>
    <row r="58" spans="1:19" ht="13.5">
      <c r="A58" s="40">
        <v>56</v>
      </c>
      <c r="B58" s="53" t="s">
        <v>45</v>
      </c>
      <c r="C58" s="46">
        <v>2355</v>
      </c>
      <c r="D58" s="36">
        <v>0</v>
      </c>
      <c r="E58" s="36">
        <f t="shared" si="0"/>
        <v>0</v>
      </c>
      <c r="F58" s="36">
        <v>0</v>
      </c>
      <c r="G58" s="36">
        <f t="shared" si="1"/>
        <v>0</v>
      </c>
      <c r="H58" s="36">
        <v>0</v>
      </c>
      <c r="I58" s="36">
        <f t="shared" si="2"/>
        <v>0</v>
      </c>
      <c r="J58" s="36">
        <v>159906</v>
      </c>
      <c r="K58" s="36">
        <f t="shared" si="3"/>
        <v>67.90063694267516</v>
      </c>
      <c r="L58" s="36">
        <v>15340</v>
      </c>
      <c r="M58" s="36">
        <f t="shared" si="4"/>
        <v>6.51380042462845</v>
      </c>
      <c r="N58" s="36">
        <v>0</v>
      </c>
      <c r="O58" s="36">
        <f t="shared" si="5"/>
        <v>0</v>
      </c>
      <c r="P58" s="36">
        <v>0</v>
      </c>
      <c r="Q58" s="36">
        <f t="shared" si="6"/>
        <v>0</v>
      </c>
      <c r="R58" s="34">
        <f t="shared" si="8"/>
        <v>175246</v>
      </c>
      <c r="S58" s="36">
        <f t="shared" si="7"/>
        <v>74.4144373673036</v>
      </c>
    </row>
    <row r="59" spans="1:19" ht="13.5">
      <c r="A59" s="18">
        <v>57</v>
      </c>
      <c r="B59" s="54" t="s">
        <v>71</v>
      </c>
      <c r="C59" s="46">
        <v>9460</v>
      </c>
      <c r="D59" s="33">
        <v>0</v>
      </c>
      <c r="E59" s="33">
        <f t="shared" si="0"/>
        <v>0</v>
      </c>
      <c r="F59" s="33">
        <v>0</v>
      </c>
      <c r="G59" s="33">
        <f t="shared" si="1"/>
        <v>0</v>
      </c>
      <c r="H59" s="33">
        <v>0</v>
      </c>
      <c r="I59" s="33">
        <f t="shared" si="2"/>
        <v>0</v>
      </c>
      <c r="J59" s="33">
        <v>682489</v>
      </c>
      <c r="K59" s="33">
        <f t="shared" si="3"/>
        <v>72.14471458773784</v>
      </c>
      <c r="L59" s="33">
        <v>0</v>
      </c>
      <c r="M59" s="33">
        <f t="shared" si="4"/>
        <v>0</v>
      </c>
      <c r="N59" s="33">
        <v>0</v>
      </c>
      <c r="O59" s="33">
        <f t="shared" si="5"/>
        <v>0</v>
      </c>
      <c r="P59" s="33">
        <v>0</v>
      </c>
      <c r="Q59" s="33">
        <f t="shared" si="6"/>
        <v>0</v>
      </c>
      <c r="R59" s="34">
        <f t="shared" si="8"/>
        <v>682489</v>
      </c>
      <c r="S59" s="33">
        <f t="shared" si="7"/>
        <v>72.14471458773784</v>
      </c>
    </row>
    <row r="60" spans="1:19" ht="13.5">
      <c r="A60" s="18">
        <v>58</v>
      </c>
      <c r="B60" s="54" t="s">
        <v>46</v>
      </c>
      <c r="C60" s="46">
        <v>9829</v>
      </c>
      <c r="D60" s="33">
        <v>0</v>
      </c>
      <c r="E60" s="33">
        <f t="shared" si="0"/>
        <v>0</v>
      </c>
      <c r="F60" s="33">
        <v>0</v>
      </c>
      <c r="G60" s="33">
        <f t="shared" si="1"/>
        <v>0</v>
      </c>
      <c r="H60" s="33">
        <v>0</v>
      </c>
      <c r="I60" s="33">
        <f t="shared" si="2"/>
        <v>0</v>
      </c>
      <c r="J60" s="33">
        <v>1109267</v>
      </c>
      <c r="K60" s="33">
        <f t="shared" si="3"/>
        <v>112.85654695289449</v>
      </c>
      <c r="L60" s="33">
        <v>54654</v>
      </c>
      <c r="M60" s="33">
        <f t="shared" si="4"/>
        <v>5.5604842812086686</v>
      </c>
      <c r="N60" s="33">
        <v>0</v>
      </c>
      <c r="O60" s="33">
        <f t="shared" si="5"/>
        <v>0</v>
      </c>
      <c r="P60" s="33">
        <v>0</v>
      </c>
      <c r="Q60" s="33">
        <f t="shared" si="6"/>
        <v>0</v>
      </c>
      <c r="R60" s="34">
        <f t="shared" si="8"/>
        <v>1163921</v>
      </c>
      <c r="S60" s="33">
        <f t="shared" si="7"/>
        <v>118.41703123410316</v>
      </c>
    </row>
    <row r="61" spans="1:19" ht="13.5">
      <c r="A61" s="18">
        <v>59</v>
      </c>
      <c r="B61" s="54" t="s">
        <v>47</v>
      </c>
      <c r="C61" s="46">
        <v>5426</v>
      </c>
      <c r="D61" s="33">
        <v>0</v>
      </c>
      <c r="E61" s="33">
        <f t="shared" si="0"/>
        <v>0</v>
      </c>
      <c r="F61" s="33">
        <v>0</v>
      </c>
      <c r="G61" s="33">
        <f t="shared" si="1"/>
        <v>0</v>
      </c>
      <c r="H61" s="33">
        <v>1290</v>
      </c>
      <c r="I61" s="33">
        <f t="shared" si="2"/>
        <v>0.2377441946185035</v>
      </c>
      <c r="J61" s="33">
        <v>196631</v>
      </c>
      <c r="K61" s="33">
        <f t="shared" si="3"/>
        <v>36.238665683744934</v>
      </c>
      <c r="L61" s="33">
        <v>0</v>
      </c>
      <c r="M61" s="33">
        <f t="shared" si="4"/>
        <v>0</v>
      </c>
      <c r="N61" s="33">
        <v>7590</v>
      </c>
      <c r="O61" s="33">
        <f t="shared" si="5"/>
        <v>1.3988204939181719</v>
      </c>
      <c r="P61" s="33">
        <v>0</v>
      </c>
      <c r="Q61" s="33">
        <f t="shared" si="6"/>
        <v>0</v>
      </c>
      <c r="R61" s="34">
        <f t="shared" si="8"/>
        <v>205511</v>
      </c>
      <c r="S61" s="33">
        <f t="shared" si="7"/>
        <v>37.87523037228161</v>
      </c>
    </row>
    <row r="62" spans="1:19" ht="13.5">
      <c r="A62" s="19">
        <v>60</v>
      </c>
      <c r="B62" s="49" t="s">
        <v>48</v>
      </c>
      <c r="C62" s="45">
        <v>6661</v>
      </c>
      <c r="D62" s="31">
        <v>0</v>
      </c>
      <c r="E62" s="31">
        <f t="shared" si="0"/>
        <v>0</v>
      </c>
      <c r="F62" s="31">
        <v>13000</v>
      </c>
      <c r="G62" s="31">
        <f t="shared" si="1"/>
        <v>1.9516589100735626</v>
      </c>
      <c r="H62" s="31">
        <v>0</v>
      </c>
      <c r="I62" s="31">
        <f t="shared" si="2"/>
        <v>0</v>
      </c>
      <c r="J62" s="31">
        <v>826095</v>
      </c>
      <c r="K62" s="31">
        <f t="shared" si="3"/>
        <v>124.0196667167092</v>
      </c>
      <c r="L62" s="31">
        <v>0</v>
      </c>
      <c r="M62" s="31">
        <f t="shared" si="4"/>
        <v>0</v>
      </c>
      <c r="N62" s="31">
        <v>0</v>
      </c>
      <c r="O62" s="31">
        <f t="shared" si="5"/>
        <v>0</v>
      </c>
      <c r="P62" s="31">
        <v>0</v>
      </c>
      <c r="Q62" s="31">
        <f t="shared" si="6"/>
        <v>0</v>
      </c>
      <c r="R62" s="32">
        <f t="shared" si="8"/>
        <v>839095</v>
      </c>
      <c r="S62" s="31">
        <f t="shared" si="7"/>
        <v>125.97132562678277</v>
      </c>
    </row>
    <row r="63" spans="1:19" ht="13.5">
      <c r="A63" s="40">
        <v>61</v>
      </c>
      <c r="B63" s="53" t="s">
        <v>49</v>
      </c>
      <c r="C63" s="46">
        <v>3896</v>
      </c>
      <c r="D63" s="36">
        <v>53052</v>
      </c>
      <c r="E63" s="36">
        <f t="shared" si="0"/>
        <v>13.617043121149898</v>
      </c>
      <c r="F63" s="36">
        <v>0</v>
      </c>
      <c r="G63" s="36">
        <f t="shared" si="1"/>
        <v>0</v>
      </c>
      <c r="H63" s="36">
        <v>0</v>
      </c>
      <c r="I63" s="36">
        <f t="shared" si="2"/>
        <v>0</v>
      </c>
      <c r="J63" s="36">
        <v>172610</v>
      </c>
      <c r="K63" s="36">
        <f t="shared" si="3"/>
        <v>44.304414784394254</v>
      </c>
      <c r="L63" s="36">
        <v>0</v>
      </c>
      <c r="M63" s="36">
        <f t="shared" si="4"/>
        <v>0</v>
      </c>
      <c r="N63" s="36">
        <v>8155</v>
      </c>
      <c r="O63" s="36">
        <f t="shared" si="5"/>
        <v>2.0931724845995894</v>
      </c>
      <c r="P63" s="36">
        <v>0</v>
      </c>
      <c r="Q63" s="36">
        <f t="shared" si="6"/>
        <v>0</v>
      </c>
      <c r="R63" s="34">
        <f t="shared" si="8"/>
        <v>233817</v>
      </c>
      <c r="S63" s="36">
        <f t="shared" si="7"/>
        <v>60.014630390143736</v>
      </c>
    </row>
    <row r="64" spans="1:19" ht="13.5">
      <c r="A64" s="18">
        <v>62</v>
      </c>
      <c r="B64" s="54" t="s">
        <v>50</v>
      </c>
      <c r="C64" s="46">
        <v>2195</v>
      </c>
      <c r="D64" s="33">
        <v>0</v>
      </c>
      <c r="E64" s="33">
        <f t="shared" si="0"/>
        <v>0</v>
      </c>
      <c r="F64" s="33">
        <v>0</v>
      </c>
      <c r="G64" s="33">
        <f t="shared" si="1"/>
        <v>0</v>
      </c>
      <c r="H64" s="33">
        <v>0</v>
      </c>
      <c r="I64" s="33">
        <f t="shared" si="2"/>
        <v>0</v>
      </c>
      <c r="J64" s="33">
        <v>517091</v>
      </c>
      <c r="K64" s="33">
        <f t="shared" si="3"/>
        <v>235.57676537585422</v>
      </c>
      <c r="L64" s="33">
        <v>0</v>
      </c>
      <c r="M64" s="33">
        <f t="shared" si="4"/>
        <v>0</v>
      </c>
      <c r="N64" s="33">
        <v>0</v>
      </c>
      <c r="O64" s="33">
        <f t="shared" si="5"/>
        <v>0</v>
      </c>
      <c r="P64" s="33">
        <v>0</v>
      </c>
      <c r="Q64" s="33">
        <f t="shared" si="6"/>
        <v>0</v>
      </c>
      <c r="R64" s="34">
        <f t="shared" si="8"/>
        <v>517091</v>
      </c>
      <c r="S64" s="33">
        <f t="shared" si="7"/>
        <v>235.57676537585422</v>
      </c>
    </row>
    <row r="65" spans="1:19" ht="13.5">
      <c r="A65" s="18">
        <v>63</v>
      </c>
      <c r="B65" s="54" t="s">
        <v>51</v>
      </c>
      <c r="C65" s="46">
        <v>2137</v>
      </c>
      <c r="D65" s="33">
        <v>0</v>
      </c>
      <c r="E65" s="33">
        <f t="shared" si="0"/>
        <v>0</v>
      </c>
      <c r="F65" s="33">
        <v>0</v>
      </c>
      <c r="G65" s="33">
        <f t="shared" si="1"/>
        <v>0</v>
      </c>
      <c r="H65" s="33">
        <v>0</v>
      </c>
      <c r="I65" s="33">
        <f t="shared" si="2"/>
        <v>0</v>
      </c>
      <c r="J65" s="33">
        <v>8302</v>
      </c>
      <c r="K65" s="33">
        <f t="shared" si="3"/>
        <v>3.8848853532990173</v>
      </c>
      <c r="L65" s="33">
        <v>6740</v>
      </c>
      <c r="M65" s="33">
        <f t="shared" si="4"/>
        <v>3.153954141319607</v>
      </c>
      <c r="N65" s="33">
        <v>236603</v>
      </c>
      <c r="O65" s="33">
        <f t="shared" si="5"/>
        <v>110.7173607861488</v>
      </c>
      <c r="P65" s="33">
        <v>0</v>
      </c>
      <c r="Q65" s="33">
        <f t="shared" si="6"/>
        <v>0</v>
      </c>
      <c r="R65" s="34">
        <f t="shared" si="8"/>
        <v>251645</v>
      </c>
      <c r="S65" s="33">
        <f t="shared" si="7"/>
        <v>117.75620028076743</v>
      </c>
    </row>
    <row r="66" spans="1:19" ht="13.5">
      <c r="A66" s="18">
        <v>64</v>
      </c>
      <c r="B66" s="54" t="s">
        <v>52</v>
      </c>
      <c r="C66" s="46">
        <v>2507</v>
      </c>
      <c r="D66" s="33">
        <v>0</v>
      </c>
      <c r="E66" s="33">
        <f t="shared" si="0"/>
        <v>0</v>
      </c>
      <c r="F66" s="33">
        <v>0</v>
      </c>
      <c r="G66" s="33">
        <f t="shared" si="1"/>
        <v>0</v>
      </c>
      <c r="H66" s="33">
        <v>111750</v>
      </c>
      <c r="I66" s="33">
        <f t="shared" si="2"/>
        <v>44.575189469485444</v>
      </c>
      <c r="J66" s="33">
        <v>295459</v>
      </c>
      <c r="K66" s="33">
        <f t="shared" si="3"/>
        <v>117.85360989230155</v>
      </c>
      <c r="L66" s="33">
        <v>77505</v>
      </c>
      <c r="M66" s="33">
        <f t="shared" si="4"/>
        <v>30.915436777024333</v>
      </c>
      <c r="N66" s="33">
        <v>0</v>
      </c>
      <c r="O66" s="33">
        <f t="shared" si="5"/>
        <v>0</v>
      </c>
      <c r="P66" s="33">
        <v>0</v>
      </c>
      <c r="Q66" s="33">
        <f t="shared" si="6"/>
        <v>0</v>
      </c>
      <c r="R66" s="34">
        <f t="shared" si="8"/>
        <v>484714</v>
      </c>
      <c r="S66" s="33">
        <f t="shared" si="7"/>
        <v>193.34423613881134</v>
      </c>
    </row>
    <row r="67" spans="1:19" ht="13.5">
      <c r="A67" s="19">
        <v>65</v>
      </c>
      <c r="B67" s="49" t="s">
        <v>53</v>
      </c>
      <c r="C67" s="45">
        <v>8593</v>
      </c>
      <c r="D67" s="31">
        <v>34219</v>
      </c>
      <c r="E67" s="31">
        <f t="shared" si="0"/>
        <v>3.982194809728849</v>
      </c>
      <c r="F67" s="31">
        <v>0</v>
      </c>
      <c r="G67" s="31">
        <f t="shared" si="1"/>
        <v>0</v>
      </c>
      <c r="H67" s="31">
        <v>0</v>
      </c>
      <c r="I67" s="31">
        <f t="shared" si="2"/>
        <v>0</v>
      </c>
      <c r="J67" s="31">
        <v>1042913</v>
      </c>
      <c r="K67" s="31">
        <f t="shared" si="3"/>
        <v>121.36774118468522</v>
      </c>
      <c r="L67" s="31">
        <v>0</v>
      </c>
      <c r="M67" s="31">
        <f t="shared" si="4"/>
        <v>0</v>
      </c>
      <c r="N67" s="31">
        <v>0</v>
      </c>
      <c r="O67" s="31">
        <f t="shared" si="5"/>
        <v>0</v>
      </c>
      <c r="P67" s="31">
        <v>0</v>
      </c>
      <c r="Q67" s="31">
        <f t="shared" si="6"/>
        <v>0</v>
      </c>
      <c r="R67" s="32">
        <f t="shared" si="8"/>
        <v>1077132</v>
      </c>
      <c r="S67" s="31">
        <f t="shared" si="7"/>
        <v>125.34993599441405</v>
      </c>
    </row>
    <row r="68" spans="1:19" ht="13.5">
      <c r="A68" s="40">
        <v>66</v>
      </c>
      <c r="B68" s="53" t="s">
        <v>72</v>
      </c>
      <c r="C68" s="46">
        <v>2108</v>
      </c>
      <c r="D68" s="36">
        <v>0</v>
      </c>
      <c r="E68" s="36">
        <f aca="true" t="shared" si="9" ref="E68:E73">D68/$C68</f>
        <v>0</v>
      </c>
      <c r="F68" s="36">
        <v>0</v>
      </c>
      <c r="G68" s="36">
        <f aca="true" t="shared" si="10" ref="G68:G73">F68/$C68</f>
        <v>0</v>
      </c>
      <c r="H68" s="36">
        <v>0</v>
      </c>
      <c r="I68" s="36">
        <f aca="true" t="shared" si="11" ref="I68:I73">H68/$C68</f>
        <v>0</v>
      </c>
      <c r="J68" s="36">
        <v>62833</v>
      </c>
      <c r="K68" s="36">
        <f aca="true" t="shared" si="12" ref="K68:K73">J68/$C68</f>
        <v>29.806925996204935</v>
      </c>
      <c r="L68" s="36">
        <v>0</v>
      </c>
      <c r="M68" s="36">
        <f aca="true" t="shared" si="13" ref="M68:M73">L68/$C68</f>
        <v>0</v>
      </c>
      <c r="N68" s="36">
        <v>9999</v>
      </c>
      <c r="O68" s="36">
        <f aca="true" t="shared" si="14" ref="O68:O73">N68/$C68</f>
        <v>4.743358633776091</v>
      </c>
      <c r="P68" s="36">
        <v>0</v>
      </c>
      <c r="Q68" s="36">
        <f aca="true" t="shared" si="15" ref="Q68:Q73">P68/$C68</f>
        <v>0</v>
      </c>
      <c r="R68" s="34">
        <f t="shared" si="8"/>
        <v>72832</v>
      </c>
      <c r="S68" s="36">
        <f>R68/$C68</f>
        <v>34.55028462998102</v>
      </c>
    </row>
    <row r="69" spans="1:19" ht="12.75" customHeight="1">
      <c r="A69" s="18">
        <v>67</v>
      </c>
      <c r="B69" s="54" t="s">
        <v>97</v>
      </c>
      <c r="C69" s="46">
        <v>5335</v>
      </c>
      <c r="D69" s="33">
        <v>0</v>
      </c>
      <c r="E69" s="33">
        <f t="shared" si="9"/>
        <v>0</v>
      </c>
      <c r="F69" s="33">
        <v>121410</v>
      </c>
      <c r="G69" s="33">
        <f t="shared" si="10"/>
        <v>22.7572633552015</v>
      </c>
      <c r="H69" s="33">
        <v>0</v>
      </c>
      <c r="I69" s="33">
        <f t="shared" si="11"/>
        <v>0</v>
      </c>
      <c r="J69" s="33">
        <v>262466</v>
      </c>
      <c r="K69" s="33">
        <f t="shared" si="12"/>
        <v>49.19700093720712</v>
      </c>
      <c r="L69" s="33">
        <v>894454</v>
      </c>
      <c r="M69" s="33">
        <f t="shared" si="13"/>
        <v>167.6577319587629</v>
      </c>
      <c r="N69" s="33">
        <v>75929</v>
      </c>
      <c r="O69" s="33">
        <f t="shared" si="14"/>
        <v>14.23223992502343</v>
      </c>
      <c r="P69" s="33">
        <v>0</v>
      </c>
      <c r="Q69" s="33">
        <f t="shared" si="15"/>
        <v>0</v>
      </c>
      <c r="R69" s="34">
        <f>D69+F69+H69+J69+L69+N69+P69</f>
        <v>1354259</v>
      </c>
      <c r="S69" s="33">
        <f t="shared" si="7"/>
        <v>253.84423617619493</v>
      </c>
    </row>
    <row r="70" spans="1:19" s="30" customFormat="1" ht="13.5">
      <c r="A70" s="18">
        <v>68</v>
      </c>
      <c r="B70" s="54" t="s">
        <v>98</v>
      </c>
      <c r="C70" s="46">
        <v>1753</v>
      </c>
      <c r="D70" s="33">
        <v>0</v>
      </c>
      <c r="E70" s="33">
        <f t="shared" si="9"/>
        <v>0</v>
      </c>
      <c r="F70" s="33">
        <v>0</v>
      </c>
      <c r="G70" s="33">
        <f t="shared" si="10"/>
        <v>0</v>
      </c>
      <c r="H70" s="33">
        <v>0</v>
      </c>
      <c r="I70" s="33">
        <f t="shared" si="11"/>
        <v>0</v>
      </c>
      <c r="J70" s="33">
        <v>4983</v>
      </c>
      <c r="K70" s="33">
        <f t="shared" si="12"/>
        <v>2.842555618938962</v>
      </c>
      <c r="L70" s="33">
        <v>0</v>
      </c>
      <c r="M70" s="33">
        <f t="shared" si="13"/>
        <v>0</v>
      </c>
      <c r="N70" s="33">
        <v>0</v>
      </c>
      <c r="O70" s="33">
        <f t="shared" si="14"/>
        <v>0</v>
      </c>
      <c r="P70" s="33">
        <v>0</v>
      </c>
      <c r="Q70" s="33">
        <f t="shared" si="15"/>
        <v>0</v>
      </c>
      <c r="R70" s="34">
        <f>D70+F70+H70+J70+L70+N70+P70</f>
        <v>4983</v>
      </c>
      <c r="S70" s="33">
        <f>R70/$C70</f>
        <v>2.842555618938962</v>
      </c>
    </row>
    <row r="71" spans="1:19" ht="13.5">
      <c r="A71" s="18">
        <v>69</v>
      </c>
      <c r="B71" s="54" t="s">
        <v>99</v>
      </c>
      <c r="C71" s="46">
        <v>4315</v>
      </c>
      <c r="D71" s="33">
        <v>0</v>
      </c>
      <c r="E71" s="33">
        <f t="shared" si="9"/>
        <v>0</v>
      </c>
      <c r="F71" s="33">
        <v>7232</v>
      </c>
      <c r="G71" s="33">
        <f t="shared" si="10"/>
        <v>1.6760139049826188</v>
      </c>
      <c r="H71" s="33">
        <v>0</v>
      </c>
      <c r="I71" s="33">
        <f t="shared" si="11"/>
        <v>0</v>
      </c>
      <c r="J71" s="33">
        <v>60684</v>
      </c>
      <c r="K71" s="33">
        <f t="shared" si="12"/>
        <v>14.063499420625725</v>
      </c>
      <c r="L71" s="33">
        <v>45369</v>
      </c>
      <c r="M71" s="33">
        <f t="shared" si="13"/>
        <v>10.514252607184241</v>
      </c>
      <c r="N71" s="33">
        <v>0</v>
      </c>
      <c r="O71" s="33">
        <f t="shared" si="14"/>
        <v>0</v>
      </c>
      <c r="P71" s="33">
        <v>882591</v>
      </c>
      <c r="Q71" s="33">
        <f t="shared" si="15"/>
        <v>204.54020857473927</v>
      </c>
      <c r="R71" s="34">
        <f>D71+F71+H71+J71+L71+N71+P71</f>
        <v>995876</v>
      </c>
      <c r="S71" s="33">
        <f>R71/$C71</f>
        <v>230.79397450753186</v>
      </c>
    </row>
    <row r="72" spans="1:19" ht="13.5">
      <c r="A72" s="18">
        <v>396</v>
      </c>
      <c r="B72" s="54" t="s">
        <v>100</v>
      </c>
      <c r="C72" s="45">
        <v>33393</v>
      </c>
      <c r="D72" s="33">
        <v>1755009</v>
      </c>
      <c r="E72" s="33">
        <f t="shared" si="9"/>
        <v>52.55619441200252</v>
      </c>
      <c r="F72" s="33">
        <v>2676</v>
      </c>
      <c r="G72" s="33">
        <f t="shared" si="10"/>
        <v>0.08013655556553768</v>
      </c>
      <c r="H72" s="33">
        <v>0</v>
      </c>
      <c r="I72" s="33">
        <f t="shared" si="11"/>
        <v>0</v>
      </c>
      <c r="J72" s="33">
        <v>347315</v>
      </c>
      <c r="K72" s="33">
        <f t="shared" si="12"/>
        <v>10.400832509807445</v>
      </c>
      <c r="L72" s="33">
        <v>1318757</v>
      </c>
      <c r="M72" s="33">
        <f t="shared" si="13"/>
        <v>39.492019285478996</v>
      </c>
      <c r="N72" s="33">
        <v>742014</v>
      </c>
      <c r="O72" s="33">
        <f t="shared" si="14"/>
        <v>22.22064504536879</v>
      </c>
      <c r="P72" s="33">
        <v>0</v>
      </c>
      <c r="Q72" s="33">
        <f t="shared" si="15"/>
        <v>0</v>
      </c>
      <c r="R72" s="34">
        <f>D72+F72+H72+J72+L72+N72+P72</f>
        <v>4165771</v>
      </c>
      <c r="S72" s="33">
        <f>R72/$C72</f>
        <v>124.74982780822329</v>
      </c>
    </row>
    <row r="73" spans="1:19" ht="13.5">
      <c r="A73" s="10"/>
      <c r="B73" s="55" t="s">
        <v>54</v>
      </c>
      <c r="C73" s="39">
        <f>SUM(C3:C72)</f>
        <v>694120</v>
      </c>
      <c r="D73" s="22">
        <f>SUM(D3:D72)</f>
        <v>2668651</v>
      </c>
      <c r="E73" s="22">
        <f t="shared" si="9"/>
        <v>3.8446536621909755</v>
      </c>
      <c r="F73" s="22">
        <f>SUM(F3:F72)</f>
        <v>10343784</v>
      </c>
      <c r="G73" s="22">
        <f t="shared" si="10"/>
        <v>14.90201117962312</v>
      </c>
      <c r="H73" s="22">
        <f>SUM(H3:H72)</f>
        <v>10807211</v>
      </c>
      <c r="I73" s="22">
        <f t="shared" si="11"/>
        <v>15.569657984210224</v>
      </c>
      <c r="J73" s="22">
        <f>SUM(J3:J72)</f>
        <v>33540188</v>
      </c>
      <c r="K73" s="22">
        <f t="shared" si="12"/>
        <v>48.32044603238633</v>
      </c>
      <c r="L73" s="22">
        <f>SUM(L3:L72)</f>
        <v>7965102</v>
      </c>
      <c r="M73" s="22">
        <f t="shared" si="13"/>
        <v>11.475108050481184</v>
      </c>
      <c r="N73" s="22">
        <f>SUM(N3:N72)</f>
        <v>6861694</v>
      </c>
      <c r="O73" s="22">
        <f t="shared" si="14"/>
        <v>9.885457845905607</v>
      </c>
      <c r="P73" s="22">
        <f>SUM(P3:P72)</f>
        <v>928958</v>
      </c>
      <c r="Q73" s="22">
        <f t="shared" si="15"/>
        <v>1.3383247853397107</v>
      </c>
      <c r="R73" s="28">
        <f>SUM(R3:R72)</f>
        <v>73115588</v>
      </c>
      <c r="S73" s="22">
        <f>R73/$C73</f>
        <v>105.33565954013716</v>
      </c>
    </row>
    <row r="74" spans="1:19" ht="13.5">
      <c r="A74" s="29"/>
      <c r="B74" s="56"/>
      <c r="C74" s="8"/>
      <c r="D74" s="8"/>
      <c r="E74" s="8"/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25"/>
    </row>
    <row r="75" spans="1:19" s="30" customFormat="1" ht="13.5">
      <c r="A75" s="18">
        <v>318001</v>
      </c>
      <c r="B75" s="52" t="s">
        <v>55</v>
      </c>
      <c r="C75" s="46">
        <v>1373</v>
      </c>
      <c r="D75" s="36">
        <v>9240</v>
      </c>
      <c r="E75" s="36">
        <f>D75/$C75</f>
        <v>6.72978878368536</v>
      </c>
      <c r="F75" s="36">
        <v>225771</v>
      </c>
      <c r="G75" s="36">
        <f>F75/$C75</f>
        <v>164.43627093954842</v>
      </c>
      <c r="H75" s="36">
        <v>0</v>
      </c>
      <c r="I75" s="36">
        <f>H75/$C75</f>
        <v>0</v>
      </c>
      <c r="J75" s="36">
        <v>88453</v>
      </c>
      <c r="K75" s="36">
        <f>J75/$C75</f>
        <v>64.4231609613984</v>
      </c>
      <c r="L75" s="36">
        <v>80349</v>
      </c>
      <c r="M75" s="36">
        <f>L75/$C75</f>
        <v>58.52075746540422</v>
      </c>
      <c r="N75" s="36">
        <v>0</v>
      </c>
      <c r="O75" s="36">
        <f>N75/$C75</f>
        <v>0</v>
      </c>
      <c r="P75" s="36">
        <v>0</v>
      </c>
      <c r="Q75" s="36">
        <f>P75/$C75</f>
        <v>0</v>
      </c>
      <c r="R75" s="34">
        <f>D75+F75+H75+J75+L75+N75+P75</f>
        <v>403813</v>
      </c>
      <c r="S75" s="33">
        <f>R75/$C75</f>
        <v>294.1099781500364</v>
      </c>
    </row>
    <row r="76" spans="1:19" ht="13.5">
      <c r="A76" s="15">
        <v>319001</v>
      </c>
      <c r="B76" s="50" t="s">
        <v>56</v>
      </c>
      <c r="C76" s="45">
        <v>402</v>
      </c>
      <c r="D76" s="31">
        <v>2932</v>
      </c>
      <c r="E76" s="31">
        <f>D76/$C76</f>
        <v>7.293532338308458</v>
      </c>
      <c r="F76" s="31">
        <v>0</v>
      </c>
      <c r="G76" s="31">
        <f>F76/$C76</f>
        <v>0</v>
      </c>
      <c r="H76" s="31">
        <v>0</v>
      </c>
      <c r="I76" s="31">
        <f>H76/$C76</f>
        <v>0</v>
      </c>
      <c r="J76" s="31">
        <v>25635</v>
      </c>
      <c r="K76" s="31">
        <f>J76/$C76</f>
        <v>63.76865671641791</v>
      </c>
      <c r="L76" s="31">
        <v>0</v>
      </c>
      <c r="M76" s="31">
        <f>L76/$C76</f>
        <v>0</v>
      </c>
      <c r="N76" s="31">
        <v>27438</v>
      </c>
      <c r="O76" s="31">
        <f>N76/$C76</f>
        <v>68.25373134328358</v>
      </c>
      <c r="P76" s="31">
        <v>0</v>
      </c>
      <c r="Q76" s="31">
        <f>P76/$C76</f>
        <v>0</v>
      </c>
      <c r="R76" s="32">
        <f>D76+F76+H76+J76+L76+N76+P76</f>
        <v>56005</v>
      </c>
      <c r="S76" s="31">
        <f>R76/$C76</f>
        <v>139.31592039800995</v>
      </c>
    </row>
    <row r="77" spans="1:19" ht="13.5">
      <c r="A77" s="16"/>
      <c r="B77" s="17" t="s">
        <v>57</v>
      </c>
      <c r="C77" s="39">
        <f>SUM(C75:C76)</f>
        <v>1775</v>
      </c>
      <c r="D77" s="35">
        <f>SUM(D75:D76)</f>
        <v>12172</v>
      </c>
      <c r="E77" s="35">
        <f>D77/$C77</f>
        <v>6.857464788732394</v>
      </c>
      <c r="F77" s="35">
        <f>SUM(F75:F76)</f>
        <v>225771</v>
      </c>
      <c r="G77" s="35">
        <f>F77/$C77</f>
        <v>127.19492957746479</v>
      </c>
      <c r="H77" s="35">
        <f>SUM(H75:H76)</f>
        <v>0</v>
      </c>
      <c r="I77" s="35">
        <f>H77/$C77</f>
        <v>0</v>
      </c>
      <c r="J77" s="35">
        <f>SUM(J75:J76)</f>
        <v>114088</v>
      </c>
      <c r="K77" s="35">
        <f>J77/$C77</f>
        <v>64.27492957746479</v>
      </c>
      <c r="L77" s="35">
        <f>SUM(L75:L76)</f>
        <v>80349</v>
      </c>
      <c r="M77" s="35">
        <f>L77/$C77</f>
        <v>45.267042253521126</v>
      </c>
      <c r="N77" s="35">
        <f>SUM(N75:N76)</f>
        <v>27438</v>
      </c>
      <c r="O77" s="35">
        <f>N77/$C77</f>
        <v>15.458028169014085</v>
      </c>
      <c r="P77" s="35">
        <f>SUM(P75:P76)</f>
        <v>0</v>
      </c>
      <c r="Q77" s="35">
        <f>P77/$C77</f>
        <v>0</v>
      </c>
      <c r="R77" s="12">
        <f>SUM(R75:R76)</f>
        <v>459818</v>
      </c>
      <c r="S77" s="11">
        <f>R77/$C77</f>
        <v>259.0523943661972</v>
      </c>
    </row>
    <row r="78" spans="1:19" ht="13.5">
      <c r="A78" s="13"/>
      <c r="B78" s="57"/>
      <c r="C78" s="8"/>
      <c r="D78" s="14"/>
      <c r="E78" s="14"/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38"/>
    </row>
    <row r="79" spans="1:19" ht="13.5">
      <c r="A79" s="40">
        <v>321001</v>
      </c>
      <c r="B79" s="58" t="s">
        <v>101</v>
      </c>
      <c r="C79" s="46">
        <v>374</v>
      </c>
      <c r="D79" s="36">
        <v>0</v>
      </c>
      <c r="E79" s="36">
        <f aca="true" t="shared" si="16" ref="E79:E96">D79/$C79</f>
        <v>0</v>
      </c>
      <c r="F79" s="36">
        <v>0</v>
      </c>
      <c r="G79" s="36">
        <f aca="true" t="shared" si="17" ref="G79:G96">F79/$C79</f>
        <v>0</v>
      </c>
      <c r="H79" s="36">
        <v>0</v>
      </c>
      <c r="I79" s="36">
        <f aca="true" t="shared" si="18" ref="I79:I96">H79/$C79</f>
        <v>0</v>
      </c>
      <c r="J79" s="36">
        <v>0</v>
      </c>
      <c r="K79" s="36">
        <f aca="true" t="shared" si="19" ref="K79:K96">J79/$C79</f>
        <v>0</v>
      </c>
      <c r="L79" s="36">
        <v>0</v>
      </c>
      <c r="M79" s="36">
        <f aca="true" t="shared" si="20" ref="M79:M96">L79/$C79</f>
        <v>0</v>
      </c>
      <c r="N79" s="36">
        <v>0</v>
      </c>
      <c r="O79" s="36">
        <f aca="true" t="shared" si="21" ref="O79:O96">N79/$C79</f>
        <v>0</v>
      </c>
      <c r="P79" s="36">
        <v>0</v>
      </c>
      <c r="Q79" s="36">
        <f aca="true" t="shared" si="22" ref="Q79:Q85">P79/$C79</f>
        <v>0</v>
      </c>
      <c r="R79" s="41">
        <f>D79+F79+H79+J79+L79+N79+P79</f>
        <v>0</v>
      </c>
      <c r="S79" s="36">
        <f aca="true" t="shared" si="23" ref="S79:S85">R79/$C79</f>
        <v>0</v>
      </c>
    </row>
    <row r="80" spans="1:19" s="30" customFormat="1" ht="13.5">
      <c r="A80" s="18">
        <v>328001</v>
      </c>
      <c r="B80" s="52" t="s">
        <v>102</v>
      </c>
      <c r="C80" s="46">
        <v>560</v>
      </c>
      <c r="D80" s="33">
        <v>0</v>
      </c>
      <c r="E80" s="33">
        <f t="shared" si="16"/>
        <v>0</v>
      </c>
      <c r="F80" s="33">
        <v>0</v>
      </c>
      <c r="G80" s="33">
        <f t="shared" si="17"/>
        <v>0</v>
      </c>
      <c r="H80" s="33">
        <v>0</v>
      </c>
      <c r="I80" s="33">
        <f t="shared" si="18"/>
        <v>0</v>
      </c>
      <c r="J80" s="33">
        <v>401841</v>
      </c>
      <c r="K80" s="33">
        <f t="shared" si="19"/>
        <v>717.5732142857142</v>
      </c>
      <c r="L80" s="33">
        <v>274096</v>
      </c>
      <c r="M80" s="33">
        <f t="shared" si="20"/>
        <v>489.45714285714286</v>
      </c>
      <c r="N80" s="33">
        <v>17193</v>
      </c>
      <c r="O80" s="33">
        <f t="shared" si="21"/>
        <v>30.701785714285716</v>
      </c>
      <c r="P80" s="33">
        <v>0</v>
      </c>
      <c r="Q80" s="33">
        <f t="shared" si="22"/>
        <v>0</v>
      </c>
      <c r="R80" s="34">
        <f>D80+F80+H80+J80+L80+N80+P80</f>
        <v>693130</v>
      </c>
      <c r="S80" s="33">
        <f t="shared" si="23"/>
        <v>1237.732142857143</v>
      </c>
    </row>
    <row r="81" spans="1:19" s="30" customFormat="1" ht="13.5">
      <c r="A81" s="18">
        <v>329001</v>
      </c>
      <c r="B81" s="52" t="s">
        <v>103</v>
      </c>
      <c r="C81" s="46">
        <v>372</v>
      </c>
      <c r="D81" s="33">
        <v>0</v>
      </c>
      <c r="E81" s="33">
        <f t="shared" si="16"/>
        <v>0</v>
      </c>
      <c r="F81" s="33">
        <v>40020</v>
      </c>
      <c r="G81" s="33">
        <f t="shared" si="17"/>
        <v>107.58064516129032</v>
      </c>
      <c r="H81" s="33">
        <v>0</v>
      </c>
      <c r="I81" s="33">
        <f t="shared" si="18"/>
        <v>0</v>
      </c>
      <c r="J81" s="33">
        <v>1107</v>
      </c>
      <c r="K81" s="33">
        <f t="shared" si="19"/>
        <v>2.975806451612903</v>
      </c>
      <c r="L81" s="33">
        <v>0</v>
      </c>
      <c r="M81" s="33">
        <f t="shared" si="20"/>
        <v>0</v>
      </c>
      <c r="N81" s="33">
        <v>0</v>
      </c>
      <c r="O81" s="33">
        <f t="shared" si="21"/>
        <v>0</v>
      </c>
      <c r="P81" s="33">
        <v>0</v>
      </c>
      <c r="Q81" s="33">
        <f t="shared" si="22"/>
        <v>0</v>
      </c>
      <c r="R81" s="34">
        <f aca="true" t="shared" si="24" ref="R81:R96">D81+F81+H81+J81+L81+N81+P81</f>
        <v>41127</v>
      </c>
      <c r="S81" s="33">
        <f t="shared" si="23"/>
        <v>110.55645161290323</v>
      </c>
    </row>
    <row r="82" spans="1:19" s="30" customFormat="1" ht="13.5">
      <c r="A82" s="18">
        <v>331001</v>
      </c>
      <c r="B82" s="52" t="s">
        <v>104</v>
      </c>
      <c r="C82" s="46">
        <v>743</v>
      </c>
      <c r="D82" s="33">
        <v>34086</v>
      </c>
      <c r="E82" s="33">
        <f t="shared" si="16"/>
        <v>45.876177658142666</v>
      </c>
      <c r="F82" s="33">
        <v>0</v>
      </c>
      <c r="G82" s="33">
        <f t="shared" si="17"/>
        <v>0</v>
      </c>
      <c r="H82" s="33">
        <v>0</v>
      </c>
      <c r="I82" s="33">
        <f t="shared" si="18"/>
        <v>0</v>
      </c>
      <c r="J82" s="33">
        <v>0</v>
      </c>
      <c r="K82" s="33">
        <f t="shared" si="19"/>
        <v>0</v>
      </c>
      <c r="L82" s="33">
        <v>0</v>
      </c>
      <c r="M82" s="33">
        <f t="shared" si="20"/>
        <v>0</v>
      </c>
      <c r="N82" s="33">
        <v>0</v>
      </c>
      <c r="O82" s="33">
        <f t="shared" si="21"/>
        <v>0</v>
      </c>
      <c r="P82" s="33">
        <v>0</v>
      </c>
      <c r="Q82" s="33">
        <f t="shared" si="22"/>
        <v>0</v>
      </c>
      <c r="R82" s="34">
        <f t="shared" si="24"/>
        <v>34086</v>
      </c>
      <c r="S82" s="33">
        <f t="shared" si="23"/>
        <v>45.876177658142666</v>
      </c>
    </row>
    <row r="83" spans="1:19" ht="13.5">
      <c r="A83" s="19">
        <v>333001</v>
      </c>
      <c r="B83" s="51" t="s">
        <v>58</v>
      </c>
      <c r="C83" s="45">
        <v>696</v>
      </c>
      <c r="D83" s="31">
        <v>0</v>
      </c>
      <c r="E83" s="31">
        <f t="shared" si="16"/>
        <v>0</v>
      </c>
      <c r="F83" s="31">
        <v>0</v>
      </c>
      <c r="G83" s="31">
        <f t="shared" si="17"/>
        <v>0</v>
      </c>
      <c r="H83" s="31">
        <v>493410</v>
      </c>
      <c r="I83" s="31">
        <f t="shared" si="18"/>
        <v>708.9224137931035</v>
      </c>
      <c r="J83" s="31">
        <v>18830</v>
      </c>
      <c r="K83" s="31">
        <f t="shared" si="19"/>
        <v>27.054597701149426</v>
      </c>
      <c r="L83" s="31">
        <v>1978</v>
      </c>
      <c r="M83" s="31">
        <f t="shared" si="20"/>
        <v>2.8419540229885056</v>
      </c>
      <c r="N83" s="31">
        <v>9865</v>
      </c>
      <c r="O83" s="31">
        <f t="shared" si="21"/>
        <v>14.173850574712644</v>
      </c>
      <c r="P83" s="31">
        <v>0</v>
      </c>
      <c r="Q83" s="31">
        <f t="shared" si="22"/>
        <v>0</v>
      </c>
      <c r="R83" s="32">
        <f t="shared" si="24"/>
        <v>524083</v>
      </c>
      <c r="S83" s="31">
        <f t="shared" si="23"/>
        <v>752.9928160919541</v>
      </c>
    </row>
    <row r="84" spans="1:19" ht="13.5">
      <c r="A84" s="40">
        <v>336001</v>
      </c>
      <c r="B84" s="58" t="s">
        <v>59</v>
      </c>
      <c r="C84" s="46">
        <v>679</v>
      </c>
      <c r="D84" s="36">
        <v>0</v>
      </c>
      <c r="E84" s="36">
        <f t="shared" si="16"/>
        <v>0</v>
      </c>
      <c r="F84" s="36">
        <v>10597</v>
      </c>
      <c r="G84" s="36">
        <f t="shared" si="17"/>
        <v>15.606774668630338</v>
      </c>
      <c r="H84" s="36">
        <v>0</v>
      </c>
      <c r="I84" s="36">
        <f t="shared" si="18"/>
        <v>0</v>
      </c>
      <c r="J84" s="36">
        <v>41127</v>
      </c>
      <c r="K84" s="36">
        <f t="shared" si="19"/>
        <v>60.5699558173785</v>
      </c>
      <c r="L84" s="36">
        <v>0</v>
      </c>
      <c r="M84" s="36">
        <f t="shared" si="20"/>
        <v>0</v>
      </c>
      <c r="N84" s="36">
        <v>0</v>
      </c>
      <c r="O84" s="36">
        <f t="shared" si="21"/>
        <v>0</v>
      </c>
      <c r="P84" s="36">
        <v>0</v>
      </c>
      <c r="Q84" s="36">
        <f t="shared" si="22"/>
        <v>0</v>
      </c>
      <c r="R84" s="34">
        <f t="shared" si="24"/>
        <v>51724</v>
      </c>
      <c r="S84" s="36">
        <f t="shared" si="23"/>
        <v>76.17673048600884</v>
      </c>
    </row>
    <row r="85" spans="1:19" s="30" customFormat="1" ht="13.5">
      <c r="A85" s="18">
        <v>337001</v>
      </c>
      <c r="B85" s="52" t="s">
        <v>60</v>
      </c>
      <c r="C85" s="46">
        <v>971</v>
      </c>
      <c r="D85" s="33">
        <v>0</v>
      </c>
      <c r="E85" s="33">
        <f t="shared" si="16"/>
        <v>0</v>
      </c>
      <c r="F85" s="33">
        <v>0</v>
      </c>
      <c r="G85" s="33">
        <f t="shared" si="17"/>
        <v>0</v>
      </c>
      <c r="H85" s="33">
        <v>0</v>
      </c>
      <c r="I85" s="33">
        <f t="shared" si="18"/>
        <v>0</v>
      </c>
      <c r="J85" s="33">
        <v>428063</v>
      </c>
      <c r="K85" s="33">
        <f t="shared" si="19"/>
        <v>440.8475798146241</v>
      </c>
      <c r="L85" s="33">
        <v>0</v>
      </c>
      <c r="M85" s="33">
        <f t="shared" si="20"/>
        <v>0</v>
      </c>
      <c r="N85" s="33">
        <v>0</v>
      </c>
      <c r="O85" s="33">
        <f t="shared" si="21"/>
        <v>0</v>
      </c>
      <c r="P85" s="33">
        <v>0</v>
      </c>
      <c r="Q85" s="33">
        <f t="shared" si="22"/>
        <v>0</v>
      </c>
      <c r="R85" s="34">
        <f t="shared" si="24"/>
        <v>428063</v>
      </c>
      <c r="S85" s="33">
        <f t="shared" si="23"/>
        <v>440.8475798146241</v>
      </c>
    </row>
    <row r="86" spans="1:19" s="30" customFormat="1" ht="13.5">
      <c r="A86" s="18">
        <v>339001</v>
      </c>
      <c r="B86" s="52" t="s">
        <v>105</v>
      </c>
      <c r="C86" s="46">
        <v>419</v>
      </c>
      <c r="D86" s="33">
        <v>0</v>
      </c>
      <c r="E86" s="33">
        <f t="shared" si="16"/>
        <v>0</v>
      </c>
      <c r="F86" s="33">
        <v>0</v>
      </c>
      <c r="G86" s="33">
        <f t="shared" si="17"/>
        <v>0</v>
      </c>
      <c r="H86" s="33">
        <v>0</v>
      </c>
      <c r="I86" s="33">
        <f t="shared" si="18"/>
        <v>0</v>
      </c>
      <c r="J86" s="33">
        <v>0</v>
      </c>
      <c r="K86" s="33">
        <f t="shared" si="19"/>
        <v>0</v>
      </c>
      <c r="L86" s="33">
        <v>0</v>
      </c>
      <c r="M86" s="33">
        <f t="shared" si="20"/>
        <v>0</v>
      </c>
      <c r="N86" s="33">
        <v>0</v>
      </c>
      <c r="O86" s="33">
        <f t="shared" si="21"/>
        <v>0</v>
      </c>
      <c r="P86" s="33">
        <v>0</v>
      </c>
      <c r="Q86" s="33">
        <f aca="true" t="shared" si="25" ref="Q86:Q97">P86/$C86</f>
        <v>0</v>
      </c>
      <c r="R86" s="34">
        <f t="shared" si="24"/>
        <v>0</v>
      </c>
      <c r="S86" s="33">
        <f aca="true" t="shared" si="26" ref="S86:S96">R86/$C86</f>
        <v>0</v>
      </c>
    </row>
    <row r="87" spans="1:19" s="30" customFormat="1" ht="13.5">
      <c r="A87" s="18">
        <v>340001</v>
      </c>
      <c r="B87" s="52" t="s">
        <v>106</v>
      </c>
      <c r="C87" s="46">
        <v>109</v>
      </c>
      <c r="D87" s="33">
        <v>81795</v>
      </c>
      <c r="E87" s="33">
        <f t="shared" si="16"/>
        <v>750.4128440366973</v>
      </c>
      <c r="F87" s="33">
        <v>0</v>
      </c>
      <c r="G87" s="33">
        <f t="shared" si="17"/>
        <v>0</v>
      </c>
      <c r="H87" s="33">
        <v>0</v>
      </c>
      <c r="I87" s="33">
        <f t="shared" si="18"/>
        <v>0</v>
      </c>
      <c r="J87" s="33">
        <v>4225</v>
      </c>
      <c r="K87" s="33">
        <f t="shared" si="19"/>
        <v>38.76146788990825</v>
      </c>
      <c r="L87" s="33">
        <v>0</v>
      </c>
      <c r="M87" s="33">
        <f t="shared" si="20"/>
        <v>0</v>
      </c>
      <c r="N87" s="33">
        <v>0</v>
      </c>
      <c r="O87" s="33">
        <f t="shared" si="21"/>
        <v>0</v>
      </c>
      <c r="P87" s="33">
        <v>0</v>
      </c>
      <c r="Q87" s="33">
        <f t="shared" si="25"/>
        <v>0</v>
      </c>
      <c r="R87" s="34">
        <f t="shared" si="24"/>
        <v>86020</v>
      </c>
      <c r="S87" s="33">
        <f t="shared" si="26"/>
        <v>789.1743119266055</v>
      </c>
    </row>
    <row r="88" spans="1:19" ht="13.5">
      <c r="A88" s="19">
        <v>341001</v>
      </c>
      <c r="B88" s="51" t="s">
        <v>63</v>
      </c>
      <c r="C88" s="45">
        <v>562</v>
      </c>
      <c r="D88" s="31">
        <v>0</v>
      </c>
      <c r="E88" s="31">
        <f t="shared" si="16"/>
        <v>0</v>
      </c>
      <c r="F88" s="31">
        <v>0</v>
      </c>
      <c r="G88" s="31">
        <f t="shared" si="17"/>
        <v>0</v>
      </c>
      <c r="H88" s="31">
        <v>0</v>
      </c>
      <c r="I88" s="31">
        <f t="shared" si="18"/>
        <v>0</v>
      </c>
      <c r="J88" s="31">
        <v>46171</v>
      </c>
      <c r="K88" s="31">
        <f t="shared" si="19"/>
        <v>82.15480427046263</v>
      </c>
      <c r="L88" s="31">
        <v>0</v>
      </c>
      <c r="M88" s="31">
        <f t="shared" si="20"/>
        <v>0</v>
      </c>
      <c r="N88" s="31">
        <v>0</v>
      </c>
      <c r="O88" s="31">
        <f t="shared" si="21"/>
        <v>0</v>
      </c>
      <c r="P88" s="31">
        <v>26539</v>
      </c>
      <c r="Q88" s="31">
        <f t="shared" si="25"/>
        <v>47.22241992882562</v>
      </c>
      <c r="R88" s="32">
        <f t="shared" si="24"/>
        <v>72710</v>
      </c>
      <c r="S88" s="31">
        <f t="shared" si="26"/>
        <v>129.37722419928826</v>
      </c>
    </row>
    <row r="89" spans="1:19" ht="13.5">
      <c r="A89" s="40">
        <v>343001</v>
      </c>
      <c r="B89" s="58" t="s">
        <v>107</v>
      </c>
      <c r="C89" s="48">
        <v>235</v>
      </c>
      <c r="D89" s="36">
        <v>0</v>
      </c>
      <c r="E89" s="36">
        <f t="shared" si="16"/>
        <v>0</v>
      </c>
      <c r="F89" s="36">
        <v>0</v>
      </c>
      <c r="G89" s="36">
        <f t="shared" si="17"/>
        <v>0</v>
      </c>
      <c r="H89" s="36">
        <v>0</v>
      </c>
      <c r="I89" s="36">
        <f t="shared" si="18"/>
        <v>0</v>
      </c>
      <c r="J89" s="36">
        <v>0</v>
      </c>
      <c r="K89" s="36">
        <f t="shared" si="19"/>
        <v>0</v>
      </c>
      <c r="L89" s="36">
        <v>0</v>
      </c>
      <c r="M89" s="36">
        <f t="shared" si="20"/>
        <v>0</v>
      </c>
      <c r="N89" s="36">
        <v>0</v>
      </c>
      <c r="O89" s="36">
        <f t="shared" si="21"/>
        <v>0</v>
      </c>
      <c r="P89" s="36">
        <v>0</v>
      </c>
      <c r="Q89" s="36">
        <f t="shared" si="25"/>
        <v>0</v>
      </c>
      <c r="R89" s="34">
        <f t="shared" si="24"/>
        <v>0</v>
      </c>
      <c r="S89" s="36">
        <f t="shared" si="26"/>
        <v>0</v>
      </c>
    </row>
    <row r="90" spans="1:19" s="30" customFormat="1" ht="13.5">
      <c r="A90" s="18">
        <v>343002</v>
      </c>
      <c r="B90" s="52" t="s">
        <v>75</v>
      </c>
      <c r="C90" s="46">
        <v>1362</v>
      </c>
      <c r="D90" s="33">
        <v>0</v>
      </c>
      <c r="E90" s="33">
        <f t="shared" si="16"/>
        <v>0</v>
      </c>
      <c r="F90" s="33">
        <v>0</v>
      </c>
      <c r="G90" s="33">
        <f t="shared" si="17"/>
        <v>0</v>
      </c>
      <c r="H90" s="33">
        <v>0</v>
      </c>
      <c r="I90" s="33">
        <f t="shared" si="18"/>
        <v>0</v>
      </c>
      <c r="J90" s="33">
        <v>25</v>
      </c>
      <c r="K90" s="33">
        <f t="shared" si="19"/>
        <v>0.018355359765051395</v>
      </c>
      <c r="L90" s="33">
        <v>0</v>
      </c>
      <c r="M90" s="33">
        <f t="shared" si="20"/>
        <v>0</v>
      </c>
      <c r="N90" s="33">
        <v>0</v>
      </c>
      <c r="O90" s="33">
        <f t="shared" si="21"/>
        <v>0</v>
      </c>
      <c r="P90" s="33">
        <v>0</v>
      </c>
      <c r="Q90" s="33">
        <f t="shared" si="25"/>
        <v>0</v>
      </c>
      <c r="R90" s="34">
        <f t="shared" si="24"/>
        <v>25</v>
      </c>
      <c r="S90" s="33">
        <f t="shared" si="26"/>
        <v>0.018355359765051395</v>
      </c>
    </row>
    <row r="91" spans="1:19" s="30" customFormat="1" ht="13.5">
      <c r="A91" s="18">
        <v>344001</v>
      </c>
      <c r="B91" s="52" t="s">
        <v>108</v>
      </c>
      <c r="C91" s="46">
        <v>418</v>
      </c>
      <c r="D91" s="33">
        <v>0</v>
      </c>
      <c r="E91" s="33">
        <f t="shared" si="16"/>
        <v>0</v>
      </c>
      <c r="F91" s="33">
        <v>0</v>
      </c>
      <c r="G91" s="33">
        <f t="shared" si="17"/>
        <v>0</v>
      </c>
      <c r="H91" s="33">
        <v>0</v>
      </c>
      <c r="I91" s="33">
        <f t="shared" si="18"/>
        <v>0</v>
      </c>
      <c r="J91" s="33">
        <v>18598</v>
      </c>
      <c r="K91" s="33">
        <f t="shared" si="19"/>
        <v>44.49282296650718</v>
      </c>
      <c r="L91" s="33">
        <v>0</v>
      </c>
      <c r="M91" s="33">
        <f t="shared" si="20"/>
        <v>0</v>
      </c>
      <c r="N91" s="33">
        <v>0</v>
      </c>
      <c r="O91" s="33">
        <f t="shared" si="21"/>
        <v>0</v>
      </c>
      <c r="P91" s="33">
        <v>0</v>
      </c>
      <c r="Q91" s="33">
        <f t="shared" si="25"/>
        <v>0</v>
      </c>
      <c r="R91" s="34">
        <f t="shared" si="24"/>
        <v>18598</v>
      </c>
      <c r="S91" s="33">
        <f t="shared" si="26"/>
        <v>44.49282296650718</v>
      </c>
    </row>
    <row r="92" spans="1:19" ht="13.5">
      <c r="A92" s="18">
        <v>345001</v>
      </c>
      <c r="B92" s="52" t="s">
        <v>109</v>
      </c>
      <c r="C92" s="46">
        <v>1200</v>
      </c>
      <c r="D92" s="33">
        <v>25072</v>
      </c>
      <c r="E92" s="33">
        <f t="shared" si="16"/>
        <v>20.893333333333334</v>
      </c>
      <c r="F92" s="33">
        <v>0</v>
      </c>
      <c r="G92" s="33">
        <f t="shared" si="17"/>
        <v>0</v>
      </c>
      <c r="H92" s="33">
        <v>0</v>
      </c>
      <c r="I92" s="33">
        <f t="shared" si="18"/>
        <v>0</v>
      </c>
      <c r="J92" s="33">
        <v>0</v>
      </c>
      <c r="K92" s="33">
        <f t="shared" si="19"/>
        <v>0</v>
      </c>
      <c r="L92" s="33">
        <v>0</v>
      </c>
      <c r="M92" s="33">
        <f t="shared" si="20"/>
        <v>0</v>
      </c>
      <c r="N92" s="33">
        <v>0</v>
      </c>
      <c r="O92" s="33">
        <f t="shared" si="21"/>
        <v>0</v>
      </c>
      <c r="P92" s="33">
        <v>0</v>
      </c>
      <c r="Q92" s="33">
        <f t="shared" si="25"/>
        <v>0</v>
      </c>
      <c r="R92" s="34">
        <f t="shared" si="24"/>
        <v>25072</v>
      </c>
      <c r="S92" s="33">
        <f t="shared" si="26"/>
        <v>20.893333333333334</v>
      </c>
    </row>
    <row r="93" spans="1:19" ht="13.5">
      <c r="A93" s="37">
        <v>346001</v>
      </c>
      <c r="B93" s="51" t="s">
        <v>110</v>
      </c>
      <c r="C93" s="45">
        <v>778</v>
      </c>
      <c r="D93" s="31">
        <v>0</v>
      </c>
      <c r="E93" s="31">
        <f t="shared" si="16"/>
        <v>0</v>
      </c>
      <c r="F93" s="31">
        <v>0</v>
      </c>
      <c r="G93" s="31">
        <f t="shared" si="17"/>
        <v>0</v>
      </c>
      <c r="H93" s="31">
        <v>0</v>
      </c>
      <c r="I93" s="31">
        <f t="shared" si="18"/>
        <v>0</v>
      </c>
      <c r="J93" s="31">
        <v>532231</v>
      </c>
      <c r="K93" s="31">
        <f t="shared" si="19"/>
        <v>684.1015424164524</v>
      </c>
      <c r="L93" s="31">
        <v>578097</v>
      </c>
      <c r="M93" s="31">
        <f t="shared" si="20"/>
        <v>743.0552699228792</v>
      </c>
      <c r="N93" s="31">
        <v>27836</v>
      </c>
      <c r="O93" s="31">
        <f t="shared" si="21"/>
        <v>35.77892030848329</v>
      </c>
      <c r="P93" s="31">
        <v>0</v>
      </c>
      <c r="Q93" s="31">
        <f t="shared" si="25"/>
        <v>0</v>
      </c>
      <c r="R93" s="32">
        <f t="shared" si="24"/>
        <v>1138164</v>
      </c>
      <c r="S93" s="31">
        <f t="shared" si="26"/>
        <v>1462.9357326478148</v>
      </c>
    </row>
    <row r="94" spans="1:19" s="30" customFormat="1" ht="13.5">
      <c r="A94" s="18">
        <v>347001</v>
      </c>
      <c r="B94" s="52" t="s">
        <v>111</v>
      </c>
      <c r="C94" s="46">
        <v>332</v>
      </c>
      <c r="D94" s="33">
        <v>5893</v>
      </c>
      <c r="E94" s="33">
        <f t="shared" si="16"/>
        <v>17.75</v>
      </c>
      <c r="F94" s="33">
        <v>0</v>
      </c>
      <c r="G94" s="33">
        <f t="shared" si="17"/>
        <v>0</v>
      </c>
      <c r="H94" s="33">
        <v>0</v>
      </c>
      <c r="I94" s="33">
        <f t="shared" si="18"/>
        <v>0</v>
      </c>
      <c r="J94" s="33">
        <v>90135</v>
      </c>
      <c r="K94" s="33">
        <f t="shared" si="19"/>
        <v>271.4909638554217</v>
      </c>
      <c r="L94" s="33">
        <v>0</v>
      </c>
      <c r="M94" s="33">
        <f t="shared" si="20"/>
        <v>0</v>
      </c>
      <c r="N94" s="33">
        <v>0</v>
      </c>
      <c r="O94" s="33">
        <f t="shared" si="21"/>
        <v>0</v>
      </c>
      <c r="P94" s="33">
        <v>0</v>
      </c>
      <c r="Q94" s="33">
        <f>P94/$C94</f>
        <v>0</v>
      </c>
      <c r="R94" s="34">
        <f>D94+F94+H94+J94+L94+N94+P94</f>
        <v>96028</v>
      </c>
      <c r="S94" s="33">
        <f>R94/$C94</f>
        <v>289.2409638554217</v>
      </c>
    </row>
    <row r="95" spans="1:19" ht="13.5">
      <c r="A95" s="18">
        <v>348001</v>
      </c>
      <c r="B95" s="52" t="s">
        <v>76</v>
      </c>
      <c r="C95" s="46">
        <v>219</v>
      </c>
      <c r="D95" s="33">
        <v>186690</v>
      </c>
      <c r="E95" s="33">
        <f t="shared" si="16"/>
        <v>852.4657534246576</v>
      </c>
      <c r="F95" s="33">
        <v>0</v>
      </c>
      <c r="G95" s="33">
        <f t="shared" si="17"/>
        <v>0</v>
      </c>
      <c r="H95" s="33">
        <v>0</v>
      </c>
      <c r="I95" s="33">
        <f t="shared" si="18"/>
        <v>0</v>
      </c>
      <c r="J95" s="33">
        <v>0</v>
      </c>
      <c r="K95" s="33">
        <f t="shared" si="19"/>
        <v>0</v>
      </c>
      <c r="L95" s="33">
        <v>0</v>
      </c>
      <c r="M95" s="33">
        <f t="shared" si="20"/>
        <v>0</v>
      </c>
      <c r="N95" s="33">
        <v>0</v>
      </c>
      <c r="O95" s="33">
        <f t="shared" si="21"/>
        <v>0</v>
      </c>
      <c r="P95" s="33">
        <v>0</v>
      </c>
      <c r="Q95" s="33">
        <f>P95/$C95</f>
        <v>0</v>
      </c>
      <c r="R95" s="34">
        <f>D95+F95+H95+J95+L95+N95+P95</f>
        <v>186690</v>
      </c>
      <c r="S95" s="33">
        <f>R95/$C95</f>
        <v>852.4657534246576</v>
      </c>
    </row>
    <row r="96" spans="1:19" ht="13.5">
      <c r="A96" s="37">
        <v>349001</v>
      </c>
      <c r="B96" s="51" t="s">
        <v>112</v>
      </c>
      <c r="C96" s="45">
        <v>179</v>
      </c>
      <c r="D96" s="31">
        <v>0</v>
      </c>
      <c r="E96" s="31">
        <f t="shared" si="16"/>
        <v>0</v>
      </c>
      <c r="F96" s="31">
        <v>0</v>
      </c>
      <c r="G96" s="31">
        <f t="shared" si="17"/>
        <v>0</v>
      </c>
      <c r="H96" s="31">
        <v>0</v>
      </c>
      <c r="I96" s="31">
        <f t="shared" si="18"/>
        <v>0</v>
      </c>
      <c r="J96" s="31">
        <v>0</v>
      </c>
      <c r="K96" s="31">
        <f t="shared" si="19"/>
        <v>0</v>
      </c>
      <c r="L96" s="31">
        <v>0</v>
      </c>
      <c r="M96" s="31">
        <f t="shared" si="20"/>
        <v>0</v>
      </c>
      <c r="N96" s="31">
        <v>0</v>
      </c>
      <c r="O96" s="31">
        <f t="shared" si="21"/>
        <v>0</v>
      </c>
      <c r="P96" s="31">
        <v>0</v>
      </c>
      <c r="Q96" s="31">
        <f t="shared" si="25"/>
        <v>0</v>
      </c>
      <c r="R96" s="32">
        <f t="shared" si="24"/>
        <v>0</v>
      </c>
      <c r="S96" s="31">
        <f t="shared" si="26"/>
        <v>0</v>
      </c>
    </row>
    <row r="97" spans="1:19" ht="13.5">
      <c r="A97" s="16"/>
      <c r="B97" s="17" t="s">
        <v>61</v>
      </c>
      <c r="C97" s="39">
        <f>SUM(C79:C96)</f>
        <v>10208</v>
      </c>
      <c r="D97" s="42">
        <f>SUM(D79:D96)</f>
        <v>333536</v>
      </c>
      <c r="E97" s="42">
        <f>D97/$C97</f>
        <v>32.67398119122257</v>
      </c>
      <c r="F97" s="42">
        <f>SUM(F79:F96)</f>
        <v>50617</v>
      </c>
      <c r="G97" s="42">
        <f>F97/$C97</f>
        <v>4.958561912225705</v>
      </c>
      <c r="H97" s="42">
        <f>SUM(H79:H96)</f>
        <v>493410</v>
      </c>
      <c r="I97" s="42">
        <f>H97/$C97</f>
        <v>48.33561912225705</v>
      </c>
      <c r="J97" s="42">
        <f>SUM(J79:J96)</f>
        <v>1582353</v>
      </c>
      <c r="K97" s="42">
        <f>J97/$C97</f>
        <v>155.0110697492163</v>
      </c>
      <c r="L97" s="42">
        <f>SUM(L79:L96)</f>
        <v>854171</v>
      </c>
      <c r="M97" s="42">
        <f>L97/$C97</f>
        <v>83.67662617554859</v>
      </c>
      <c r="N97" s="42">
        <f>SUM(N79:N96)</f>
        <v>54894</v>
      </c>
      <c r="O97" s="42">
        <f>N97/$C97</f>
        <v>5.377547021943574</v>
      </c>
      <c r="P97" s="42">
        <f>SUM(P79:P96)</f>
        <v>26539</v>
      </c>
      <c r="Q97" s="42">
        <f t="shared" si="25"/>
        <v>2.5998236677115987</v>
      </c>
      <c r="R97" s="43">
        <f>SUM(R79:R96)</f>
        <v>3395520</v>
      </c>
      <c r="S97" s="42">
        <f>R97/$C97</f>
        <v>332.6332288401254</v>
      </c>
    </row>
    <row r="98" spans="1:19" ht="13.5">
      <c r="A98" s="29"/>
      <c r="B98" s="57"/>
      <c r="C98" s="8"/>
      <c r="D98" s="14"/>
      <c r="E98" s="14"/>
      <c r="F98" s="14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38"/>
    </row>
    <row r="99" spans="1:19" s="30" customFormat="1" ht="13.5">
      <c r="A99" s="19" t="s">
        <v>73</v>
      </c>
      <c r="B99" s="51" t="s">
        <v>74</v>
      </c>
      <c r="C99" s="45">
        <v>323</v>
      </c>
      <c r="D99" s="31">
        <v>1773866</v>
      </c>
      <c r="E99" s="31">
        <f>D99/$C99</f>
        <v>5491.8452012383905</v>
      </c>
      <c r="F99" s="31">
        <v>0</v>
      </c>
      <c r="G99" s="31">
        <f>F99/$C99</f>
        <v>0</v>
      </c>
      <c r="H99" s="31">
        <v>0</v>
      </c>
      <c r="I99" s="31">
        <f>H99/$C99</f>
        <v>0</v>
      </c>
      <c r="J99" s="31">
        <v>0</v>
      </c>
      <c r="K99" s="31">
        <f>J99/$C99</f>
        <v>0</v>
      </c>
      <c r="L99" s="31">
        <v>0</v>
      </c>
      <c r="M99" s="31">
        <f>L99/$C99</f>
        <v>0</v>
      </c>
      <c r="N99" s="31">
        <v>0</v>
      </c>
      <c r="O99" s="31">
        <f>N99/$C99</f>
        <v>0</v>
      </c>
      <c r="P99" s="31">
        <v>0</v>
      </c>
      <c r="Q99" s="31">
        <f>P99/$C99</f>
        <v>0</v>
      </c>
      <c r="R99" s="32">
        <f>D99+F99+H99+J99+L99+N99+P99</f>
        <v>1773866</v>
      </c>
      <c r="S99" s="31">
        <f>R99/$C99</f>
        <v>5491.8452012383905</v>
      </c>
    </row>
    <row r="100" spans="1:19" ht="13.5">
      <c r="A100" s="16"/>
      <c r="B100" s="17" t="s">
        <v>113</v>
      </c>
      <c r="C100" s="39">
        <f>C99</f>
        <v>323</v>
      </c>
      <c r="D100" s="35">
        <f>D99</f>
        <v>1773866</v>
      </c>
      <c r="E100" s="35">
        <f>D100/$C100</f>
        <v>5491.8452012383905</v>
      </c>
      <c r="F100" s="35">
        <f>F99</f>
        <v>0</v>
      </c>
      <c r="G100" s="35">
        <f>F100/$C100</f>
        <v>0</v>
      </c>
      <c r="H100" s="35">
        <f>H99</f>
        <v>0</v>
      </c>
      <c r="I100" s="35">
        <f>H100/$C100</f>
        <v>0</v>
      </c>
      <c r="J100" s="35">
        <f>J99</f>
        <v>0</v>
      </c>
      <c r="K100" s="35">
        <f>J100/$C100</f>
        <v>0</v>
      </c>
      <c r="L100" s="35">
        <f>L99</f>
        <v>0</v>
      </c>
      <c r="M100" s="35">
        <f>L100/$C100</f>
        <v>0</v>
      </c>
      <c r="N100" s="35">
        <f>N99</f>
        <v>0</v>
      </c>
      <c r="O100" s="35">
        <f>N100/$C100</f>
        <v>0</v>
      </c>
      <c r="P100" s="35">
        <f>P99</f>
        <v>0</v>
      </c>
      <c r="Q100" s="35">
        <f>P100/$C100</f>
        <v>0</v>
      </c>
      <c r="R100" s="26">
        <f>R99</f>
        <v>1773866</v>
      </c>
      <c r="S100" s="24">
        <f>R100/$C100</f>
        <v>5491.8452012383905</v>
      </c>
    </row>
    <row r="101" spans="1:19" ht="13.5">
      <c r="A101" s="13"/>
      <c r="B101" s="57"/>
      <c r="C101" s="14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25"/>
    </row>
    <row r="102" spans="1:19" ht="14.25" thickBot="1">
      <c r="A102" s="20"/>
      <c r="B102" s="21" t="s">
        <v>62</v>
      </c>
      <c r="C102" s="44">
        <f>C97+C77+C73+C100</f>
        <v>706426</v>
      </c>
      <c r="D102" s="23">
        <f>D97+D77+D73+D100</f>
        <v>4788225</v>
      </c>
      <c r="E102" s="23">
        <f>D102/$C102</f>
        <v>6.778098484483866</v>
      </c>
      <c r="F102" s="23">
        <f>F97+F77+F73+F100</f>
        <v>10620172</v>
      </c>
      <c r="G102" s="23">
        <f>F102/$C102</f>
        <v>15.0336652388219</v>
      </c>
      <c r="H102" s="23">
        <f>H97+H77+H73+H100</f>
        <v>11300621</v>
      </c>
      <c r="I102" s="23">
        <f>H102/$C102</f>
        <v>15.996892809721047</v>
      </c>
      <c r="J102" s="23">
        <f>J97+J77+J73+J100</f>
        <v>35236629</v>
      </c>
      <c r="K102" s="23">
        <f>J102/$C102</f>
        <v>49.88014172751286</v>
      </c>
      <c r="L102" s="23">
        <f>L97+L77+L73+L100</f>
        <v>8899622</v>
      </c>
      <c r="M102" s="23">
        <f>L102/$C102</f>
        <v>12.598095200346533</v>
      </c>
      <c r="N102" s="23">
        <f>N97+N77+N73+N100</f>
        <v>6944026</v>
      </c>
      <c r="O102" s="23">
        <f>N102/$C102</f>
        <v>9.829799582688066</v>
      </c>
      <c r="P102" s="23">
        <f>P97+P77+P73+P100</f>
        <v>955497</v>
      </c>
      <c r="Q102" s="23">
        <f>P102/$C102</f>
        <v>1.3525790387103533</v>
      </c>
      <c r="R102" s="27">
        <f>R97+R77+R73+R100</f>
        <v>78744792</v>
      </c>
      <c r="S102" s="23">
        <f>R102/$C102</f>
        <v>111.46927208228463</v>
      </c>
    </row>
    <row r="103" ht="14.25" thickTop="1"/>
    <row r="104" spans="1:19" ht="13.5">
      <c r="A104" s="1" t="s">
        <v>114</v>
      </c>
      <c r="D104" s="60"/>
      <c r="E104" s="60"/>
      <c r="F104" s="60"/>
      <c r="G104" s="47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0"/>
      <c r="S104" s="47"/>
    </row>
  </sheetData>
  <sheetProtection/>
  <mergeCells count="3">
    <mergeCell ref="A1:B1"/>
    <mergeCell ref="R1:R2"/>
    <mergeCell ref="C1:C2"/>
  </mergeCells>
  <printOptions horizontalCentered="1"/>
  <pageMargins left="0.25" right="0.25" top="0.5" bottom="0.5" header="0.25" footer="0.5"/>
  <pageSetup fitToHeight="2" fitToWidth="3" horizontalDpi="600" verticalDpi="600" orientation="portrait" paperSize="5" scale="64" r:id="rId1"/>
  <headerFooter alignWithMargins="0">
    <oddHeader>&amp;C&amp;20Property - Expenditures by Object&amp;12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Melanie Ruiz</cp:lastModifiedBy>
  <cp:lastPrinted>2014-07-08T18:16:57Z</cp:lastPrinted>
  <dcterms:created xsi:type="dcterms:W3CDTF">2003-04-30T20:08:44Z</dcterms:created>
  <dcterms:modified xsi:type="dcterms:W3CDTF">2014-07-10T16:33:15Z</dcterms:modified>
  <cp:category/>
  <cp:version/>
  <cp:contentType/>
  <cp:contentStatus/>
</cp:coreProperties>
</file>