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24" windowWidth="9372" windowHeight="9456" tabRatio="599" activeTab="0"/>
  </bookViews>
  <sheets>
    <sheet name="Pur Prop Services - 400" sheetId="1" r:id="rId1"/>
  </sheets>
  <definedNames>
    <definedName name="_xlfn.IFERROR" hidden="1">#NAME?</definedName>
    <definedName name="_xlnm.Print_Area" localSheetId="0">'Pur Prop Services - 400'!$A$1:$W$103</definedName>
    <definedName name="_xlnm.Print_Titles" localSheetId="0">'Pur Prop Services - 400'!$A:$C,'Pur Prop Services - 400'!$1:$2</definedName>
  </definedNames>
  <calcPr fullCalcOnLoad="1"/>
</workbook>
</file>

<file path=xl/sharedStrings.xml><?xml version="1.0" encoding="utf-8"?>
<sst xmlns="http://schemas.openxmlformats.org/spreadsheetml/2006/main" count="131" uniqueCount="122">
  <si>
    <t>LEA</t>
  </si>
  <si>
    <t>Lawn Care</t>
  </si>
  <si>
    <t>Repairs &amp; Maintenance Services</t>
  </si>
  <si>
    <t>Renting Land &amp; Buildings</t>
  </si>
  <si>
    <t>Construction Services</t>
  </si>
  <si>
    <t>DISTRICT</t>
  </si>
  <si>
    <t>Per Pupil</t>
  </si>
  <si>
    <t>Object Code 411</t>
  </si>
  <si>
    <t>Object Code 421</t>
  </si>
  <si>
    <t>Object Code 423</t>
  </si>
  <si>
    <t>Object Code 424</t>
  </si>
  <si>
    <t>Object Code 430</t>
  </si>
  <si>
    <t>Object Code 441</t>
  </si>
  <si>
    <t>Object Code 450</t>
  </si>
  <si>
    <t>Total Purchased Property Services Expenditures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</si>
  <si>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</si>
  <si>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</si>
  <si>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</si>
  <si>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</si>
  <si>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</si>
  <si>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</si>
  <si>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</si>
  <si>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</si>
  <si>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</si>
  <si>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</si>
  <si>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</si>
  <si>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</si>
  <si>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</si>
  <si>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</si>
  <si>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</si>
  <si>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</si>
  <si>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</si>
  <si>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</si>
  <si>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</si>
  <si>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</si>
  <si>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</si>
  <si>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LaSalle Parish School Board</t>
  </si>
  <si>
    <t>Madison Parish School Board</t>
  </si>
  <si>
    <t>Morehouse Parish School Board</t>
  </si>
  <si>
    <t>Natchitoches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</si>
  <si>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</si>
  <si>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</si>
  <si>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</si>
  <si>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</si>
  <si>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</si>
  <si>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</si>
  <si>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</si>
  <si>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</si>
  <si>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</si>
  <si>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</si>
  <si>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</si>
  <si>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</si>
  <si>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</si>
  <si>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</si>
  <si>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</si>
  <si>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</si>
  <si>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</si>
  <si>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</si>
  <si>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</si>
  <si>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</si>
  <si>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Total Districts</t>
  </si>
  <si>
    <t>LSU Laboratory School</t>
  </si>
  <si>
    <t>Southern University Lab School</t>
  </si>
  <si>
    <t>Total Lab Schools</t>
  </si>
  <si>
    <t>Avoyelles Public Charter School</t>
  </si>
  <si>
    <t>Delhi Charter School</t>
  </si>
  <si>
    <t>Belle Chasse Academy</t>
  </si>
  <si>
    <t>Total Type 2 Charter Schools</t>
  </si>
  <si>
    <t>Total State</t>
  </si>
  <si>
    <t>D'Arbonne Woods Charter School</t>
  </si>
  <si>
    <t xml:space="preserve">Allen Parish School Board </t>
  </si>
  <si>
    <t xml:space="preserve">Calcasieu Parish School Board </t>
  </si>
  <si>
    <t xml:space="preserve">Cameron Parish School Board </t>
  </si>
  <si>
    <t xml:space="preserve">Jefferson Parish School Board </t>
  </si>
  <si>
    <t xml:space="preserve">Jefferson Davis Parish School Board </t>
  </si>
  <si>
    <t xml:space="preserve">Orleans Parish School Board </t>
  </si>
  <si>
    <t xml:space="preserve">St. Charles Parish School Board </t>
  </si>
  <si>
    <t xml:space="preserve">Terrebonne Parish School Board </t>
  </si>
  <si>
    <t xml:space="preserve">Vermilion Parish School Board </t>
  </si>
  <si>
    <t xml:space="preserve">City of Bogalusa School Board </t>
  </si>
  <si>
    <t>A02</t>
  </si>
  <si>
    <t>Office of Juvenile Justice</t>
  </si>
  <si>
    <t>Total Office of Juvenile Justice Schools</t>
  </si>
  <si>
    <t>Rental of Equipment &amp; Vehicles</t>
  </si>
  <si>
    <t>Louisiana Virtual Charter Academy</t>
  </si>
  <si>
    <t>New Orleans Military/Maritime Academy</t>
  </si>
  <si>
    <t>Object Code 400</t>
  </si>
  <si>
    <t>2012-2013</t>
  </si>
  <si>
    <t>Oct.  2012 Elementary Secondary Membership</t>
  </si>
  <si>
    <t xml:space="preserve">Caddo Parish School Board </t>
  </si>
  <si>
    <t xml:space="preserve">East Baton Rouge Parish School Board </t>
  </si>
  <si>
    <t>Lafourche Parish School Board **</t>
  </si>
  <si>
    <t xml:space="preserve">Lincoln Parish School Board </t>
  </si>
  <si>
    <t>Livingston Parish School Board **</t>
  </si>
  <si>
    <t xml:space="preserve">Ouachita Parish School Board </t>
  </si>
  <si>
    <t>Plaquemines Parish School Board **</t>
  </si>
  <si>
    <t xml:space="preserve">Pointe Coupee Parish School Board </t>
  </si>
  <si>
    <t>St. Bernard Parish School Board **</t>
  </si>
  <si>
    <t>St. Tammany Parish School Board **</t>
  </si>
  <si>
    <t>Tangipahoa Parish School Board **</t>
  </si>
  <si>
    <t xml:space="preserve">Zachary Community School Board </t>
  </si>
  <si>
    <t xml:space="preserve">City of Baker School Board </t>
  </si>
  <si>
    <t xml:space="preserve">Central Community School Board </t>
  </si>
  <si>
    <t>Recovery School District (RSD OPERATED) **</t>
  </si>
  <si>
    <t xml:space="preserve">New Vision Learning Academy </t>
  </si>
  <si>
    <t>Southwest Louisiana charter</t>
  </si>
  <si>
    <t>Glencoe Charter School</t>
  </si>
  <si>
    <t xml:space="preserve">International School of Louisiana </t>
  </si>
  <si>
    <t>Milestone/Sabis Academy</t>
  </si>
  <si>
    <t>Maxine Giardina Charter School</t>
  </si>
  <si>
    <t xml:space="preserve">Madison Preparatory Academy </t>
  </si>
  <si>
    <t>International High School of N.O. (VIBE)</t>
  </si>
  <si>
    <t xml:space="preserve">Louisiana Connections Academy </t>
  </si>
  <si>
    <t xml:space="preserve">Lake Charles Academy </t>
  </si>
  <si>
    <t>Lycee Francais de la Nouvelle Orleans</t>
  </si>
  <si>
    <t>JS Clark Leadership Academy</t>
  </si>
  <si>
    <t>Object Code 442</t>
  </si>
  <si>
    <t>** Excludes one-time Hurricane Related expenditures</t>
  </si>
  <si>
    <t>Purchases
Property
Services</t>
  </si>
  <si>
    <t>Water/
Sewage</t>
  </si>
  <si>
    <t>Disposal
Services</t>
  </si>
  <si>
    <t>Custodial
Services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</si>
</sst>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_);_(* \(#,##0\);_(* &quot;-&quot;??_);_(@_)"/>
    <numFmt numFmtId="171" formatCode="0_)"/>
    <numFmt numFmtId="172" formatCode="[$-409]dddd\,\ mmmm\ dd\,\ yyyy"/>
    <numFmt numFmtId="173" formatCode="[$-409]h:mm:ss\ AM/PM"/>
    <numFmt numFmtId="174" formatCode="0.0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sz val="16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131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3" fillId="0" borderId="18" xfId="132" applyFont="1" applyFill="1" applyBorder="1" applyAlignment="1">
      <alignment horizontal="right" wrapText="1"/>
      <protection/>
    </xf>
    <xf numFmtId="0" fontId="2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3" fillId="0" borderId="21" xfId="132" applyFont="1" applyFill="1" applyBorder="1" applyAlignment="1">
      <alignment horizontal="right" wrapText="1"/>
      <protection/>
    </xf>
    <xf numFmtId="0" fontId="3" fillId="0" borderId="11" xfId="132" applyFont="1" applyFill="1" applyBorder="1" applyAlignment="1">
      <alignment horizontal="right" wrapText="1"/>
      <protection/>
    </xf>
    <xf numFmtId="164" fontId="5" fillId="0" borderId="10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5" fillId="0" borderId="23" xfId="0" applyFont="1" applyBorder="1" applyAlignment="1">
      <alignment horizontal="left"/>
    </xf>
    <xf numFmtId="164" fontId="5" fillId="0" borderId="24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33" borderId="22" xfId="0" applyNumberFormat="1" applyFont="1" applyFill="1" applyBorder="1" applyAlignment="1">
      <alignment/>
    </xf>
    <xf numFmtId="0" fontId="3" fillId="0" borderId="19" xfId="132" applyFont="1" applyFill="1" applyBorder="1" applyAlignment="1">
      <alignment horizontal="left" wrapText="1"/>
      <protection/>
    </xf>
    <xf numFmtId="0" fontId="2" fillId="0" borderId="25" xfId="0" applyFont="1" applyBorder="1" applyAlignment="1">
      <alignment/>
    </xf>
    <xf numFmtId="0" fontId="5" fillId="0" borderId="14" xfId="0" applyFont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0" borderId="0" xfId="0" applyFont="1" applyBorder="1" applyAlignment="1">
      <alignment/>
    </xf>
    <xf numFmtId="164" fontId="3" fillId="0" borderId="11" xfId="132" applyNumberFormat="1" applyFont="1" applyFill="1" applyBorder="1" applyAlignment="1">
      <alignment horizontal="right" wrapText="1"/>
      <protection/>
    </xf>
    <xf numFmtId="164" fontId="3" fillId="36" borderId="11" xfId="132" applyNumberFormat="1" applyFont="1" applyFill="1" applyBorder="1" applyAlignment="1">
      <alignment horizontal="right" wrapText="1"/>
      <protection/>
    </xf>
    <xf numFmtId="0" fontId="3" fillId="0" borderId="21" xfId="132" applyFont="1" applyFill="1" applyBorder="1" applyAlignment="1">
      <alignment wrapText="1"/>
      <protection/>
    </xf>
    <xf numFmtId="164" fontId="3" fillId="0" borderId="21" xfId="132" applyNumberFormat="1" applyFont="1" applyFill="1" applyBorder="1" applyAlignment="1">
      <alignment horizontal="right" wrapText="1"/>
      <protection/>
    </xf>
    <xf numFmtId="164" fontId="3" fillId="36" borderId="21" xfId="132" applyNumberFormat="1" applyFont="1" applyFill="1" applyBorder="1" applyAlignment="1">
      <alignment horizontal="right" wrapText="1"/>
      <protection/>
    </xf>
    <xf numFmtId="0" fontId="2" fillId="35" borderId="26" xfId="0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0" fontId="3" fillId="0" borderId="13" xfId="132" applyFont="1" applyFill="1" applyBorder="1" applyAlignment="1">
      <alignment wrapText="1"/>
      <protection/>
    </xf>
    <xf numFmtId="164" fontId="3" fillId="0" borderId="13" xfId="132" applyNumberFormat="1" applyFont="1" applyFill="1" applyBorder="1" applyAlignment="1">
      <alignment horizontal="right" wrapText="1"/>
      <protection/>
    </xf>
    <xf numFmtId="164" fontId="3" fillId="36" borderId="13" xfId="132" applyNumberFormat="1" applyFont="1" applyFill="1" applyBorder="1" applyAlignment="1">
      <alignment horizontal="right" wrapText="1"/>
      <protection/>
    </xf>
    <xf numFmtId="0" fontId="3" fillId="0" borderId="11" xfId="132" applyFont="1" applyFill="1" applyBorder="1" applyAlignment="1">
      <alignment horizontal="left" wrapText="1"/>
      <protection/>
    </xf>
    <xf numFmtId="164" fontId="5" fillId="0" borderId="11" xfId="0" applyNumberFormat="1" applyFont="1" applyBorder="1" applyAlignment="1">
      <alignment/>
    </xf>
    <xf numFmtId="164" fontId="4" fillId="33" borderId="27" xfId="0" applyNumberFormat="1" applyFont="1" applyFill="1" applyBorder="1" applyAlignment="1">
      <alignment/>
    </xf>
    <xf numFmtId="164" fontId="5" fillId="0" borderId="28" xfId="0" applyNumberFormat="1" applyFont="1" applyBorder="1" applyAlignment="1">
      <alignment/>
    </xf>
    <xf numFmtId="3" fontId="5" fillId="34" borderId="29" xfId="0" applyNumberFormat="1" applyFont="1" applyFill="1" applyBorder="1" applyAlignment="1">
      <alignment/>
    </xf>
    <xf numFmtId="3" fontId="3" fillId="30" borderId="11" xfId="132" applyNumberFormat="1" applyFont="1" applyFill="1" applyBorder="1" applyAlignment="1">
      <alignment horizontal="right" wrapText="1"/>
      <protection/>
    </xf>
    <xf numFmtId="3" fontId="3" fillId="30" borderId="21" xfId="132" applyNumberFormat="1" applyFont="1" applyFill="1" applyBorder="1" applyAlignment="1">
      <alignment horizontal="right" wrapText="1"/>
      <protection/>
    </xf>
    <xf numFmtId="164" fontId="5" fillId="0" borderId="30" xfId="0" applyNumberFormat="1" applyFont="1" applyBorder="1" applyAlignment="1">
      <alignment/>
    </xf>
    <xf numFmtId="164" fontId="4" fillId="33" borderId="30" xfId="0" applyNumberFormat="1" applyFon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3" fillId="0" borderId="31" xfId="132" applyFont="1" applyFill="1" applyBorder="1" applyAlignment="1">
      <alignment wrapText="1"/>
      <protection/>
    </xf>
    <xf numFmtId="0" fontId="3" fillId="0" borderId="32" xfId="132" applyFont="1" applyFill="1" applyBorder="1" applyAlignment="1">
      <alignment wrapText="1"/>
      <protection/>
    </xf>
    <xf numFmtId="0" fontId="3" fillId="0" borderId="12" xfId="132" applyFont="1" applyFill="1" applyBorder="1" applyAlignment="1">
      <alignment horizontal="left" wrapText="1"/>
      <protection/>
    </xf>
    <xf numFmtId="0" fontId="3" fillId="37" borderId="11" xfId="132" applyFont="1" applyFill="1" applyBorder="1" applyAlignment="1">
      <alignment horizontal="right" wrapText="1"/>
      <protection/>
    </xf>
    <xf numFmtId="0" fontId="3" fillId="37" borderId="11" xfId="132" applyFont="1" applyFill="1" applyBorder="1" applyAlignment="1">
      <alignment wrapText="1"/>
      <protection/>
    </xf>
    <xf numFmtId="3" fontId="5" fillId="37" borderId="11" xfId="0" applyNumberFormat="1" applyFont="1" applyFill="1" applyBorder="1" applyAlignment="1">
      <alignment/>
    </xf>
    <xf numFmtId="5" fontId="3" fillId="36" borderId="13" xfId="132" applyNumberFormat="1" applyFont="1" applyFill="1" applyBorder="1" applyAlignment="1">
      <alignment horizontal="right" wrapText="1"/>
      <protection/>
    </xf>
    <xf numFmtId="5" fontId="3" fillId="36" borderId="21" xfId="132" applyNumberFormat="1" applyFont="1" applyFill="1" applyBorder="1" applyAlignment="1">
      <alignment horizontal="right" wrapText="1"/>
      <protection/>
    </xf>
    <xf numFmtId="5" fontId="3" fillId="36" borderId="11" xfId="132" applyNumberFormat="1" applyFont="1" applyFill="1" applyBorder="1" applyAlignment="1">
      <alignment horizontal="right" wrapText="1"/>
      <protection/>
    </xf>
    <xf numFmtId="0" fontId="2" fillId="33" borderId="10" xfId="0" applyFont="1" applyFill="1" applyBorder="1" applyAlignment="1">
      <alignment horizontal="center"/>
    </xf>
    <xf numFmtId="38" fontId="2" fillId="0" borderId="0" xfId="97" applyNumberFormat="1" applyFont="1" applyFill="1" applyAlignment="1">
      <alignment horizontal="left" vertical="top" wrapText="1"/>
      <protection/>
    </xf>
    <xf numFmtId="0" fontId="0" fillId="0" borderId="0" xfId="0" applyAlignment="1">
      <alignment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" xfId="60"/>
    <cellStyle name="Normal 12" xfId="61"/>
    <cellStyle name="Normal 13" xfId="62"/>
    <cellStyle name="Normal 14" xfId="63"/>
    <cellStyle name="Normal 15" xfId="64"/>
    <cellStyle name="Normal 16" xfId="65"/>
    <cellStyle name="Normal 16 2" xfId="66"/>
    <cellStyle name="Normal 17" xfId="67"/>
    <cellStyle name="Normal 18" xfId="68"/>
    <cellStyle name="Normal 19" xfId="69"/>
    <cellStyle name="Normal 19 2" xfId="70"/>
    <cellStyle name="Normal 2" xfId="71"/>
    <cellStyle name="Normal 2 2" xfId="72"/>
    <cellStyle name="Normal 2 2 2" xfId="73"/>
    <cellStyle name="Normal 2 3" xfId="74"/>
    <cellStyle name="Normal 2 4" xfId="75"/>
    <cellStyle name="Normal 20" xfId="76"/>
    <cellStyle name="Normal 21" xfId="77"/>
    <cellStyle name="Normal 22" xfId="78"/>
    <cellStyle name="Normal 23" xfId="79"/>
    <cellStyle name="Normal 24" xfId="80"/>
    <cellStyle name="Normal 25" xfId="81"/>
    <cellStyle name="Normal 26" xfId="82"/>
    <cellStyle name="Normal 27" xfId="83"/>
    <cellStyle name="Normal 28" xfId="84"/>
    <cellStyle name="Normal 29" xfId="85"/>
    <cellStyle name="Normal 3" xfId="86"/>
    <cellStyle name="Normal 3 2" xfId="87"/>
    <cellStyle name="Normal 30" xfId="88"/>
    <cellStyle name="Normal 31" xfId="89"/>
    <cellStyle name="Normal 32" xfId="90"/>
    <cellStyle name="Normal 33" xfId="91"/>
    <cellStyle name="Normal 34" xfId="92"/>
    <cellStyle name="Normal 35" xfId="93"/>
    <cellStyle name="Normal 36" xfId="94"/>
    <cellStyle name="Normal 37" xfId="95"/>
    <cellStyle name="Normal 38" xfId="96"/>
    <cellStyle name="Normal 38 2" xfId="97"/>
    <cellStyle name="Normal 39" xfId="98"/>
    <cellStyle name="Normal 39 2" xfId="99"/>
    <cellStyle name="Normal 4" xfId="100"/>
    <cellStyle name="Normal 4 2" xfId="101"/>
    <cellStyle name="Normal 4 3" xfId="102"/>
    <cellStyle name="Normal 4 4" xfId="103"/>
    <cellStyle name="Normal 4 5" xfId="104"/>
    <cellStyle name="Normal 4 6" xfId="105"/>
    <cellStyle name="Normal 40" xfId="106"/>
    <cellStyle name="Normal 41" xfId="107"/>
    <cellStyle name="Normal 42" xfId="108"/>
    <cellStyle name="Normal 43" xfId="109"/>
    <cellStyle name="Normal 44" xfId="110"/>
    <cellStyle name="Normal 45" xfId="111"/>
    <cellStyle name="Normal 46" xfId="112"/>
    <cellStyle name="Normal 46 2" xfId="113"/>
    <cellStyle name="Normal 46 3" xfId="114"/>
    <cellStyle name="Normal 47" xfId="115"/>
    <cellStyle name="Normal 47 2" xfId="116"/>
    <cellStyle name="Normal 48" xfId="117"/>
    <cellStyle name="Normal 49" xfId="118"/>
    <cellStyle name="Normal 5" xfId="119"/>
    <cellStyle name="Normal 50" xfId="120"/>
    <cellStyle name="Normal 51" xfId="121"/>
    <cellStyle name="Normal 52" xfId="122"/>
    <cellStyle name="Normal 53" xfId="123"/>
    <cellStyle name="Normal 54" xfId="124"/>
    <cellStyle name="Normal 55" xfId="125"/>
    <cellStyle name="Normal 56" xfId="126"/>
    <cellStyle name="Normal 6" xfId="127"/>
    <cellStyle name="Normal 7" xfId="128"/>
    <cellStyle name="Normal 8" xfId="129"/>
    <cellStyle name="Normal 9" xfId="130"/>
    <cellStyle name="Normal_800" xfId="131"/>
    <cellStyle name="Normal_Sheet1" xfId="132"/>
    <cellStyle name="Note" xfId="133"/>
    <cellStyle name="Output" xfId="134"/>
    <cellStyle name="Percent" xfId="135"/>
    <cellStyle name="Title" xfId="136"/>
    <cellStyle name="Total" xfId="137"/>
    <cellStyle name="Warning Text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4"/>
  <sheetViews>
    <sheetView tabSelected="1" view="pageBreakPreview" zoomScale="90" zoomScaleSheetLayoutView="9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" sqref="D3"/>
    </sheetView>
  </sheetViews>
  <sheetFormatPr defaultColWidth="9.140625" defaultRowHeight="12.75"/>
  <cols>
    <col min="1" max="1" width="5.8515625" style="1" customWidth="1"/>
    <col min="2" max="2" width="41.57421875" style="1" customWidth="1"/>
    <col min="3" max="3" width="10.00390625" style="1" customWidth="1"/>
    <col min="4" max="4" width="12.57421875" style="1" bestFit="1" customWidth="1"/>
    <col min="5" max="5" width="7.8515625" style="1" bestFit="1" customWidth="1"/>
    <col min="6" max="6" width="12.57421875" style="1" bestFit="1" customWidth="1"/>
    <col min="7" max="7" width="7.8515625" style="1" bestFit="1" customWidth="1"/>
    <col min="8" max="8" width="12.57421875" style="1" bestFit="1" customWidth="1"/>
    <col min="9" max="9" width="7.8515625" style="1" bestFit="1" customWidth="1"/>
    <col min="10" max="10" width="12.57421875" style="1" bestFit="1" customWidth="1"/>
    <col min="11" max="11" width="7.8515625" style="1" bestFit="1" customWidth="1"/>
    <col min="12" max="12" width="12.57421875" style="1" bestFit="1" customWidth="1"/>
    <col min="13" max="13" width="7.8515625" style="1" bestFit="1" customWidth="1"/>
    <col min="14" max="14" width="14.00390625" style="1" bestFit="1" customWidth="1"/>
    <col min="15" max="15" width="7.8515625" style="1" bestFit="1" customWidth="1"/>
    <col min="16" max="16" width="12.8515625" style="1" customWidth="1"/>
    <col min="17" max="17" width="7.140625" style="1" customWidth="1"/>
    <col min="18" max="18" width="12.421875" style="1" customWidth="1"/>
    <col min="19" max="19" width="7.28125" style="1" customWidth="1"/>
    <col min="20" max="20" width="12.421875" style="1" customWidth="1"/>
    <col min="21" max="21" width="7.28125" style="1" customWidth="1"/>
    <col min="22" max="22" width="11.57421875" style="1" customWidth="1"/>
    <col min="23" max="23" width="6.57421875" style="1" customWidth="1"/>
    <col min="24" max="16384" width="9.140625" style="1" customWidth="1"/>
  </cols>
  <sheetData>
    <row r="1" spans="1:23" ht="52.5" customHeight="1">
      <c r="A1" s="67" t="s">
        <v>87</v>
      </c>
      <c r="B1" s="68"/>
      <c r="C1" s="71" t="s">
        <v>88</v>
      </c>
      <c r="D1" s="7" t="s">
        <v>118</v>
      </c>
      <c r="E1" s="4"/>
      <c r="F1" s="7" t="s">
        <v>119</v>
      </c>
      <c r="G1" s="4"/>
      <c r="H1" s="7" t="s">
        <v>120</v>
      </c>
      <c r="I1" s="6"/>
      <c r="J1" s="9" t="s">
        <v>121</v>
      </c>
      <c r="K1" s="6"/>
      <c r="L1" s="9" t="s">
        <v>1</v>
      </c>
      <c r="M1" s="6"/>
      <c r="N1" s="9" t="s">
        <v>2</v>
      </c>
      <c r="O1" s="4"/>
      <c r="P1" s="7" t="s">
        <v>3</v>
      </c>
      <c r="Q1" s="6"/>
      <c r="R1" s="9" t="s">
        <v>83</v>
      </c>
      <c r="S1" s="6"/>
      <c r="T1" s="9" t="s">
        <v>4</v>
      </c>
      <c r="U1" s="4"/>
      <c r="V1" s="69" t="s">
        <v>14</v>
      </c>
      <c r="W1" s="6"/>
    </row>
    <row r="2" spans="1:23" ht="15" customHeight="1">
      <c r="A2" s="2" t="s">
        <v>0</v>
      </c>
      <c r="B2" s="2" t="s">
        <v>5</v>
      </c>
      <c r="C2" s="72"/>
      <c r="D2" s="3" t="s">
        <v>86</v>
      </c>
      <c r="E2" s="5" t="s">
        <v>6</v>
      </c>
      <c r="F2" s="3" t="s">
        <v>7</v>
      </c>
      <c r="G2" s="5" t="s">
        <v>6</v>
      </c>
      <c r="H2" s="3" t="s">
        <v>8</v>
      </c>
      <c r="I2" s="5" t="s">
        <v>6</v>
      </c>
      <c r="J2" s="64" t="s">
        <v>9</v>
      </c>
      <c r="K2" s="5" t="s">
        <v>6</v>
      </c>
      <c r="L2" s="3" t="s">
        <v>10</v>
      </c>
      <c r="M2" s="5" t="s">
        <v>6</v>
      </c>
      <c r="N2" s="3" t="s">
        <v>11</v>
      </c>
      <c r="O2" s="5" t="s">
        <v>6</v>
      </c>
      <c r="P2" s="3" t="s">
        <v>12</v>
      </c>
      <c r="Q2" s="5" t="s">
        <v>6</v>
      </c>
      <c r="R2" s="3" t="s">
        <v>116</v>
      </c>
      <c r="S2" s="5" t="s">
        <v>6</v>
      </c>
      <c r="T2" s="3" t="s">
        <v>13</v>
      </c>
      <c r="U2" s="5" t="s">
        <v>6</v>
      </c>
      <c r="V2" s="70"/>
      <c r="W2" s="5" t="s">
        <v>6</v>
      </c>
    </row>
    <row r="3" spans="1:23" ht="13.5">
      <c r="A3" s="41">
        <v>1</v>
      </c>
      <c r="B3" s="56" t="s">
        <v>15</v>
      </c>
      <c r="C3" s="50">
        <v>9931</v>
      </c>
      <c r="D3" s="42">
        <v>11000</v>
      </c>
      <c r="E3" s="42">
        <f>D3/$C3</f>
        <v>1.1076427348706073</v>
      </c>
      <c r="F3" s="42">
        <v>163471</v>
      </c>
      <c r="G3" s="42">
        <f>F3/$C3</f>
        <v>16.460678682912093</v>
      </c>
      <c r="H3" s="42">
        <v>61479</v>
      </c>
      <c r="I3" s="42">
        <f>H3/$C3</f>
        <v>6.1906152451918235</v>
      </c>
      <c r="J3" s="42">
        <v>128083</v>
      </c>
      <c r="K3" s="42">
        <f>J3/$C3</f>
        <v>12.897291310039272</v>
      </c>
      <c r="L3" s="42">
        <v>40656</v>
      </c>
      <c r="M3" s="42">
        <f>L3/$C3</f>
        <v>4.093847548081764</v>
      </c>
      <c r="N3" s="42">
        <v>2416060</v>
      </c>
      <c r="O3" s="42">
        <f>N3/$C3</f>
        <v>243.28466418286175</v>
      </c>
      <c r="P3" s="42">
        <v>68700</v>
      </c>
      <c r="Q3" s="42">
        <f>P3/$C3</f>
        <v>6.917732353237338</v>
      </c>
      <c r="R3" s="42">
        <v>690410</v>
      </c>
      <c r="S3" s="42">
        <f>R3/$C3</f>
        <v>69.52069278018327</v>
      </c>
      <c r="T3" s="42">
        <v>37539</v>
      </c>
      <c r="U3" s="42">
        <f>T3/$C3</f>
        <v>3.7799818749370657</v>
      </c>
      <c r="V3" s="61">
        <f>D3+F3+H3+J3+L3+N3+P3+R3+T3</f>
        <v>3617398</v>
      </c>
      <c r="W3" s="42">
        <f>V3/$C3</f>
        <v>364.25314671231496</v>
      </c>
    </row>
    <row r="4" spans="1:23" ht="13.5">
      <c r="A4" s="16">
        <v>2</v>
      </c>
      <c r="B4" s="55" t="s">
        <v>70</v>
      </c>
      <c r="C4" s="50">
        <v>4340</v>
      </c>
      <c r="D4" s="37">
        <v>21228</v>
      </c>
      <c r="E4" s="37">
        <f aca="true" t="shared" si="0" ref="E4:E67">D4/$C4</f>
        <v>4.8912442396313365</v>
      </c>
      <c r="F4" s="37">
        <v>66906</v>
      </c>
      <c r="G4" s="37">
        <f aca="true" t="shared" si="1" ref="G4:G67">F4/$C4</f>
        <v>15.416129032258064</v>
      </c>
      <c r="H4" s="37">
        <v>58391</v>
      </c>
      <c r="I4" s="37">
        <f aca="true" t="shared" si="2" ref="I4:I67">H4/$C4</f>
        <v>13.454147465437789</v>
      </c>
      <c r="J4" s="37">
        <v>36878</v>
      </c>
      <c r="K4" s="37">
        <f aca="true" t="shared" si="3" ref="K4:K67">J4/$C4</f>
        <v>8.497235023041474</v>
      </c>
      <c r="L4" s="37">
        <v>0</v>
      </c>
      <c r="M4" s="37">
        <f aca="true" t="shared" si="4" ref="M4:M67">L4/$C4</f>
        <v>0</v>
      </c>
      <c r="N4" s="37">
        <v>796656</v>
      </c>
      <c r="O4" s="37">
        <f aca="true" t="shared" si="5" ref="O4:O67">N4/$C4</f>
        <v>183.56129032258065</v>
      </c>
      <c r="P4" s="37">
        <v>0</v>
      </c>
      <c r="Q4" s="37">
        <f aca="true" t="shared" si="6" ref="Q4:Q67">P4/$C4</f>
        <v>0</v>
      </c>
      <c r="R4" s="37">
        <v>378025</v>
      </c>
      <c r="S4" s="37">
        <f aca="true" t="shared" si="7" ref="S4:S67">R4/$C4</f>
        <v>87.10253456221199</v>
      </c>
      <c r="T4" s="37">
        <v>176049</v>
      </c>
      <c r="U4" s="37">
        <f aca="true" t="shared" si="8" ref="U4:U67">T4/$C4</f>
        <v>40.56428571428572</v>
      </c>
      <c r="V4" s="62">
        <f aca="true" t="shared" si="9" ref="V4:V67">D4+F4+H4+J4+L4+N4+P4+R4+T4</f>
        <v>1534133</v>
      </c>
      <c r="W4" s="37">
        <f aca="true" t="shared" si="10" ref="W4:W69">V4/$C4</f>
        <v>353.486866359447</v>
      </c>
    </row>
    <row r="5" spans="1:23" ht="13.5">
      <c r="A5" s="16">
        <v>3</v>
      </c>
      <c r="B5" s="55" t="s">
        <v>16</v>
      </c>
      <c r="C5" s="50">
        <v>20932</v>
      </c>
      <c r="D5" s="37">
        <v>7996</v>
      </c>
      <c r="E5" s="37">
        <f t="shared" si="0"/>
        <v>0.38199885343015477</v>
      </c>
      <c r="F5" s="37">
        <v>254232</v>
      </c>
      <c r="G5" s="37">
        <f t="shared" si="1"/>
        <v>12.14561437034206</v>
      </c>
      <c r="H5" s="37">
        <v>163403</v>
      </c>
      <c r="I5" s="37">
        <f t="shared" si="2"/>
        <v>7.806373017389642</v>
      </c>
      <c r="J5" s="37">
        <v>5970</v>
      </c>
      <c r="K5" s="37">
        <f t="shared" si="3"/>
        <v>0.2852092489967514</v>
      </c>
      <c r="L5" s="37">
        <v>133572</v>
      </c>
      <c r="M5" s="37">
        <f t="shared" si="4"/>
        <v>6.381234473533346</v>
      </c>
      <c r="N5" s="37">
        <v>2463980</v>
      </c>
      <c r="O5" s="37">
        <f t="shared" si="5"/>
        <v>117.71354863367094</v>
      </c>
      <c r="P5" s="37">
        <v>651089</v>
      </c>
      <c r="Q5" s="37">
        <f t="shared" si="6"/>
        <v>31.104958914580546</v>
      </c>
      <c r="R5" s="37">
        <v>971890</v>
      </c>
      <c r="S5" s="37">
        <f t="shared" si="7"/>
        <v>46.43082361933881</v>
      </c>
      <c r="T5" s="37">
        <v>31797464</v>
      </c>
      <c r="U5" s="37">
        <f t="shared" si="8"/>
        <v>1519.0838906936747</v>
      </c>
      <c r="V5" s="62">
        <f t="shared" si="9"/>
        <v>36449596</v>
      </c>
      <c r="W5" s="37">
        <f t="shared" si="10"/>
        <v>1741.333651824957</v>
      </c>
    </row>
    <row r="6" spans="1:23" ht="13.5">
      <c r="A6" s="16">
        <v>4</v>
      </c>
      <c r="B6" s="55" t="s">
        <v>17</v>
      </c>
      <c r="C6" s="50">
        <v>3799</v>
      </c>
      <c r="D6" s="37">
        <v>103921</v>
      </c>
      <c r="E6" s="37">
        <f t="shared" si="0"/>
        <v>27.354830218478547</v>
      </c>
      <c r="F6" s="37">
        <v>30647</v>
      </c>
      <c r="G6" s="37">
        <f t="shared" si="1"/>
        <v>8.067122927086075</v>
      </c>
      <c r="H6" s="37">
        <v>51719</v>
      </c>
      <c r="I6" s="37">
        <f t="shared" si="2"/>
        <v>13.613845748881285</v>
      </c>
      <c r="J6" s="37">
        <v>0</v>
      </c>
      <c r="K6" s="37">
        <f t="shared" si="3"/>
        <v>0</v>
      </c>
      <c r="L6" s="37">
        <v>0</v>
      </c>
      <c r="M6" s="37">
        <f t="shared" si="4"/>
        <v>0</v>
      </c>
      <c r="N6" s="37">
        <v>581644</v>
      </c>
      <c r="O6" s="37">
        <f t="shared" si="5"/>
        <v>153.10450118452223</v>
      </c>
      <c r="P6" s="37">
        <v>16036</v>
      </c>
      <c r="Q6" s="37">
        <f t="shared" si="6"/>
        <v>4.221110818636483</v>
      </c>
      <c r="R6" s="37">
        <v>333527</v>
      </c>
      <c r="S6" s="37">
        <f t="shared" si="7"/>
        <v>87.79336667544091</v>
      </c>
      <c r="T6" s="37">
        <v>4731310</v>
      </c>
      <c r="U6" s="37">
        <f t="shared" si="8"/>
        <v>1245.4093182416425</v>
      </c>
      <c r="V6" s="62">
        <f t="shared" si="9"/>
        <v>5848804</v>
      </c>
      <c r="W6" s="37">
        <f t="shared" si="10"/>
        <v>1539.564095814688</v>
      </c>
    </row>
    <row r="7" spans="1:23" ht="13.5">
      <c r="A7" s="17">
        <v>5</v>
      </c>
      <c r="B7" s="57" t="s">
        <v>18</v>
      </c>
      <c r="C7" s="49">
        <v>5979</v>
      </c>
      <c r="D7" s="34">
        <v>0</v>
      </c>
      <c r="E7" s="34">
        <f t="shared" si="0"/>
        <v>0</v>
      </c>
      <c r="F7" s="34">
        <v>1654</v>
      </c>
      <c r="G7" s="34">
        <f t="shared" si="1"/>
        <v>0.2766348887773875</v>
      </c>
      <c r="H7" s="34">
        <v>43940</v>
      </c>
      <c r="I7" s="34">
        <f t="shared" si="2"/>
        <v>7.349055025924067</v>
      </c>
      <c r="J7" s="34">
        <v>0</v>
      </c>
      <c r="K7" s="34">
        <f t="shared" si="3"/>
        <v>0</v>
      </c>
      <c r="L7" s="34">
        <v>0</v>
      </c>
      <c r="M7" s="34">
        <f t="shared" si="4"/>
        <v>0</v>
      </c>
      <c r="N7" s="34">
        <v>2323524</v>
      </c>
      <c r="O7" s="34">
        <f t="shared" si="5"/>
        <v>388.61414952333166</v>
      </c>
      <c r="P7" s="34">
        <v>0</v>
      </c>
      <c r="Q7" s="34">
        <f t="shared" si="6"/>
        <v>0</v>
      </c>
      <c r="R7" s="34">
        <v>43578</v>
      </c>
      <c r="S7" s="34">
        <f t="shared" si="7"/>
        <v>7.288509784244857</v>
      </c>
      <c r="T7" s="34">
        <v>0</v>
      </c>
      <c r="U7" s="34">
        <f t="shared" si="8"/>
        <v>0</v>
      </c>
      <c r="V7" s="63">
        <f t="shared" si="9"/>
        <v>2412696</v>
      </c>
      <c r="W7" s="34">
        <f t="shared" si="10"/>
        <v>403.528349222278</v>
      </c>
    </row>
    <row r="8" spans="1:23" ht="13.5">
      <c r="A8" s="41">
        <v>6</v>
      </c>
      <c r="B8" s="56" t="s">
        <v>19</v>
      </c>
      <c r="C8" s="50">
        <v>6081</v>
      </c>
      <c r="D8" s="42">
        <v>429178</v>
      </c>
      <c r="E8" s="42">
        <f t="shared" si="0"/>
        <v>70.57687880282849</v>
      </c>
      <c r="F8" s="42">
        <v>73543</v>
      </c>
      <c r="G8" s="42">
        <f t="shared" si="1"/>
        <v>12.093899029764842</v>
      </c>
      <c r="H8" s="42">
        <v>77382</v>
      </c>
      <c r="I8" s="42">
        <f t="shared" si="2"/>
        <v>12.72520966946226</v>
      </c>
      <c r="J8" s="42">
        <v>0</v>
      </c>
      <c r="K8" s="42">
        <f t="shared" si="3"/>
        <v>0</v>
      </c>
      <c r="L8" s="42">
        <v>0</v>
      </c>
      <c r="M8" s="42">
        <f t="shared" si="4"/>
        <v>0</v>
      </c>
      <c r="N8" s="42">
        <v>541038</v>
      </c>
      <c r="O8" s="42">
        <f t="shared" si="5"/>
        <v>88.97187962506166</v>
      </c>
      <c r="P8" s="42">
        <v>0</v>
      </c>
      <c r="Q8" s="42">
        <f t="shared" si="6"/>
        <v>0</v>
      </c>
      <c r="R8" s="42">
        <v>136014</v>
      </c>
      <c r="S8" s="42">
        <f t="shared" si="7"/>
        <v>22.36704489393192</v>
      </c>
      <c r="T8" s="42">
        <v>3093590</v>
      </c>
      <c r="U8" s="42">
        <f t="shared" si="8"/>
        <v>508.73047196184837</v>
      </c>
      <c r="V8" s="62">
        <f t="shared" si="9"/>
        <v>4350745</v>
      </c>
      <c r="W8" s="42">
        <f t="shared" si="10"/>
        <v>715.4653839828976</v>
      </c>
    </row>
    <row r="9" spans="1:23" ht="13.5">
      <c r="A9" s="16">
        <v>7</v>
      </c>
      <c r="B9" s="55" t="s">
        <v>20</v>
      </c>
      <c r="C9" s="50">
        <v>2329</v>
      </c>
      <c r="D9" s="37">
        <v>220</v>
      </c>
      <c r="E9" s="37">
        <f t="shared" si="0"/>
        <v>0.094461142121082</v>
      </c>
      <c r="F9" s="37">
        <v>28961</v>
      </c>
      <c r="G9" s="37">
        <f t="shared" si="1"/>
        <v>12.4349506225848</v>
      </c>
      <c r="H9" s="37">
        <v>0</v>
      </c>
      <c r="I9" s="37">
        <f t="shared" si="2"/>
        <v>0</v>
      </c>
      <c r="J9" s="37">
        <v>0</v>
      </c>
      <c r="K9" s="37">
        <f t="shared" si="3"/>
        <v>0</v>
      </c>
      <c r="L9" s="37">
        <v>102176</v>
      </c>
      <c r="M9" s="37">
        <f t="shared" si="4"/>
        <v>43.87118935165307</v>
      </c>
      <c r="N9" s="37">
        <v>716862</v>
      </c>
      <c r="O9" s="37">
        <f t="shared" si="5"/>
        <v>307.79819665092316</v>
      </c>
      <c r="P9" s="37">
        <v>0</v>
      </c>
      <c r="Q9" s="37">
        <f t="shared" si="6"/>
        <v>0</v>
      </c>
      <c r="R9" s="37">
        <v>192860</v>
      </c>
      <c r="S9" s="37">
        <f t="shared" si="7"/>
        <v>82.80807213396308</v>
      </c>
      <c r="T9" s="37">
        <v>3080180</v>
      </c>
      <c r="U9" s="37">
        <f t="shared" si="8"/>
        <v>1322.5332760841563</v>
      </c>
      <c r="V9" s="62">
        <f t="shared" si="9"/>
        <v>4121259</v>
      </c>
      <c r="W9" s="37">
        <f t="shared" si="10"/>
        <v>1769.5401459854015</v>
      </c>
    </row>
    <row r="10" spans="1:23" ht="13.5">
      <c r="A10" s="16">
        <v>8</v>
      </c>
      <c r="B10" s="55" t="s">
        <v>21</v>
      </c>
      <c r="C10" s="50">
        <v>21490</v>
      </c>
      <c r="D10" s="37">
        <v>0</v>
      </c>
      <c r="E10" s="37">
        <f t="shared" si="0"/>
        <v>0</v>
      </c>
      <c r="F10" s="37">
        <v>356774</v>
      </c>
      <c r="G10" s="37">
        <f t="shared" si="1"/>
        <v>16.60186133085156</v>
      </c>
      <c r="H10" s="37">
        <v>199906</v>
      </c>
      <c r="I10" s="37">
        <f t="shared" si="2"/>
        <v>9.302280130293159</v>
      </c>
      <c r="J10" s="37">
        <v>0</v>
      </c>
      <c r="K10" s="37">
        <f t="shared" si="3"/>
        <v>0</v>
      </c>
      <c r="L10" s="37">
        <v>67242</v>
      </c>
      <c r="M10" s="37">
        <f t="shared" si="4"/>
        <v>3.1289902280130293</v>
      </c>
      <c r="N10" s="37">
        <v>3512990</v>
      </c>
      <c r="O10" s="37">
        <f t="shared" si="5"/>
        <v>163.47091670544438</v>
      </c>
      <c r="P10" s="37">
        <v>7648</v>
      </c>
      <c r="Q10" s="37">
        <f t="shared" si="6"/>
        <v>0.3558864588180549</v>
      </c>
      <c r="R10" s="37">
        <v>16546</v>
      </c>
      <c r="S10" s="37">
        <f t="shared" si="7"/>
        <v>0.7699395067473244</v>
      </c>
      <c r="T10" s="37">
        <v>574388</v>
      </c>
      <c r="U10" s="37">
        <f t="shared" si="8"/>
        <v>26.728152629129827</v>
      </c>
      <c r="V10" s="62">
        <f t="shared" si="9"/>
        <v>4735494</v>
      </c>
      <c r="W10" s="37">
        <f t="shared" si="10"/>
        <v>220.35802698929734</v>
      </c>
    </row>
    <row r="11" spans="1:23" ht="13.5">
      <c r="A11" s="16">
        <v>9</v>
      </c>
      <c r="B11" s="55" t="s">
        <v>89</v>
      </c>
      <c r="C11" s="50">
        <v>41239</v>
      </c>
      <c r="D11" s="37">
        <v>74356</v>
      </c>
      <c r="E11" s="37">
        <f t="shared" si="0"/>
        <v>1.8030505104391474</v>
      </c>
      <c r="F11" s="37">
        <v>1039406</v>
      </c>
      <c r="G11" s="37">
        <f t="shared" si="1"/>
        <v>25.20444239676035</v>
      </c>
      <c r="H11" s="37">
        <v>288542</v>
      </c>
      <c r="I11" s="37">
        <f t="shared" si="2"/>
        <v>6.996823395329663</v>
      </c>
      <c r="J11" s="37">
        <v>0</v>
      </c>
      <c r="K11" s="37">
        <f t="shared" si="3"/>
        <v>0</v>
      </c>
      <c r="L11" s="37">
        <v>177318</v>
      </c>
      <c r="M11" s="37">
        <f t="shared" si="4"/>
        <v>4.2997647857610515</v>
      </c>
      <c r="N11" s="37">
        <v>1909394</v>
      </c>
      <c r="O11" s="37">
        <f t="shared" si="5"/>
        <v>46.30068624360435</v>
      </c>
      <c r="P11" s="37">
        <v>48549</v>
      </c>
      <c r="Q11" s="37">
        <f t="shared" si="6"/>
        <v>1.17725939038289</v>
      </c>
      <c r="R11" s="37">
        <v>678108</v>
      </c>
      <c r="S11" s="37">
        <f t="shared" si="7"/>
        <v>16.443366715972743</v>
      </c>
      <c r="T11" s="37">
        <v>21762630</v>
      </c>
      <c r="U11" s="37">
        <f t="shared" si="8"/>
        <v>527.7196343267295</v>
      </c>
      <c r="V11" s="62">
        <f t="shared" si="9"/>
        <v>25978303</v>
      </c>
      <c r="W11" s="37">
        <f t="shared" si="10"/>
        <v>629.9450277649797</v>
      </c>
    </row>
    <row r="12" spans="1:23" ht="13.5">
      <c r="A12" s="17">
        <v>10</v>
      </c>
      <c r="B12" s="57" t="s">
        <v>71</v>
      </c>
      <c r="C12" s="49">
        <v>32259</v>
      </c>
      <c r="D12" s="34">
        <v>1557927</v>
      </c>
      <c r="E12" s="34">
        <f t="shared" si="0"/>
        <v>48.294336464242534</v>
      </c>
      <c r="F12" s="34">
        <v>438652</v>
      </c>
      <c r="G12" s="34">
        <f t="shared" si="1"/>
        <v>13.597817663287765</v>
      </c>
      <c r="H12" s="34">
        <v>278999</v>
      </c>
      <c r="I12" s="34">
        <f t="shared" si="2"/>
        <v>8.648718187172571</v>
      </c>
      <c r="J12" s="34">
        <v>81842</v>
      </c>
      <c r="K12" s="34">
        <f t="shared" si="3"/>
        <v>2.537028426175641</v>
      </c>
      <c r="L12" s="34">
        <v>217245</v>
      </c>
      <c r="M12" s="34">
        <f t="shared" si="4"/>
        <v>6.73439970240863</v>
      </c>
      <c r="N12" s="34">
        <v>6850619</v>
      </c>
      <c r="O12" s="34">
        <f t="shared" si="5"/>
        <v>212.36303047211632</v>
      </c>
      <c r="P12" s="34">
        <v>5740</v>
      </c>
      <c r="Q12" s="34">
        <f t="shared" si="6"/>
        <v>0.1779348398896432</v>
      </c>
      <c r="R12" s="34">
        <v>639221</v>
      </c>
      <c r="S12" s="34">
        <f t="shared" si="7"/>
        <v>19.81527635698565</v>
      </c>
      <c r="T12" s="34">
        <v>10517482</v>
      </c>
      <c r="U12" s="34">
        <f t="shared" si="8"/>
        <v>326.0324870578753</v>
      </c>
      <c r="V12" s="63">
        <f t="shared" si="9"/>
        <v>20587727</v>
      </c>
      <c r="W12" s="34">
        <f t="shared" si="10"/>
        <v>638.201029170154</v>
      </c>
    </row>
    <row r="13" spans="1:23" ht="13.5">
      <c r="A13" s="41">
        <v>11</v>
      </c>
      <c r="B13" s="56" t="s">
        <v>22</v>
      </c>
      <c r="C13" s="50">
        <v>1638</v>
      </c>
      <c r="D13" s="42">
        <v>11308</v>
      </c>
      <c r="E13" s="42">
        <f t="shared" si="0"/>
        <v>6.903540903540904</v>
      </c>
      <c r="F13" s="42">
        <v>29876</v>
      </c>
      <c r="G13" s="42">
        <f t="shared" si="1"/>
        <v>18.23931623931624</v>
      </c>
      <c r="H13" s="42">
        <v>17934</v>
      </c>
      <c r="I13" s="42">
        <f t="shared" si="2"/>
        <v>10.948717948717949</v>
      </c>
      <c r="J13" s="42">
        <v>0</v>
      </c>
      <c r="K13" s="42">
        <f t="shared" si="3"/>
        <v>0</v>
      </c>
      <c r="L13" s="42">
        <v>58285</v>
      </c>
      <c r="M13" s="42">
        <f t="shared" si="4"/>
        <v>35.58302808302808</v>
      </c>
      <c r="N13" s="42">
        <v>119074</v>
      </c>
      <c r="O13" s="42">
        <f t="shared" si="5"/>
        <v>72.69474969474969</v>
      </c>
      <c r="P13" s="42">
        <v>0</v>
      </c>
      <c r="Q13" s="42">
        <f t="shared" si="6"/>
        <v>0</v>
      </c>
      <c r="R13" s="42">
        <v>16864</v>
      </c>
      <c r="S13" s="42">
        <f t="shared" si="7"/>
        <v>10.295482295482296</v>
      </c>
      <c r="T13" s="42">
        <v>0</v>
      </c>
      <c r="U13" s="42">
        <f t="shared" si="8"/>
        <v>0</v>
      </c>
      <c r="V13" s="62">
        <f t="shared" si="9"/>
        <v>253341</v>
      </c>
      <c r="W13" s="42">
        <f t="shared" si="10"/>
        <v>154.66483516483515</v>
      </c>
    </row>
    <row r="14" spans="1:23" ht="13.5">
      <c r="A14" s="16">
        <v>12</v>
      </c>
      <c r="B14" s="55" t="s">
        <v>72</v>
      </c>
      <c r="C14" s="50">
        <v>1279</v>
      </c>
      <c r="D14" s="37">
        <v>2880</v>
      </c>
      <c r="E14" s="37">
        <f t="shared" si="0"/>
        <v>2.251759186864738</v>
      </c>
      <c r="F14" s="37">
        <v>38814</v>
      </c>
      <c r="G14" s="37">
        <f t="shared" si="1"/>
        <v>30.34714620797498</v>
      </c>
      <c r="H14" s="37">
        <v>24534</v>
      </c>
      <c r="I14" s="37">
        <f t="shared" si="2"/>
        <v>19.182173573103988</v>
      </c>
      <c r="J14" s="37">
        <v>2641</v>
      </c>
      <c r="K14" s="37">
        <f t="shared" si="3"/>
        <v>2.064894448788116</v>
      </c>
      <c r="L14" s="37">
        <v>0</v>
      </c>
      <c r="M14" s="37">
        <f t="shared" si="4"/>
        <v>0</v>
      </c>
      <c r="N14" s="37">
        <v>378676</v>
      </c>
      <c r="O14" s="37">
        <f t="shared" si="5"/>
        <v>296.0719311962471</v>
      </c>
      <c r="P14" s="37">
        <v>30100</v>
      </c>
      <c r="Q14" s="37">
        <f t="shared" si="6"/>
        <v>23.534010946051602</v>
      </c>
      <c r="R14" s="37">
        <v>67331</v>
      </c>
      <c r="S14" s="37">
        <f t="shared" si="7"/>
        <v>52.64347146207975</v>
      </c>
      <c r="T14" s="37">
        <v>8817543</v>
      </c>
      <c r="U14" s="37">
        <f t="shared" si="8"/>
        <v>6894.091477716966</v>
      </c>
      <c r="V14" s="62">
        <f t="shared" si="9"/>
        <v>9362519</v>
      </c>
      <c r="W14" s="37">
        <f t="shared" si="10"/>
        <v>7320.186864738077</v>
      </c>
    </row>
    <row r="15" spans="1:23" ht="13.5">
      <c r="A15" s="16">
        <v>13</v>
      </c>
      <c r="B15" s="55" t="s">
        <v>23</v>
      </c>
      <c r="C15" s="50">
        <v>1514</v>
      </c>
      <c r="D15" s="37">
        <v>14485</v>
      </c>
      <c r="E15" s="37">
        <f t="shared" si="0"/>
        <v>9.567371202113605</v>
      </c>
      <c r="F15" s="37">
        <v>20308</v>
      </c>
      <c r="G15" s="37">
        <f t="shared" si="1"/>
        <v>13.41347424042272</v>
      </c>
      <c r="H15" s="37">
        <v>14475</v>
      </c>
      <c r="I15" s="37">
        <f t="shared" si="2"/>
        <v>9.560766182298547</v>
      </c>
      <c r="J15" s="37">
        <v>0</v>
      </c>
      <c r="K15" s="37">
        <f t="shared" si="3"/>
        <v>0</v>
      </c>
      <c r="L15" s="37">
        <v>10244</v>
      </c>
      <c r="M15" s="37">
        <f t="shared" si="4"/>
        <v>6.766182298546895</v>
      </c>
      <c r="N15" s="37">
        <v>239006</v>
      </c>
      <c r="O15" s="37">
        <f t="shared" si="5"/>
        <v>157.8639365918098</v>
      </c>
      <c r="P15" s="37">
        <v>2042</v>
      </c>
      <c r="Q15" s="37">
        <f t="shared" si="6"/>
        <v>1.3487450462351387</v>
      </c>
      <c r="R15" s="37">
        <v>38235</v>
      </c>
      <c r="S15" s="37">
        <f t="shared" si="7"/>
        <v>25.254293262879788</v>
      </c>
      <c r="T15" s="37">
        <v>0</v>
      </c>
      <c r="U15" s="37">
        <f t="shared" si="8"/>
        <v>0</v>
      </c>
      <c r="V15" s="62">
        <f t="shared" si="9"/>
        <v>338795</v>
      </c>
      <c r="W15" s="37">
        <f t="shared" si="10"/>
        <v>223.77476882430648</v>
      </c>
    </row>
    <row r="16" spans="1:23" ht="13.5">
      <c r="A16" s="16">
        <v>14</v>
      </c>
      <c r="B16" s="55" t="s">
        <v>24</v>
      </c>
      <c r="C16" s="50">
        <v>1930</v>
      </c>
      <c r="D16" s="37">
        <v>387</v>
      </c>
      <c r="E16" s="37">
        <f t="shared" si="0"/>
        <v>0.20051813471502591</v>
      </c>
      <c r="F16" s="37">
        <v>32017</v>
      </c>
      <c r="G16" s="37">
        <f t="shared" si="1"/>
        <v>16.589119170984457</v>
      </c>
      <c r="H16" s="37">
        <v>40715</v>
      </c>
      <c r="I16" s="37">
        <f t="shared" si="2"/>
        <v>21.09585492227979</v>
      </c>
      <c r="J16" s="37">
        <v>0</v>
      </c>
      <c r="K16" s="37">
        <f t="shared" si="3"/>
        <v>0</v>
      </c>
      <c r="L16" s="37">
        <v>13267</v>
      </c>
      <c r="M16" s="37">
        <f t="shared" si="4"/>
        <v>6.874093264248705</v>
      </c>
      <c r="N16" s="37">
        <v>290233</v>
      </c>
      <c r="O16" s="37">
        <f t="shared" si="5"/>
        <v>150.379792746114</v>
      </c>
      <c r="P16" s="37">
        <v>0</v>
      </c>
      <c r="Q16" s="37">
        <f t="shared" si="6"/>
        <v>0</v>
      </c>
      <c r="R16" s="37">
        <v>0</v>
      </c>
      <c r="S16" s="37">
        <f t="shared" si="7"/>
        <v>0</v>
      </c>
      <c r="T16" s="37">
        <v>287498</v>
      </c>
      <c r="U16" s="37">
        <f t="shared" si="8"/>
        <v>148.96269430051814</v>
      </c>
      <c r="V16" s="62">
        <f t="shared" si="9"/>
        <v>664117</v>
      </c>
      <c r="W16" s="37">
        <f t="shared" si="10"/>
        <v>344.1020725388601</v>
      </c>
    </row>
    <row r="17" spans="1:23" ht="13.5">
      <c r="A17" s="17">
        <v>15</v>
      </c>
      <c r="B17" s="57" t="s">
        <v>25</v>
      </c>
      <c r="C17" s="49">
        <v>3814</v>
      </c>
      <c r="D17" s="34">
        <v>1480</v>
      </c>
      <c r="E17" s="34">
        <f t="shared" si="0"/>
        <v>0.3880440482433141</v>
      </c>
      <c r="F17" s="34">
        <v>49112</v>
      </c>
      <c r="G17" s="34">
        <f t="shared" si="1"/>
        <v>12.876769795490299</v>
      </c>
      <c r="H17" s="34">
        <v>60671</v>
      </c>
      <c r="I17" s="34">
        <f t="shared" si="2"/>
        <v>15.90744625065548</v>
      </c>
      <c r="J17" s="34">
        <v>0</v>
      </c>
      <c r="K17" s="34">
        <f t="shared" si="3"/>
        <v>0</v>
      </c>
      <c r="L17" s="34">
        <v>23807</v>
      </c>
      <c r="M17" s="34">
        <f t="shared" si="4"/>
        <v>6.242003146303094</v>
      </c>
      <c r="N17" s="34">
        <v>464443</v>
      </c>
      <c r="O17" s="34">
        <f t="shared" si="5"/>
        <v>121.77320398531725</v>
      </c>
      <c r="P17" s="34">
        <v>45956</v>
      </c>
      <c r="Q17" s="34">
        <f t="shared" si="6"/>
        <v>12.04929208180388</v>
      </c>
      <c r="R17" s="34">
        <v>50204</v>
      </c>
      <c r="S17" s="34">
        <f t="shared" si="7"/>
        <v>13.163083377031988</v>
      </c>
      <c r="T17" s="34">
        <v>856898</v>
      </c>
      <c r="U17" s="34">
        <f t="shared" si="8"/>
        <v>224.6717357105401</v>
      </c>
      <c r="V17" s="63">
        <f t="shared" si="9"/>
        <v>1552571</v>
      </c>
      <c r="W17" s="34">
        <f t="shared" si="10"/>
        <v>407.0715783953854</v>
      </c>
    </row>
    <row r="18" spans="1:23" ht="13.5">
      <c r="A18" s="41">
        <v>16</v>
      </c>
      <c r="B18" s="56" t="s">
        <v>26</v>
      </c>
      <c r="C18" s="50">
        <v>5189</v>
      </c>
      <c r="D18" s="42">
        <v>20251</v>
      </c>
      <c r="E18" s="42">
        <f t="shared" si="0"/>
        <v>3.9026787434958568</v>
      </c>
      <c r="F18" s="42">
        <v>76628</v>
      </c>
      <c r="G18" s="42">
        <f t="shared" si="1"/>
        <v>14.767392561187126</v>
      </c>
      <c r="H18" s="42">
        <v>41426</v>
      </c>
      <c r="I18" s="42">
        <f t="shared" si="2"/>
        <v>7.983426479090384</v>
      </c>
      <c r="J18" s="42">
        <v>0</v>
      </c>
      <c r="K18" s="42">
        <f t="shared" si="3"/>
        <v>0</v>
      </c>
      <c r="L18" s="42">
        <v>0</v>
      </c>
      <c r="M18" s="42">
        <f t="shared" si="4"/>
        <v>0</v>
      </c>
      <c r="N18" s="42">
        <v>546235</v>
      </c>
      <c r="O18" s="42">
        <f t="shared" si="5"/>
        <v>105.26787434958567</v>
      </c>
      <c r="P18" s="42">
        <v>4153</v>
      </c>
      <c r="Q18" s="42">
        <f t="shared" si="6"/>
        <v>0.8003468876469455</v>
      </c>
      <c r="R18" s="42">
        <v>12789</v>
      </c>
      <c r="S18" s="42">
        <f t="shared" si="7"/>
        <v>2.4646367315475044</v>
      </c>
      <c r="T18" s="42">
        <v>6041353</v>
      </c>
      <c r="U18" s="42">
        <f t="shared" si="8"/>
        <v>1164.261514742725</v>
      </c>
      <c r="V18" s="62">
        <f t="shared" si="9"/>
        <v>6742835</v>
      </c>
      <c r="W18" s="42">
        <f t="shared" si="10"/>
        <v>1299.4478704952785</v>
      </c>
    </row>
    <row r="19" spans="1:23" ht="13.5">
      <c r="A19" s="16">
        <v>17</v>
      </c>
      <c r="B19" s="55" t="s">
        <v>90</v>
      </c>
      <c r="C19" s="50">
        <v>42334</v>
      </c>
      <c r="D19" s="37">
        <v>1827258</v>
      </c>
      <c r="E19" s="37">
        <f t="shared" si="0"/>
        <v>43.162895072518545</v>
      </c>
      <c r="F19" s="37">
        <v>691253</v>
      </c>
      <c r="G19" s="37">
        <f t="shared" si="1"/>
        <v>16.328553881041245</v>
      </c>
      <c r="H19" s="37">
        <v>416661</v>
      </c>
      <c r="I19" s="37">
        <f t="shared" si="2"/>
        <v>9.842230831010536</v>
      </c>
      <c r="J19" s="37">
        <v>338213</v>
      </c>
      <c r="K19" s="37">
        <f t="shared" si="3"/>
        <v>7.989157651060613</v>
      </c>
      <c r="L19" s="37">
        <v>0</v>
      </c>
      <c r="M19" s="37">
        <f t="shared" si="4"/>
        <v>0</v>
      </c>
      <c r="N19" s="37">
        <v>35410525</v>
      </c>
      <c r="O19" s="37">
        <f t="shared" si="5"/>
        <v>836.455921953985</v>
      </c>
      <c r="P19" s="37">
        <v>1971300</v>
      </c>
      <c r="Q19" s="37">
        <f t="shared" si="6"/>
        <v>46.56540841876506</v>
      </c>
      <c r="R19" s="37">
        <v>396641</v>
      </c>
      <c r="S19" s="37">
        <f t="shared" si="7"/>
        <v>9.369324892521378</v>
      </c>
      <c r="T19" s="37">
        <v>29994292</v>
      </c>
      <c r="U19" s="37">
        <f t="shared" si="8"/>
        <v>708.5154249539378</v>
      </c>
      <c r="V19" s="62">
        <f t="shared" si="9"/>
        <v>71046143</v>
      </c>
      <c r="W19" s="37">
        <f t="shared" si="10"/>
        <v>1678.2289176548402</v>
      </c>
    </row>
    <row r="20" spans="1:23" ht="13.5">
      <c r="A20" s="16">
        <v>18</v>
      </c>
      <c r="B20" s="55" t="s">
        <v>27</v>
      </c>
      <c r="C20" s="50">
        <v>1150</v>
      </c>
      <c r="D20" s="37">
        <v>0</v>
      </c>
      <c r="E20" s="37">
        <f t="shared" si="0"/>
        <v>0</v>
      </c>
      <c r="F20" s="37">
        <v>14487</v>
      </c>
      <c r="G20" s="37">
        <f t="shared" si="1"/>
        <v>12.597391304347827</v>
      </c>
      <c r="H20" s="37">
        <v>16951</v>
      </c>
      <c r="I20" s="37">
        <f t="shared" si="2"/>
        <v>14.74</v>
      </c>
      <c r="J20" s="37">
        <v>0</v>
      </c>
      <c r="K20" s="37">
        <f t="shared" si="3"/>
        <v>0</v>
      </c>
      <c r="L20" s="37">
        <v>965</v>
      </c>
      <c r="M20" s="37">
        <f t="shared" si="4"/>
        <v>0.8391304347826087</v>
      </c>
      <c r="N20" s="37">
        <v>132821</v>
      </c>
      <c r="O20" s="37">
        <f t="shared" si="5"/>
        <v>115.49652173913043</v>
      </c>
      <c r="P20" s="37">
        <v>0</v>
      </c>
      <c r="Q20" s="37">
        <f t="shared" si="6"/>
        <v>0</v>
      </c>
      <c r="R20" s="37">
        <v>3848</v>
      </c>
      <c r="S20" s="37">
        <f t="shared" si="7"/>
        <v>3.3460869565217393</v>
      </c>
      <c r="T20" s="37">
        <v>448106</v>
      </c>
      <c r="U20" s="37">
        <f t="shared" si="8"/>
        <v>389.6573913043478</v>
      </c>
      <c r="V20" s="62">
        <f t="shared" si="9"/>
        <v>617178</v>
      </c>
      <c r="W20" s="37">
        <f t="shared" si="10"/>
        <v>536.6765217391304</v>
      </c>
    </row>
    <row r="21" spans="1:23" ht="13.5">
      <c r="A21" s="16">
        <v>19</v>
      </c>
      <c r="B21" s="55" t="s">
        <v>28</v>
      </c>
      <c r="C21" s="50">
        <v>2000</v>
      </c>
      <c r="D21" s="37">
        <v>0</v>
      </c>
      <c r="E21" s="37">
        <f t="shared" si="0"/>
        <v>0</v>
      </c>
      <c r="F21" s="37">
        <v>59310</v>
      </c>
      <c r="G21" s="37">
        <f t="shared" si="1"/>
        <v>29.655</v>
      </c>
      <c r="H21" s="37">
        <v>26140</v>
      </c>
      <c r="I21" s="37">
        <f t="shared" si="2"/>
        <v>13.07</v>
      </c>
      <c r="J21" s="37">
        <v>33751</v>
      </c>
      <c r="K21" s="37">
        <f t="shared" si="3"/>
        <v>16.8755</v>
      </c>
      <c r="L21" s="37">
        <v>0</v>
      </c>
      <c r="M21" s="37">
        <f t="shared" si="4"/>
        <v>0</v>
      </c>
      <c r="N21" s="37">
        <v>93901</v>
      </c>
      <c r="O21" s="37">
        <f t="shared" si="5"/>
        <v>46.9505</v>
      </c>
      <c r="P21" s="37">
        <v>104390</v>
      </c>
      <c r="Q21" s="37">
        <f t="shared" si="6"/>
        <v>52.195</v>
      </c>
      <c r="R21" s="37">
        <v>376955</v>
      </c>
      <c r="S21" s="37">
        <f t="shared" si="7"/>
        <v>188.4775</v>
      </c>
      <c r="T21" s="37">
        <v>29537</v>
      </c>
      <c r="U21" s="37">
        <f t="shared" si="8"/>
        <v>14.7685</v>
      </c>
      <c r="V21" s="62">
        <f t="shared" si="9"/>
        <v>723984</v>
      </c>
      <c r="W21" s="37">
        <f t="shared" si="10"/>
        <v>361.992</v>
      </c>
    </row>
    <row r="22" spans="1:23" ht="13.5">
      <c r="A22" s="17">
        <v>20</v>
      </c>
      <c r="B22" s="57" t="s">
        <v>29</v>
      </c>
      <c r="C22" s="49">
        <v>6098</v>
      </c>
      <c r="D22" s="34">
        <v>0</v>
      </c>
      <c r="E22" s="34">
        <f t="shared" si="0"/>
        <v>0</v>
      </c>
      <c r="F22" s="34">
        <v>84279</v>
      </c>
      <c r="G22" s="34">
        <f t="shared" si="1"/>
        <v>13.820760905214824</v>
      </c>
      <c r="H22" s="34">
        <v>136290</v>
      </c>
      <c r="I22" s="34">
        <f t="shared" si="2"/>
        <v>22.349950803542146</v>
      </c>
      <c r="J22" s="34">
        <v>116</v>
      </c>
      <c r="K22" s="34">
        <f t="shared" si="3"/>
        <v>0.019022630370613317</v>
      </c>
      <c r="L22" s="34">
        <v>2700</v>
      </c>
      <c r="M22" s="34">
        <f t="shared" si="4"/>
        <v>0.44276812069530996</v>
      </c>
      <c r="N22" s="34">
        <v>639190</v>
      </c>
      <c r="O22" s="34">
        <f t="shared" si="5"/>
        <v>104.81961298786487</v>
      </c>
      <c r="P22" s="34">
        <v>9600</v>
      </c>
      <c r="Q22" s="34">
        <f t="shared" si="6"/>
        <v>1.574286651361102</v>
      </c>
      <c r="R22" s="34">
        <v>2810303</v>
      </c>
      <c r="S22" s="34">
        <f t="shared" si="7"/>
        <v>460.8565103312562</v>
      </c>
      <c r="T22" s="34">
        <v>216400</v>
      </c>
      <c r="U22" s="34">
        <f t="shared" si="8"/>
        <v>35.48704493276484</v>
      </c>
      <c r="V22" s="63">
        <f t="shared" si="9"/>
        <v>3898878</v>
      </c>
      <c r="W22" s="34">
        <f t="shared" si="10"/>
        <v>639.3699573630698</v>
      </c>
    </row>
    <row r="23" spans="1:23" ht="13.5">
      <c r="A23" s="41">
        <v>21</v>
      </c>
      <c r="B23" s="56" t="s">
        <v>30</v>
      </c>
      <c r="C23" s="50">
        <v>3195</v>
      </c>
      <c r="D23" s="42">
        <v>236</v>
      </c>
      <c r="E23" s="42">
        <f t="shared" si="0"/>
        <v>0.07386541471048513</v>
      </c>
      <c r="F23" s="42">
        <v>36186</v>
      </c>
      <c r="G23" s="42">
        <f t="shared" si="1"/>
        <v>11.32582159624413</v>
      </c>
      <c r="H23" s="42">
        <v>39628</v>
      </c>
      <c r="I23" s="42">
        <f t="shared" si="2"/>
        <v>12.403129890453835</v>
      </c>
      <c r="J23" s="42">
        <v>3733</v>
      </c>
      <c r="K23" s="42">
        <f t="shared" si="3"/>
        <v>1.1683881064162753</v>
      </c>
      <c r="L23" s="42">
        <v>2124</v>
      </c>
      <c r="M23" s="42">
        <f t="shared" si="4"/>
        <v>0.6647887323943662</v>
      </c>
      <c r="N23" s="42">
        <v>135927</v>
      </c>
      <c r="O23" s="42">
        <f t="shared" si="5"/>
        <v>42.543661971830986</v>
      </c>
      <c r="P23" s="42">
        <v>0</v>
      </c>
      <c r="Q23" s="42">
        <f t="shared" si="6"/>
        <v>0</v>
      </c>
      <c r="R23" s="42">
        <v>552326</v>
      </c>
      <c r="S23" s="42">
        <f t="shared" si="7"/>
        <v>172.87198748043818</v>
      </c>
      <c r="T23" s="42">
        <v>185126</v>
      </c>
      <c r="U23" s="42">
        <f t="shared" si="8"/>
        <v>57.94241001564945</v>
      </c>
      <c r="V23" s="62">
        <f t="shared" si="9"/>
        <v>955286</v>
      </c>
      <c r="W23" s="42">
        <f t="shared" si="10"/>
        <v>298.9940532081377</v>
      </c>
    </row>
    <row r="24" spans="1:23" ht="13.5">
      <c r="A24" s="16">
        <v>22</v>
      </c>
      <c r="B24" s="55" t="s">
        <v>31</v>
      </c>
      <c r="C24" s="50">
        <v>3288</v>
      </c>
      <c r="D24" s="37">
        <v>2663</v>
      </c>
      <c r="E24" s="37">
        <f t="shared" si="0"/>
        <v>0.8099148418491484</v>
      </c>
      <c r="F24" s="37">
        <v>54204</v>
      </c>
      <c r="G24" s="37">
        <f t="shared" si="1"/>
        <v>16.485401459854014</v>
      </c>
      <c r="H24" s="37">
        <v>0</v>
      </c>
      <c r="I24" s="37">
        <f t="shared" si="2"/>
        <v>0</v>
      </c>
      <c r="J24" s="37">
        <v>0</v>
      </c>
      <c r="K24" s="37">
        <f t="shared" si="3"/>
        <v>0</v>
      </c>
      <c r="L24" s="37">
        <v>12592</v>
      </c>
      <c r="M24" s="37">
        <f t="shared" si="4"/>
        <v>3.829683698296837</v>
      </c>
      <c r="N24" s="37">
        <v>522697</v>
      </c>
      <c r="O24" s="37">
        <f t="shared" si="5"/>
        <v>158.97110705596108</v>
      </c>
      <c r="P24" s="37">
        <v>2118</v>
      </c>
      <c r="Q24" s="37">
        <f t="shared" si="6"/>
        <v>0.6441605839416058</v>
      </c>
      <c r="R24" s="37">
        <v>98407</v>
      </c>
      <c r="S24" s="37">
        <f t="shared" si="7"/>
        <v>29.929136253041364</v>
      </c>
      <c r="T24" s="37">
        <v>1003283</v>
      </c>
      <c r="U24" s="37">
        <f t="shared" si="8"/>
        <v>305.1347323600973</v>
      </c>
      <c r="V24" s="62">
        <f t="shared" si="9"/>
        <v>1695964</v>
      </c>
      <c r="W24" s="37">
        <f t="shared" si="10"/>
        <v>515.8041362530414</v>
      </c>
    </row>
    <row r="25" spans="1:23" ht="13.5">
      <c r="A25" s="16">
        <v>23</v>
      </c>
      <c r="B25" s="55" t="s">
        <v>32</v>
      </c>
      <c r="C25" s="50">
        <v>13873</v>
      </c>
      <c r="D25" s="37">
        <v>4327</v>
      </c>
      <c r="E25" s="37">
        <f t="shared" si="0"/>
        <v>0.3119008145318244</v>
      </c>
      <c r="F25" s="37">
        <v>309892</v>
      </c>
      <c r="G25" s="37">
        <f t="shared" si="1"/>
        <v>22.337778418510776</v>
      </c>
      <c r="H25" s="37">
        <v>176958</v>
      </c>
      <c r="I25" s="37">
        <f t="shared" si="2"/>
        <v>12.755568370215526</v>
      </c>
      <c r="J25" s="37">
        <v>1706030</v>
      </c>
      <c r="K25" s="37">
        <f t="shared" si="3"/>
        <v>122.97484322064442</v>
      </c>
      <c r="L25" s="37">
        <v>309716</v>
      </c>
      <c r="M25" s="37">
        <f t="shared" si="4"/>
        <v>22.32509190513948</v>
      </c>
      <c r="N25" s="37">
        <v>3031156</v>
      </c>
      <c r="O25" s="37">
        <f t="shared" si="5"/>
        <v>218.49318820730917</v>
      </c>
      <c r="P25" s="37">
        <v>43290</v>
      </c>
      <c r="Q25" s="37">
        <f t="shared" si="6"/>
        <v>3.1204497945649825</v>
      </c>
      <c r="R25" s="37">
        <v>1088325</v>
      </c>
      <c r="S25" s="37">
        <f t="shared" si="7"/>
        <v>78.44914582282131</v>
      </c>
      <c r="T25" s="37">
        <v>13439175</v>
      </c>
      <c r="U25" s="37">
        <f t="shared" si="8"/>
        <v>968.7288257766885</v>
      </c>
      <c r="V25" s="62">
        <f t="shared" si="9"/>
        <v>20108869</v>
      </c>
      <c r="W25" s="37">
        <f t="shared" si="10"/>
        <v>1449.496792330426</v>
      </c>
    </row>
    <row r="26" spans="1:23" ht="13.5">
      <c r="A26" s="16">
        <v>24</v>
      </c>
      <c r="B26" s="55" t="s">
        <v>33</v>
      </c>
      <c r="C26" s="50">
        <v>4585</v>
      </c>
      <c r="D26" s="37">
        <v>320215</v>
      </c>
      <c r="E26" s="37">
        <f t="shared" si="0"/>
        <v>69.83969465648855</v>
      </c>
      <c r="F26" s="37">
        <v>49505</v>
      </c>
      <c r="G26" s="37">
        <f t="shared" si="1"/>
        <v>10.797164667393675</v>
      </c>
      <c r="H26" s="37">
        <v>91629</v>
      </c>
      <c r="I26" s="37">
        <f t="shared" si="2"/>
        <v>19.984514721919304</v>
      </c>
      <c r="J26" s="37">
        <v>510060</v>
      </c>
      <c r="K26" s="37">
        <f t="shared" si="3"/>
        <v>111.2453653217012</v>
      </c>
      <c r="L26" s="37">
        <v>5938</v>
      </c>
      <c r="M26" s="37">
        <f t="shared" si="4"/>
        <v>1.2950926935659761</v>
      </c>
      <c r="N26" s="37">
        <v>1013142</v>
      </c>
      <c r="O26" s="37">
        <f t="shared" si="5"/>
        <v>220.96881134133042</v>
      </c>
      <c r="P26" s="37">
        <v>36064</v>
      </c>
      <c r="Q26" s="37">
        <f t="shared" si="6"/>
        <v>7.865648854961832</v>
      </c>
      <c r="R26" s="37">
        <v>584086</v>
      </c>
      <c r="S26" s="37">
        <f t="shared" si="7"/>
        <v>127.3906215921483</v>
      </c>
      <c r="T26" s="37">
        <v>8191513</v>
      </c>
      <c r="U26" s="37">
        <f t="shared" si="8"/>
        <v>1786.5895310796075</v>
      </c>
      <c r="V26" s="62">
        <f t="shared" si="9"/>
        <v>10802152</v>
      </c>
      <c r="W26" s="37">
        <f t="shared" si="10"/>
        <v>2355.9764449291165</v>
      </c>
    </row>
    <row r="27" spans="1:23" ht="13.5">
      <c r="A27" s="17">
        <v>25</v>
      </c>
      <c r="B27" s="57" t="s">
        <v>34</v>
      </c>
      <c r="C27" s="49">
        <v>2272</v>
      </c>
      <c r="D27" s="34">
        <v>0</v>
      </c>
      <c r="E27" s="34">
        <f t="shared" si="0"/>
        <v>0</v>
      </c>
      <c r="F27" s="34">
        <v>37294</v>
      </c>
      <c r="G27" s="34">
        <f t="shared" si="1"/>
        <v>16.41461267605634</v>
      </c>
      <c r="H27" s="34">
        <v>9100</v>
      </c>
      <c r="I27" s="34">
        <f t="shared" si="2"/>
        <v>4.005281690140845</v>
      </c>
      <c r="J27" s="34">
        <v>0</v>
      </c>
      <c r="K27" s="34">
        <f t="shared" si="3"/>
        <v>0</v>
      </c>
      <c r="L27" s="34">
        <v>0</v>
      </c>
      <c r="M27" s="34">
        <f t="shared" si="4"/>
        <v>0</v>
      </c>
      <c r="N27" s="34">
        <v>361478</v>
      </c>
      <c r="O27" s="34">
        <f t="shared" si="5"/>
        <v>159.1012323943662</v>
      </c>
      <c r="P27" s="34">
        <v>36447</v>
      </c>
      <c r="Q27" s="34">
        <f t="shared" si="6"/>
        <v>16.041813380281692</v>
      </c>
      <c r="R27" s="34">
        <v>14615</v>
      </c>
      <c r="S27" s="34">
        <f t="shared" si="7"/>
        <v>6.432658450704225</v>
      </c>
      <c r="T27" s="34">
        <v>674053</v>
      </c>
      <c r="U27" s="34">
        <f t="shared" si="8"/>
        <v>296.6782570422535</v>
      </c>
      <c r="V27" s="63">
        <f t="shared" si="9"/>
        <v>1132987</v>
      </c>
      <c r="W27" s="34">
        <f t="shared" si="10"/>
        <v>498.6738556338028</v>
      </c>
    </row>
    <row r="28" spans="1:23" ht="13.5">
      <c r="A28" s="41">
        <v>26</v>
      </c>
      <c r="B28" s="56" t="s">
        <v>73</v>
      </c>
      <c r="C28" s="50">
        <v>45661</v>
      </c>
      <c r="D28" s="42">
        <v>1624417</v>
      </c>
      <c r="E28" s="42">
        <f t="shared" si="0"/>
        <v>35.575589671711086</v>
      </c>
      <c r="F28" s="42">
        <v>677367</v>
      </c>
      <c r="G28" s="42">
        <f t="shared" si="1"/>
        <v>14.834694816145069</v>
      </c>
      <c r="H28" s="42">
        <v>426897</v>
      </c>
      <c r="I28" s="42">
        <f t="shared" si="2"/>
        <v>9.349269617397779</v>
      </c>
      <c r="J28" s="42">
        <v>13089</v>
      </c>
      <c r="K28" s="42">
        <f t="shared" si="3"/>
        <v>0.28665600840980265</v>
      </c>
      <c r="L28" s="42">
        <v>65096</v>
      </c>
      <c r="M28" s="42">
        <f t="shared" si="4"/>
        <v>1.4256367578458642</v>
      </c>
      <c r="N28" s="42">
        <v>11570449</v>
      </c>
      <c r="O28" s="42">
        <f t="shared" si="5"/>
        <v>253.39894001445435</v>
      </c>
      <c r="P28" s="42">
        <v>305404</v>
      </c>
      <c r="Q28" s="42">
        <f t="shared" si="6"/>
        <v>6.688508793061913</v>
      </c>
      <c r="R28" s="42">
        <v>1751966</v>
      </c>
      <c r="S28" s="42">
        <f t="shared" si="7"/>
        <v>38.36898009242023</v>
      </c>
      <c r="T28" s="42">
        <v>46226016</v>
      </c>
      <c r="U28" s="42">
        <f t="shared" si="8"/>
        <v>1012.3741486169816</v>
      </c>
      <c r="V28" s="62">
        <f t="shared" si="9"/>
        <v>62660701</v>
      </c>
      <c r="W28" s="42">
        <f t="shared" si="10"/>
        <v>1372.3024243884277</v>
      </c>
    </row>
    <row r="29" spans="1:23" ht="13.5">
      <c r="A29" s="16">
        <v>27</v>
      </c>
      <c r="B29" s="55" t="s">
        <v>74</v>
      </c>
      <c r="C29" s="50">
        <v>5867</v>
      </c>
      <c r="D29" s="37">
        <v>0</v>
      </c>
      <c r="E29" s="37">
        <f t="shared" si="0"/>
        <v>0</v>
      </c>
      <c r="F29" s="37">
        <v>52062</v>
      </c>
      <c r="G29" s="37">
        <f t="shared" si="1"/>
        <v>8.873700357934208</v>
      </c>
      <c r="H29" s="37">
        <v>103237</v>
      </c>
      <c r="I29" s="37">
        <f t="shared" si="2"/>
        <v>17.59621612408386</v>
      </c>
      <c r="J29" s="37">
        <v>0</v>
      </c>
      <c r="K29" s="37">
        <f t="shared" si="3"/>
        <v>0</v>
      </c>
      <c r="L29" s="37">
        <v>122747</v>
      </c>
      <c r="M29" s="37">
        <f t="shared" si="4"/>
        <v>20.92159536389978</v>
      </c>
      <c r="N29" s="37">
        <v>1811108</v>
      </c>
      <c r="O29" s="37">
        <f t="shared" si="5"/>
        <v>308.69405147434804</v>
      </c>
      <c r="P29" s="37">
        <v>0</v>
      </c>
      <c r="Q29" s="37">
        <f t="shared" si="6"/>
        <v>0</v>
      </c>
      <c r="R29" s="37">
        <v>79219</v>
      </c>
      <c r="S29" s="37">
        <f t="shared" si="7"/>
        <v>13.502471450485768</v>
      </c>
      <c r="T29" s="37">
        <v>0</v>
      </c>
      <c r="U29" s="37">
        <f t="shared" si="8"/>
        <v>0</v>
      </c>
      <c r="V29" s="62">
        <f t="shared" si="9"/>
        <v>2168373</v>
      </c>
      <c r="W29" s="37">
        <f t="shared" si="10"/>
        <v>369.5880347707517</v>
      </c>
    </row>
    <row r="30" spans="1:23" ht="13.5">
      <c r="A30" s="16">
        <v>28</v>
      </c>
      <c r="B30" s="55" t="s">
        <v>35</v>
      </c>
      <c r="C30" s="50">
        <v>30583</v>
      </c>
      <c r="D30" s="37">
        <v>118285</v>
      </c>
      <c r="E30" s="37">
        <f t="shared" si="0"/>
        <v>3.8676715822515777</v>
      </c>
      <c r="F30" s="37">
        <v>524528</v>
      </c>
      <c r="G30" s="37">
        <f t="shared" si="1"/>
        <v>17.1509662230651</v>
      </c>
      <c r="H30" s="37">
        <v>292393</v>
      </c>
      <c r="I30" s="37">
        <f t="shared" si="2"/>
        <v>9.560638263087336</v>
      </c>
      <c r="J30" s="37">
        <v>94063</v>
      </c>
      <c r="K30" s="37">
        <f t="shared" si="3"/>
        <v>3.075662950004905</v>
      </c>
      <c r="L30" s="37">
        <v>47593</v>
      </c>
      <c r="M30" s="37">
        <f t="shared" si="4"/>
        <v>1.5561913481345846</v>
      </c>
      <c r="N30" s="37">
        <v>2185380</v>
      </c>
      <c r="O30" s="37">
        <f t="shared" si="5"/>
        <v>71.45734558414806</v>
      </c>
      <c r="P30" s="37">
        <v>529586</v>
      </c>
      <c r="Q30" s="37">
        <f t="shared" si="6"/>
        <v>17.31635222182258</v>
      </c>
      <c r="R30" s="37">
        <v>1659383</v>
      </c>
      <c r="S30" s="37">
        <f t="shared" si="7"/>
        <v>54.25834614001243</v>
      </c>
      <c r="T30" s="37">
        <v>8021861</v>
      </c>
      <c r="U30" s="37">
        <f t="shared" si="8"/>
        <v>262.29804139554653</v>
      </c>
      <c r="V30" s="62">
        <f t="shared" si="9"/>
        <v>13473072</v>
      </c>
      <c r="W30" s="37">
        <f t="shared" si="10"/>
        <v>440.54121570807314</v>
      </c>
    </row>
    <row r="31" spans="1:23" ht="13.5">
      <c r="A31" s="16">
        <v>29</v>
      </c>
      <c r="B31" s="55" t="s">
        <v>91</v>
      </c>
      <c r="C31" s="50">
        <v>14585</v>
      </c>
      <c r="D31" s="37">
        <v>23154</v>
      </c>
      <c r="E31" s="37">
        <f t="shared" si="0"/>
        <v>1.5875214261227288</v>
      </c>
      <c r="F31" s="37">
        <v>90746</v>
      </c>
      <c r="G31" s="37">
        <f t="shared" si="1"/>
        <v>6.221871786081591</v>
      </c>
      <c r="H31" s="37">
        <v>189196</v>
      </c>
      <c r="I31" s="37">
        <f t="shared" si="2"/>
        <v>12.971957490572507</v>
      </c>
      <c r="J31" s="37">
        <v>0</v>
      </c>
      <c r="K31" s="37">
        <f t="shared" si="3"/>
        <v>0</v>
      </c>
      <c r="L31" s="37">
        <v>374282</v>
      </c>
      <c r="M31" s="37">
        <f t="shared" si="4"/>
        <v>25.662118615015427</v>
      </c>
      <c r="N31" s="37">
        <v>799163</v>
      </c>
      <c r="O31" s="37">
        <f t="shared" si="5"/>
        <v>54.79348645869044</v>
      </c>
      <c r="P31" s="37">
        <v>189675</v>
      </c>
      <c r="Q31" s="37">
        <f t="shared" si="6"/>
        <v>13.004799451491259</v>
      </c>
      <c r="R31" s="37">
        <v>1692509</v>
      </c>
      <c r="S31" s="37">
        <f t="shared" si="7"/>
        <v>116.04449777168324</v>
      </c>
      <c r="T31" s="37">
        <v>5098265</v>
      </c>
      <c r="U31" s="37">
        <f t="shared" si="8"/>
        <v>349.5553651011313</v>
      </c>
      <c r="V31" s="62">
        <f t="shared" si="9"/>
        <v>8456990</v>
      </c>
      <c r="W31" s="37">
        <f t="shared" si="10"/>
        <v>579.8416181007885</v>
      </c>
    </row>
    <row r="32" spans="1:23" ht="13.5">
      <c r="A32" s="17">
        <v>30</v>
      </c>
      <c r="B32" s="57" t="s">
        <v>36</v>
      </c>
      <c r="C32" s="49">
        <v>2640</v>
      </c>
      <c r="D32" s="34">
        <v>0</v>
      </c>
      <c r="E32" s="34">
        <f t="shared" si="0"/>
        <v>0</v>
      </c>
      <c r="F32" s="34">
        <v>69143</v>
      </c>
      <c r="G32" s="34">
        <f t="shared" si="1"/>
        <v>26.190530303030304</v>
      </c>
      <c r="H32" s="34">
        <v>1949</v>
      </c>
      <c r="I32" s="34">
        <f t="shared" si="2"/>
        <v>0.7382575757575758</v>
      </c>
      <c r="J32" s="34">
        <v>10575</v>
      </c>
      <c r="K32" s="34">
        <f t="shared" si="3"/>
        <v>4.005681818181818</v>
      </c>
      <c r="L32" s="34">
        <v>0</v>
      </c>
      <c r="M32" s="34">
        <f t="shared" si="4"/>
        <v>0</v>
      </c>
      <c r="N32" s="34">
        <v>185040</v>
      </c>
      <c r="O32" s="34">
        <f t="shared" si="5"/>
        <v>70.0909090909091</v>
      </c>
      <c r="P32" s="34">
        <v>0</v>
      </c>
      <c r="Q32" s="34">
        <f t="shared" si="6"/>
        <v>0</v>
      </c>
      <c r="R32" s="34">
        <v>361984</v>
      </c>
      <c r="S32" s="34">
        <f t="shared" si="7"/>
        <v>137.11515151515152</v>
      </c>
      <c r="T32" s="34">
        <v>5194450</v>
      </c>
      <c r="U32" s="34">
        <f t="shared" si="8"/>
        <v>1967.594696969697</v>
      </c>
      <c r="V32" s="63">
        <f t="shared" si="9"/>
        <v>5823141</v>
      </c>
      <c r="W32" s="34">
        <f t="shared" si="10"/>
        <v>2205.735227272727</v>
      </c>
    </row>
    <row r="33" spans="1:23" ht="13.5">
      <c r="A33" s="41">
        <v>31</v>
      </c>
      <c r="B33" s="56" t="s">
        <v>92</v>
      </c>
      <c r="C33" s="50">
        <v>6600</v>
      </c>
      <c r="D33" s="42">
        <v>0</v>
      </c>
      <c r="E33" s="42">
        <f t="shared" si="0"/>
        <v>0</v>
      </c>
      <c r="F33" s="42">
        <v>69433</v>
      </c>
      <c r="G33" s="42">
        <f t="shared" si="1"/>
        <v>10.520151515151515</v>
      </c>
      <c r="H33" s="42">
        <v>27073</v>
      </c>
      <c r="I33" s="42">
        <f t="shared" si="2"/>
        <v>4.101969696969697</v>
      </c>
      <c r="J33" s="42">
        <v>0</v>
      </c>
      <c r="K33" s="42">
        <f t="shared" si="3"/>
        <v>0</v>
      </c>
      <c r="L33" s="42">
        <v>153451</v>
      </c>
      <c r="M33" s="42">
        <f t="shared" si="4"/>
        <v>23.250151515151515</v>
      </c>
      <c r="N33" s="42">
        <v>1102222</v>
      </c>
      <c r="O33" s="42">
        <f t="shared" si="5"/>
        <v>167.00333333333333</v>
      </c>
      <c r="P33" s="42">
        <v>16887</v>
      </c>
      <c r="Q33" s="42">
        <f t="shared" si="6"/>
        <v>2.5586363636363636</v>
      </c>
      <c r="R33" s="42">
        <v>27249</v>
      </c>
      <c r="S33" s="42">
        <f t="shared" si="7"/>
        <v>4.128636363636364</v>
      </c>
      <c r="T33" s="42">
        <v>4074725</v>
      </c>
      <c r="U33" s="42">
        <f t="shared" si="8"/>
        <v>617.3825757575758</v>
      </c>
      <c r="V33" s="62">
        <f t="shared" si="9"/>
        <v>5471040</v>
      </c>
      <c r="W33" s="42">
        <f t="shared" si="10"/>
        <v>828.9454545454546</v>
      </c>
    </row>
    <row r="34" spans="1:23" ht="13.5">
      <c r="A34" s="16">
        <v>32</v>
      </c>
      <c r="B34" s="55" t="s">
        <v>93</v>
      </c>
      <c r="C34" s="50">
        <v>25293</v>
      </c>
      <c r="D34" s="37">
        <v>0</v>
      </c>
      <c r="E34" s="37">
        <f t="shared" si="0"/>
        <v>0</v>
      </c>
      <c r="F34" s="37">
        <v>294789</v>
      </c>
      <c r="G34" s="37">
        <f t="shared" si="1"/>
        <v>11.65496382398292</v>
      </c>
      <c r="H34" s="37">
        <v>251872</v>
      </c>
      <c r="I34" s="37">
        <f t="shared" si="2"/>
        <v>9.958170244731743</v>
      </c>
      <c r="J34" s="37">
        <v>155922</v>
      </c>
      <c r="K34" s="37">
        <f t="shared" si="3"/>
        <v>6.164630530186217</v>
      </c>
      <c r="L34" s="37">
        <v>729010</v>
      </c>
      <c r="M34" s="37">
        <f t="shared" si="4"/>
        <v>28.822599138101452</v>
      </c>
      <c r="N34" s="37">
        <v>3699935</v>
      </c>
      <c r="O34" s="37">
        <f t="shared" si="5"/>
        <v>146.2829636658364</v>
      </c>
      <c r="P34" s="37">
        <v>38984</v>
      </c>
      <c r="Q34" s="37">
        <f t="shared" si="6"/>
        <v>1.5412960107539635</v>
      </c>
      <c r="R34" s="37">
        <v>39926</v>
      </c>
      <c r="S34" s="37">
        <f t="shared" si="7"/>
        <v>1.578539516862373</v>
      </c>
      <c r="T34" s="37">
        <v>4235055</v>
      </c>
      <c r="U34" s="37">
        <f t="shared" si="8"/>
        <v>167.43980547977702</v>
      </c>
      <c r="V34" s="62">
        <f t="shared" si="9"/>
        <v>9445493</v>
      </c>
      <c r="W34" s="37">
        <f t="shared" si="10"/>
        <v>373.4429684102321</v>
      </c>
    </row>
    <row r="35" spans="1:23" ht="13.5">
      <c r="A35" s="16">
        <v>33</v>
      </c>
      <c r="B35" s="55" t="s">
        <v>37</v>
      </c>
      <c r="C35" s="50">
        <v>1883</v>
      </c>
      <c r="D35" s="37">
        <v>0</v>
      </c>
      <c r="E35" s="37">
        <f t="shared" si="0"/>
        <v>0</v>
      </c>
      <c r="F35" s="37">
        <v>38476</v>
      </c>
      <c r="G35" s="37">
        <f t="shared" si="1"/>
        <v>20.43335103558152</v>
      </c>
      <c r="H35" s="37">
        <v>41810</v>
      </c>
      <c r="I35" s="37">
        <f t="shared" si="2"/>
        <v>22.203929899097187</v>
      </c>
      <c r="J35" s="37">
        <v>0</v>
      </c>
      <c r="K35" s="37">
        <f t="shared" si="3"/>
        <v>0</v>
      </c>
      <c r="L35" s="37">
        <v>0</v>
      </c>
      <c r="M35" s="37">
        <f t="shared" si="4"/>
        <v>0</v>
      </c>
      <c r="N35" s="37">
        <v>45406</v>
      </c>
      <c r="O35" s="37">
        <f t="shared" si="5"/>
        <v>24.113648433351035</v>
      </c>
      <c r="P35" s="37">
        <v>0</v>
      </c>
      <c r="Q35" s="37">
        <f t="shared" si="6"/>
        <v>0</v>
      </c>
      <c r="R35" s="37">
        <v>129873</v>
      </c>
      <c r="S35" s="37">
        <f t="shared" si="7"/>
        <v>68.97132235793946</v>
      </c>
      <c r="T35" s="37">
        <v>0</v>
      </c>
      <c r="U35" s="37">
        <f t="shared" si="8"/>
        <v>0</v>
      </c>
      <c r="V35" s="62">
        <f t="shared" si="9"/>
        <v>255565</v>
      </c>
      <c r="W35" s="37">
        <f t="shared" si="10"/>
        <v>135.7222517259692</v>
      </c>
    </row>
    <row r="36" spans="1:23" ht="13.5">
      <c r="A36" s="16">
        <v>34</v>
      </c>
      <c r="B36" s="55" t="s">
        <v>38</v>
      </c>
      <c r="C36" s="50">
        <v>4352</v>
      </c>
      <c r="D36" s="37">
        <v>23453</v>
      </c>
      <c r="E36" s="37">
        <f t="shared" si="0"/>
        <v>5.389016544117647</v>
      </c>
      <c r="F36" s="37">
        <v>73419</v>
      </c>
      <c r="G36" s="37">
        <f t="shared" si="1"/>
        <v>16.870174632352942</v>
      </c>
      <c r="H36" s="37">
        <v>78162</v>
      </c>
      <c r="I36" s="37">
        <f t="shared" si="2"/>
        <v>17.960018382352942</v>
      </c>
      <c r="J36" s="37">
        <v>12000</v>
      </c>
      <c r="K36" s="37">
        <f t="shared" si="3"/>
        <v>2.7573529411764706</v>
      </c>
      <c r="L36" s="37">
        <v>825</v>
      </c>
      <c r="M36" s="37">
        <f t="shared" si="4"/>
        <v>0.18956801470588236</v>
      </c>
      <c r="N36" s="37">
        <v>251182</v>
      </c>
      <c r="O36" s="37">
        <f t="shared" si="5"/>
        <v>57.716452205882355</v>
      </c>
      <c r="P36" s="37">
        <v>0</v>
      </c>
      <c r="Q36" s="37">
        <f t="shared" si="6"/>
        <v>0</v>
      </c>
      <c r="R36" s="37">
        <v>79231</v>
      </c>
      <c r="S36" s="37">
        <f t="shared" si="7"/>
        <v>18.205652573529413</v>
      </c>
      <c r="T36" s="37">
        <v>64604</v>
      </c>
      <c r="U36" s="37">
        <f t="shared" si="8"/>
        <v>14.844669117647058</v>
      </c>
      <c r="V36" s="62">
        <f t="shared" si="9"/>
        <v>582876</v>
      </c>
      <c r="W36" s="37">
        <f t="shared" si="10"/>
        <v>133.9329044117647</v>
      </c>
    </row>
    <row r="37" spans="1:23" ht="13.5">
      <c r="A37" s="17">
        <v>35</v>
      </c>
      <c r="B37" s="57" t="s">
        <v>39</v>
      </c>
      <c r="C37" s="49">
        <v>6749</v>
      </c>
      <c r="D37" s="34">
        <v>69588</v>
      </c>
      <c r="E37" s="34">
        <f t="shared" si="0"/>
        <v>10.310860868276782</v>
      </c>
      <c r="F37" s="34">
        <v>76777</v>
      </c>
      <c r="G37" s="34">
        <f t="shared" si="1"/>
        <v>11.376055711957328</v>
      </c>
      <c r="H37" s="34">
        <v>84507</v>
      </c>
      <c r="I37" s="34">
        <f t="shared" si="2"/>
        <v>12.521410579345089</v>
      </c>
      <c r="J37" s="34">
        <v>0</v>
      </c>
      <c r="K37" s="34">
        <f t="shared" si="3"/>
        <v>0</v>
      </c>
      <c r="L37" s="34">
        <v>274243</v>
      </c>
      <c r="M37" s="34">
        <f t="shared" si="4"/>
        <v>40.6346125351904</v>
      </c>
      <c r="N37" s="34">
        <v>1826027</v>
      </c>
      <c r="O37" s="34">
        <f t="shared" si="5"/>
        <v>270.5626018669432</v>
      </c>
      <c r="P37" s="34">
        <v>22255</v>
      </c>
      <c r="Q37" s="34">
        <f t="shared" si="6"/>
        <v>3.297525559342125</v>
      </c>
      <c r="R37" s="34">
        <v>2701571</v>
      </c>
      <c r="S37" s="34">
        <f t="shared" si="7"/>
        <v>400.292043265669</v>
      </c>
      <c r="T37" s="34">
        <v>0</v>
      </c>
      <c r="U37" s="34">
        <f t="shared" si="8"/>
        <v>0</v>
      </c>
      <c r="V37" s="63">
        <f t="shared" si="9"/>
        <v>5054968</v>
      </c>
      <c r="W37" s="34">
        <f t="shared" si="10"/>
        <v>748.9951103867239</v>
      </c>
    </row>
    <row r="38" spans="1:23" ht="13.5">
      <c r="A38" s="41">
        <v>36</v>
      </c>
      <c r="B38" s="56" t="s">
        <v>75</v>
      </c>
      <c r="C38" s="50">
        <v>11267</v>
      </c>
      <c r="D38" s="42">
        <v>675837</v>
      </c>
      <c r="E38" s="42">
        <f t="shared" si="0"/>
        <v>59.98375787698589</v>
      </c>
      <c r="F38" s="42">
        <v>268</v>
      </c>
      <c r="G38" s="42">
        <f t="shared" si="1"/>
        <v>0.023786278512470047</v>
      </c>
      <c r="H38" s="42">
        <v>162697</v>
      </c>
      <c r="I38" s="42">
        <f t="shared" si="2"/>
        <v>14.440134907251265</v>
      </c>
      <c r="J38" s="42">
        <v>2622142</v>
      </c>
      <c r="K38" s="42">
        <f t="shared" si="3"/>
        <v>232.72761160912398</v>
      </c>
      <c r="L38" s="42">
        <v>233295</v>
      </c>
      <c r="M38" s="42">
        <f t="shared" si="4"/>
        <v>20.706044199875745</v>
      </c>
      <c r="N38" s="42">
        <v>1942433</v>
      </c>
      <c r="O38" s="42">
        <f t="shared" si="5"/>
        <v>172.40019526049525</v>
      </c>
      <c r="P38" s="42">
        <v>3066471</v>
      </c>
      <c r="Q38" s="42">
        <f t="shared" si="6"/>
        <v>272.1639300612408</v>
      </c>
      <c r="R38" s="42">
        <v>367289</v>
      </c>
      <c r="S38" s="42">
        <f t="shared" si="7"/>
        <v>32.598650927487355</v>
      </c>
      <c r="T38" s="42">
        <v>29521013</v>
      </c>
      <c r="U38" s="42">
        <f t="shared" si="8"/>
        <v>2620.130735777048</v>
      </c>
      <c r="V38" s="62">
        <f t="shared" si="9"/>
        <v>38591445</v>
      </c>
      <c r="W38" s="42">
        <f t="shared" si="10"/>
        <v>3425.174846898021</v>
      </c>
    </row>
    <row r="39" spans="1:23" ht="13.5">
      <c r="A39" s="16">
        <v>37</v>
      </c>
      <c r="B39" s="55" t="s">
        <v>94</v>
      </c>
      <c r="C39" s="50">
        <v>19994</v>
      </c>
      <c r="D39" s="37">
        <v>971939</v>
      </c>
      <c r="E39" s="37">
        <f t="shared" si="0"/>
        <v>48.61153346003801</v>
      </c>
      <c r="F39" s="37">
        <v>345484</v>
      </c>
      <c r="G39" s="37">
        <f t="shared" si="1"/>
        <v>17.279383815144545</v>
      </c>
      <c r="H39" s="37">
        <v>173947</v>
      </c>
      <c r="I39" s="37">
        <f t="shared" si="2"/>
        <v>8.6999599879964</v>
      </c>
      <c r="J39" s="37">
        <v>82650</v>
      </c>
      <c r="K39" s="37">
        <f t="shared" si="3"/>
        <v>4.133740122036611</v>
      </c>
      <c r="L39" s="37">
        <v>0</v>
      </c>
      <c r="M39" s="37">
        <f t="shared" si="4"/>
        <v>0</v>
      </c>
      <c r="N39" s="37">
        <v>1121943</v>
      </c>
      <c r="O39" s="37">
        <f t="shared" si="5"/>
        <v>56.113984195258574</v>
      </c>
      <c r="P39" s="37">
        <v>22502</v>
      </c>
      <c r="Q39" s="37">
        <f t="shared" si="6"/>
        <v>1.1254376312893868</v>
      </c>
      <c r="R39" s="37">
        <v>137230</v>
      </c>
      <c r="S39" s="37">
        <f t="shared" si="7"/>
        <v>6.863559067720316</v>
      </c>
      <c r="T39" s="37">
        <v>7402799</v>
      </c>
      <c r="U39" s="37">
        <f t="shared" si="8"/>
        <v>370.2510253075923</v>
      </c>
      <c r="V39" s="62">
        <f t="shared" si="9"/>
        <v>10258494</v>
      </c>
      <c r="W39" s="37">
        <f t="shared" si="10"/>
        <v>513.0786235870761</v>
      </c>
    </row>
    <row r="40" spans="1:23" ht="13.5">
      <c r="A40" s="16">
        <v>38</v>
      </c>
      <c r="B40" s="55" t="s">
        <v>95</v>
      </c>
      <c r="C40" s="50">
        <v>3895</v>
      </c>
      <c r="D40" s="37">
        <v>127910</v>
      </c>
      <c r="E40" s="37">
        <f t="shared" si="0"/>
        <v>32.8395378690629</v>
      </c>
      <c r="F40" s="37">
        <v>75733</v>
      </c>
      <c r="G40" s="37">
        <f t="shared" si="1"/>
        <v>19.44364569961489</v>
      </c>
      <c r="H40" s="37">
        <v>0</v>
      </c>
      <c r="I40" s="37">
        <f t="shared" si="2"/>
        <v>0</v>
      </c>
      <c r="J40" s="37">
        <v>0</v>
      </c>
      <c r="K40" s="37">
        <f t="shared" si="3"/>
        <v>0</v>
      </c>
      <c r="L40" s="37">
        <v>220</v>
      </c>
      <c r="M40" s="37">
        <f t="shared" si="4"/>
        <v>0.05648267008985879</v>
      </c>
      <c r="N40" s="37">
        <v>780283</v>
      </c>
      <c r="O40" s="37">
        <f t="shared" si="5"/>
        <v>200.32939666238767</v>
      </c>
      <c r="P40" s="37">
        <v>63186</v>
      </c>
      <c r="Q40" s="37">
        <f t="shared" si="6"/>
        <v>16.222336328626444</v>
      </c>
      <c r="R40" s="37">
        <v>23891</v>
      </c>
      <c r="S40" s="37">
        <f t="shared" si="7"/>
        <v>6.1337612323491655</v>
      </c>
      <c r="T40" s="37">
        <v>61734</v>
      </c>
      <c r="U40" s="37">
        <f t="shared" si="8"/>
        <v>15.849550706033376</v>
      </c>
      <c r="V40" s="62">
        <f t="shared" si="9"/>
        <v>1132957</v>
      </c>
      <c r="W40" s="37">
        <f t="shared" si="10"/>
        <v>290.8747111681643</v>
      </c>
    </row>
    <row r="41" spans="1:23" ht="13.5">
      <c r="A41" s="16">
        <v>39</v>
      </c>
      <c r="B41" s="55" t="s">
        <v>96</v>
      </c>
      <c r="C41" s="50">
        <v>2896</v>
      </c>
      <c r="D41" s="37">
        <v>40610</v>
      </c>
      <c r="E41" s="37">
        <f t="shared" si="0"/>
        <v>14.022790055248619</v>
      </c>
      <c r="F41" s="37">
        <v>30977</v>
      </c>
      <c r="G41" s="37">
        <f t="shared" si="1"/>
        <v>10.696477900552486</v>
      </c>
      <c r="H41" s="37">
        <v>33392</v>
      </c>
      <c r="I41" s="37">
        <f t="shared" si="2"/>
        <v>11.530386740331492</v>
      </c>
      <c r="J41" s="37">
        <v>0</v>
      </c>
      <c r="K41" s="37">
        <f t="shared" si="3"/>
        <v>0</v>
      </c>
      <c r="L41" s="37">
        <v>0</v>
      </c>
      <c r="M41" s="37">
        <f t="shared" si="4"/>
        <v>0</v>
      </c>
      <c r="N41" s="37">
        <v>131508</v>
      </c>
      <c r="O41" s="37">
        <f t="shared" si="5"/>
        <v>45.41022099447514</v>
      </c>
      <c r="P41" s="37">
        <v>66972</v>
      </c>
      <c r="Q41" s="37">
        <f t="shared" si="6"/>
        <v>23.125690607734807</v>
      </c>
      <c r="R41" s="37">
        <v>101598</v>
      </c>
      <c r="S41" s="37">
        <f t="shared" si="7"/>
        <v>35.08218232044199</v>
      </c>
      <c r="T41" s="37">
        <v>18900</v>
      </c>
      <c r="U41" s="37">
        <f t="shared" si="8"/>
        <v>6.526243093922652</v>
      </c>
      <c r="V41" s="62">
        <f t="shared" si="9"/>
        <v>423957</v>
      </c>
      <c r="W41" s="37">
        <f t="shared" si="10"/>
        <v>146.3939917127072</v>
      </c>
    </row>
    <row r="42" spans="1:23" ht="13.5">
      <c r="A42" s="17">
        <v>40</v>
      </c>
      <c r="B42" s="57" t="s">
        <v>40</v>
      </c>
      <c r="C42" s="49">
        <v>23984</v>
      </c>
      <c r="D42" s="34">
        <v>6500</v>
      </c>
      <c r="E42" s="34">
        <f t="shared" si="0"/>
        <v>0.2710140093395597</v>
      </c>
      <c r="F42" s="34">
        <v>0</v>
      </c>
      <c r="G42" s="34">
        <f t="shared" si="1"/>
        <v>0</v>
      </c>
      <c r="H42" s="34">
        <v>200233</v>
      </c>
      <c r="I42" s="34">
        <f t="shared" si="2"/>
        <v>8.348607404936624</v>
      </c>
      <c r="J42" s="34">
        <v>464</v>
      </c>
      <c r="K42" s="34">
        <f t="shared" si="3"/>
        <v>0.019346230820547032</v>
      </c>
      <c r="L42" s="34">
        <v>256541</v>
      </c>
      <c r="M42" s="34">
        <f t="shared" si="4"/>
        <v>10.696339226150767</v>
      </c>
      <c r="N42" s="34">
        <v>4209415</v>
      </c>
      <c r="O42" s="34">
        <f t="shared" si="5"/>
        <v>175.5092978652435</v>
      </c>
      <c r="P42" s="34">
        <v>152058</v>
      </c>
      <c r="Q42" s="34">
        <f t="shared" si="6"/>
        <v>6.339976651100733</v>
      </c>
      <c r="R42" s="34">
        <v>5969</v>
      </c>
      <c r="S42" s="34">
        <f t="shared" si="7"/>
        <v>0.24887424949966644</v>
      </c>
      <c r="T42" s="34">
        <v>6172957</v>
      </c>
      <c r="U42" s="34">
        <f t="shared" si="8"/>
        <v>257.37812708472313</v>
      </c>
      <c r="V42" s="63">
        <f t="shared" si="9"/>
        <v>11004137</v>
      </c>
      <c r="W42" s="34">
        <f t="shared" si="10"/>
        <v>458.81158272181455</v>
      </c>
    </row>
    <row r="43" spans="1:23" ht="13.5">
      <c r="A43" s="41">
        <v>41</v>
      </c>
      <c r="B43" s="56" t="s">
        <v>41</v>
      </c>
      <c r="C43" s="50">
        <v>1483</v>
      </c>
      <c r="D43" s="42">
        <v>0</v>
      </c>
      <c r="E43" s="42">
        <f t="shared" si="0"/>
        <v>0</v>
      </c>
      <c r="F43" s="42">
        <v>10775</v>
      </c>
      <c r="G43" s="42">
        <f t="shared" si="1"/>
        <v>7.265677680377613</v>
      </c>
      <c r="H43" s="42">
        <v>44687</v>
      </c>
      <c r="I43" s="42">
        <f t="shared" si="2"/>
        <v>30.132838840188807</v>
      </c>
      <c r="J43" s="42">
        <v>0</v>
      </c>
      <c r="K43" s="42">
        <f t="shared" si="3"/>
        <v>0</v>
      </c>
      <c r="L43" s="42">
        <v>79218</v>
      </c>
      <c r="M43" s="42">
        <f t="shared" si="4"/>
        <v>53.4173971679029</v>
      </c>
      <c r="N43" s="42">
        <v>377315</v>
      </c>
      <c r="O43" s="42">
        <f t="shared" si="5"/>
        <v>254.42683749157115</v>
      </c>
      <c r="P43" s="42">
        <v>0</v>
      </c>
      <c r="Q43" s="42">
        <f t="shared" si="6"/>
        <v>0</v>
      </c>
      <c r="R43" s="42">
        <v>6286</v>
      </c>
      <c r="S43" s="42">
        <f t="shared" si="7"/>
        <v>4.238705327039784</v>
      </c>
      <c r="T43" s="42">
        <v>0</v>
      </c>
      <c r="U43" s="42">
        <f t="shared" si="8"/>
        <v>0</v>
      </c>
      <c r="V43" s="62">
        <f t="shared" si="9"/>
        <v>518281</v>
      </c>
      <c r="W43" s="42">
        <f t="shared" si="10"/>
        <v>349.4814565070802</v>
      </c>
    </row>
    <row r="44" spans="1:23" ht="13.5">
      <c r="A44" s="16">
        <v>42</v>
      </c>
      <c r="B44" s="55" t="s">
        <v>42</v>
      </c>
      <c r="C44" s="50">
        <v>3454</v>
      </c>
      <c r="D44" s="37">
        <v>11004</v>
      </c>
      <c r="E44" s="37">
        <f t="shared" si="0"/>
        <v>3.185871453387377</v>
      </c>
      <c r="F44" s="37">
        <v>72527</v>
      </c>
      <c r="G44" s="37">
        <f t="shared" si="1"/>
        <v>20.9979733642154</v>
      </c>
      <c r="H44" s="37">
        <v>57992</v>
      </c>
      <c r="I44" s="37">
        <f t="shared" si="2"/>
        <v>16.78980891719745</v>
      </c>
      <c r="J44" s="37">
        <v>0</v>
      </c>
      <c r="K44" s="37">
        <f t="shared" si="3"/>
        <v>0</v>
      </c>
      <c r="L44" s="37">
        <v>4939</v>
      </c>
      <c r="M44" s="37">
        <f t="shared" si="4"/>
        <v>1.429936305732484</v>
      </c>
      <c r="N44" s="37">
        <v>254744</v>
      </c>
      <c r="O44" s="37">
        <f t="shared" si="5"/>
        <v>73.7533294730747</v>
      </c>
      <c r="P44" s="37">
        <v>0</v>
      </c>
      <c r="Q44" s="37">
        <f t="shared" si="6"/>
        <v>0</v>
      </c>
      <c r="R44" s="37">
        <v>40440</v>
      </c>
      <c r="S44" s="37">
        <f t="shared" si="7"/>
        <v>11.70816444701795</v>
      </c>
      <c r="T44" s="37">
        <v>2364255</v>
      </c>
      <c r="U44" s="37">
        <f t="shared" si="8"/>
        <v>684.4976838448176</v>
      </c>
      <c r="V44" s="62">
        <f t="shared" si="9"/>
        <v>2805901</v>
      </c>
      <c r="W44" s="37">
        <f t="shared" si="10"/>
        <v>812.362767805443</v>
      </c>
    </row>
    <row r="45" spans="1:23" ht="13.5">
      <c r="A45" s="16">
        <v>43</v>
      </c>
      <c r="B45" s="55" t="s">
        <v>43</v>
      </c>
      <c r="C45" s="50">
        <v>4344</v>
      </c>
      <c r="D45" s="37">
        <v>0</v>
      </c>
      <c r="E45" s="37">
        <f t="shared" si="0"/>
        <v>0</v>
      </c>
      <c r="F45" s="37">
        <v>50817</v>
      </c>
      <c r="G45" s="37">
        <f t="shared" si="1"/>
        <v>11.698204419889503</v>
      </c>
      <c r="H45" s="37">
        <v>18602</v>
      </c>
      <c r="I45" s="37">
        <f t="shared" si="2"/>
        <v>4.282228360957642</v>
      </c>
      <c r="J45" s="37">
        <v>0</v>
      </c>
      <c r="K45" s="37">
        <f t="shared" si="3"/>
        <v>0</v>
      </c>
      <c r="L45" s="37">
        <v>1700</v>
      </c>
      <c r="M45" s="37">
        <f t="shared" si="4"/>
        <v>0.39134438305709024</v>
      </c>
      <c r="N45" s="37">
        <v>756698</v>
      </c>
      <c r="O45" s="37">
        <f t="shared" si="5"/>
        <v>174.1938305709024</v>
      </c>
      <c r="P45" s="37">
        <v>0</v>
      </c>
      <c r="Q45" s="37">
        <f t="shared" si="6"/>
        <v>0</v>
      </c>
      <c r="R45" s="37">
        <v>80841</v>
      </c>
      <c r="S45" s="37">
        <f t="shared" si="7"/>
        <v>18.609806629834253</v>
      </c>
      <c r="T45" s="37">
        <v>867116</v>
      </c>
      <c r="U45" s="37">
        <f t="shared" si="8"/>
        <v>199.61233885819522</v>
      </c>
      <c r="V45" s="62">
        <f t="shared" si="9"/>
        <v>1775774</v>
      </c>
      <c r="W45" s="37">
        <f t="shared" si="10"/>
        <v>408.7877532228361</v>
      </c>
    </row>
    <row r="46" spans="1:23" ht="13.5">
      <c r="A46" s="16">
        <v>44</v>
      </c>
      <c r="B46" s="55" t="s">
        <v>97</v>
      </c>
      <c r="C46" s="50">
        <v>6702</v>
      </c>
      <c r="D46" s="37">
        <v>6374</v>
      </c>
      <c r="E46" s="37">
        <f t="shared" si="0"/>
        <v>0.9510593852581319</v>
      </c>
      <c r="F46" s="37">
        <v>111363</v>
      </c>
      <c r="G46" s="37">
        <f t="shared" si="1"/>
        <v>16.616383169203225</v>
      </c>
      <c r="H46" s="37">
        <v>137333</v>
      </c>
      <c r="I46" s="37">
        <f t="shared" si="2"/>
        <v>20.4913458669054</v>
      </c>
      <c r="J46" s="37">
        <v>0</v>
      </c>
      <c r="K46" s="37">
        <f t="shared" si="3"/>
        <v>0</v>
      </c>
      <c r="L46" s="37">
        <v>453322</v>
      </c>
      <c r="M46" s="37">
        <f t="shared" si="4"/>
        <v>67.63980901223515</v>
      </c>
      <c r="N46" s="37">
        <v>1611966</v>
      </c>
      <c r="O46" s="37">
        <f t="shared" si="5"/>
        <v>240.52014324082364</v>
      </c>
      <c r="P46" s="37">
        <v>2903</v>
      </c>
      <c r="Q46" s="37">
        <f t="shared" si="6"/>
        <v>0.43315428230378994</v>
      </c>
      <c r="R46" s="37">
        <v>0</v>
      </c>
      <c r="S46" s="37">
        <f t="shared" si="7"/>
        <v>0</v>
      </c>
      <c r="T46" s="37">
        <v>-32159</v>
      </c>
      <c r="U46" s="37">
        <f t="shared" si="8"/>
        <v>-4.7984183825723665</v>
      </c>
      <c r="V46" s="62">
        <f t="shared" si="9"/>
        <v>2291102</v>
      </c>
      <c r="W46" s="37">
        <f t="shared" si="10"/>
        <v>341.85347657415696</v>
      </c>
    </row>
    <row r="47" spans="1:23" ht="13.5">
      <c r="A47" s="17">
        <v>45</v>
      </c>
      <c r="B47" s="57" t="s">
        <v>76</v>
      </c>
      <c r="C47" s="49">
        <v>9708</v>
      </c>
      <c r="D47" s="34">
        <v>1298820</v>
      </c>
      <c r="E47" s="34">
        <f t="shared" si="0"/>
        <v>133.78862793572313</v>
      </c>
      <c r="F47" s="34">
        <v>214276</v>
      </c>
      <c r="G47" s="34">
        <f t="shared" si="1"/>
        <v>22.072105480016482</v>
      </c>
      <c r="H47" s="34">
        <v>181250</v>
      </c>
      <c r="I47" s="34">
        <f t="shared" si="2"/>
        <v>18.670168932838894</v>
      </c>
      <c r="J47" s="34">
        <v>834971</v>
      </c>
      <c r="K47" s="34">
        <f t="shared" si="3"/>
        <v>86.00854964977339</v>
      </c>
      <c r="L47" s="34">
        <v>80300</v>
      </c>
      <c r="M47" s="34">
        <f t="shared" si="4"/>
        <v>8.271528636176349</v>
      </c>
      <c r="N47" s="34">
        <v>1243790</v>
      </c>
      <c r="O47" s="34">
        <f t="shared" si="5"/>
        <v>128.12010712814174</v>
      </c>
      <c r="P47" s="34">
        <v>0</v>
      </c>
      <c r="Q47" s="34">
        <f t="shared" si="6"/>
        <v>0</v>
      </c>
      <c r="R47" s="34">
        <v>0</v>
      </c>
      <c r="S47" s="34">
        <f t="shared" si="7"/>
        <v>0</v>
      </c>
      <c r="T47" s="34">
        <v>13221269</v>
      </c>
      <c r="U47" s="34">
        <f t="shared" si="8"/>
        <v>1361.894210960033</v>
      </c>
      <c r="V47" s="63">
        <f t="shared" si="9"/>
        <v>17074676</v>
      </c>
      <c r="W47" s="34">
        <f t="shared" si="10"/>
        <v>1758.8252987227029</v>
      </c>
    </row>
    <row r="48" spans="1:23" ht="13.5">
      <c r="A48" s="41">
        <v>46</v>
      </c>
      <c r="B48" s="56" t="s">
        <v>44</v>
      </c>
      <c r="C48" s="50">
        <v>792</v>
      </c>
      <c r="D48" s="42">
        <v>0</v>
      </c>
      <c r="E48" s="42">
        <f t="shared" si="0"/>
        <v>0</v>
      </c>
      <c r="F48" s="42">
        <v>10373</v>
      </c>
      <c r="G48" s="42">
        <f t="shared" si="1"/>
        <v>13.097222222222221</v>
      </c>
      <c r="H48" s="42">
        <v>14821</v>
      </c>
      <c r="I48" s="42">
        <f t="shared" si="2"/>
        <v>18.713383838383837</v>
      </c>
      <c r="J48" s="42">
        <v>0</v>
      </c>
      <c r="K48" s="42">
        <f t="shared" si="3"/>
        <v>0</v>
      </c>
      <c r="L48" s="42">
        <v>0</v>
      </c>
      <c r="M48" s="42">
        <f t="shared" si="4"/>
        <v>0</v>
      </c>
      <c r="N48" s="42">
        <v>119945</v>
      </c>
      <c r="O48" s="42">
        <f t="shared" si="5"/>
        <v>151.44570707070707</v>
      </c>
      <c r="P48" s="42">
        <v>1200</v>
      </c>
      <c r="Q48" s="42">
        <f t="shared" si="6"/>
        <v>1.5151515151515151</v>
      </c>
      <c r="R48" s="42">
        <v>176996</v>
      </c>
      <c r="S48" s="42">
        <f t="shared" si="7"/>
        <v>223.47979797979798</v>
      </c>
      <c r="T48" s="42">
        <v>649102</v>
      </c>
      <c r="U48" s="42">
        <f t="shared" si="8"/>
        <v>819.5732323232323</v>
      </c>
      <c r="V48" s="62">
        <f t="shared" si="9"/>
        <v>972437</v>
      </c>
      <c r="W48" s="42">
        <f t="shared" si="10"/>
        <v>1227.824494949495</v>
      </c>
    </row>
    <row r="49" spans="1:23" ht="13.5">
      <c r="A49" s="16">
        <v>47</v>
      </c>
      <c r="B49" s="55" t="s">
        <v>45</v>
      </c>
      <c r="C49" s="50">
        <v>3755</v>
      </c>
      <c r="D49" s="37">
        <v>6660</v>
      </c>
      <c r="E49" s="37">
        <f t="shared" si="0"/>
        <v>1.7736351531291612</v>
      </c>
      <c r="F49" s="37">
        <v>44821</v>
      </c>
      <c r="G49" s="37">
        <f t="shared" si="1"/>
        <v>11.936351531291612</v>
      </c>
      <c r="H49" s="37">
        <v>56822</v>
      </c>
      <c r="I49" s="37">
        <f t="shared" si="2"/>
        <v>15.132356857523302</v>
      </c>
      <c r="J49" s="37">
        <v>632474</v>
      </c>
      <c r="K49" s="37">
        <f t="shared" si="3"/>
        <v>168.4351531291611</v>
      </c>
      <c r="L49" s="37">
        <v>269848</v>
      </c>
      <c r="M49" s="37">
        <f t="shared" si="4"/>
        <v>71.86364846870839</v>
      </c>
      <c r="N49" s="37">
        <v>1524912</v>
      </c>
      <c r="O49" s="37">
        <f t="shared" si="5"/>
        <v>406.1017310252996</v>
      </c>
      <c r="P49" s="37">
        <v>72080</v>
      </c>
      <c r="Q49" s="37">
        <f t="shared" si="6"/>
        <v>19.19573901464714</v>
      </c>
      <c r="R49" s="37">
        <v>779983</v>
      </c>
      <c r="S49" s="37">
        <f t="shared" si="7"/>
        <v>207.7185086551265</v>
      </c>
      <c r="T49" s="37">
        <v>7140675</v>
      </c>
      <c r="U49" s="37">
        <f t="shared" si="8"/>
        <v>1901.6444740346205</v>
      </c>
      <c r="V49" s="62">
        <f t="shared" si="9"/>
        <v>10528275</v>
      </c>
      <c r="W49" s="37">
        <f t="shared" si="10"/>
        <v>2803.8015978695075</v>
      </c>
    </row>
    <row r="50" spans="1:23" ht="13.5">
      <c r="A50" s="16">
        <v>48</v>
      </c>
      <c r="B50" s="55" t="s">
        <v>46</v>
      </c>
      <c r="C50" s="50">
        <v>6038</v>
      </c>
      <c r="D50" s="37">
        <v>65298</v>
      </c>
      <c r="E50" s="37">
        <f t="shared" si="0"/>
        <v>10.814508115269957</v>
      </c>
      <c r="F50" s="37">
        <v>0</v>
      </c>
      <c r="G50" s="37">
        <f t="shared" si="1"/>
        <v>0</v>
      </c>
      <c r="H50" s="37">
        <v>61641</v>
      </c>
      <c r="I50" s="37">
        <f t="shared" si="2"/>
        <v>10.208843988075522</v>
      </c>
      <c r="J50" s="37">
        <v>0</v>
      </c>
      <c r="K50" s="37">
        <f t="shared" si="3"/>
        <v>0</v>
      </c>
      <c r="L50" s="37">
        <v>143366</v>
      </c>
      <c r="M50" s="37">
        <f t="shared" si="4"/>
        <v>23.743954951970853</v>
      </c>
      <c r="N50" s="37">
        <v>8744802</v>
      </c>
      <c r="O50" s="37">
        <f t="shared" si="5"/>
        <v>1448.294468367009</v>
      </c>
      <c r="P50" s="37">
        <v>70098</v>
      </c>
      <c r="Q50" s="37">
        <f t="shared" si="6"/>
        <v>11.609473335541571</v>
      </c>
      <c r="R50" s="37">
        <v>0</v>
      </c>
      <c r="S50" s="37">
        <f t="shared" si="7"/>
        <v>0</v>
      </c>
      <c r="T50" s="37">
        <v>2521949</v>
      </c>
      <c r="U50" s="37">
        <f t="shared" si="8"/>
        <v>417.679529645578</v>
      </c>
      <c r="V50" s="62">
        <f t="shared" si="9"/>
        <v>11607154</v>
      </c>
      <c r="W50" s="37">
        <f t="shared" si="10"/>
        <v>1922.3507784034448</v>
      </c>
    </row>
    <row r="51" spans="1:23" ht="13.5">
      <c r="A51" s="16">
        <v>49</v>
      </c>
      <c r="B51" s="55" t="s">
        <v>47</v>
      </c>
      <c r="C51" s="50">
        <v>14788</v>
      </c>
      <c r="D51" s="37">
        <v>0</v>
      </c>
      <c r="E51" s="37">
        <f t="shared" si="0"/>
        <v>0</v>
      </c>
      <c r="F51" s="37">
        <v>191289</v>
      </c>
      <c r="G51" s="37">
        <f t="shared" si="1"/>
        <v>12.935420611306466</v>
      </c>
      <c r="H51" s="37">
        <v>40254</v>
      </c>
      <c r="I51" s="37">
        <f t="shared" si="2"/>
        <v>2.722071950229916</v>
      </c>
      <c r="J51" s="37">
        <v>0</v>
      </c>
      <c r="K51" s="37">
        <f t="shared" si="3"/>
        <v>0</v>
      </c>
      <c r="L51" s="37">
        <v>37705</v>
      </c>
      <c r="M51" s="37">
        <f t="shared" si="4"/>
        <v>2.549702461455234</v>
      </c>
      <c r="N51" s="37">
        <v>1444076</v>
      </c>
      <c r="O51" s="37">
        <f t="shared" si="5"/>
        <v>97.65187990262375</v>
      </c>
      <c r="P51" s="37">
        <v>113687</v>
      </c>
      <c r="Q51" s="37">
        <f t="shared" si="6"/>
        <v>7.6877873951852855</v>
      </c>
      <c r="R51" s="37">
        <v>48269</v>
      </c>
      <c r="S51" s="37">
        <f t="shared" si="7"/>
        <v>3.2640654584798487</v>
      </c>
      <c r="T51" s="37">
        <v>1473126</v>
      </c>
      <c r="U51" s="37">
        <f t="shared" si="8"/>
        <v>99.6163105220449</v>
      </c>
      <c r="V51" s="62">
        <f t="shared" si="9"/>
        <v>3348406</v>
      </c>
      <c r="W51" s="37">
        <f t="shared" si="10"/>
        <v>226.4272383013254</v>
      </c>
    </row>
    <row r="52" spans="1:23" ht="13.5">
      <c r="A52" s="17">
        <v>50</v>
      </c>
      <c r="B52" s="57" t="s">
        <v>48</v>
      </c>
      <c r="C52" s="49">
        <v>8347</v>
      </c>
      <c r="D52" s="34">
        <v>127453</v>
      </c>
      <c r="E52" s="34">
        <f t="shared" si="0"/>
        <v>15.269318317958549</v>
      </c>
      <c r="F52" s="34">
        <v>74332</v>
      </c>
      <c r="G52" s="34">
        <f t="shared" si="1"/>
        <v>8.905235413921169</v>
      </c>
      <c r="H52" s="34">
        <v>101038</v>
      </c>
      <c r="I52" s="34">
        <f t="shared" si="2"/>
        <v>12.104708278423386</v>
      </c>
      <c r="J52" s="34">
        <v>0</v>
      </c>
      <c r="K52" s="34">
        <f t="shared" si="3"/>
        <v>0</v>
      </c>
      <c r="L52" s="34">
        <v>46423</v>
      </c>
      <c r="M52" s="34">
        <f t="shared" si="4"/>
        <v>5.561638912184018</v>
      </c>
      <c r="N52" s="34">
        <v>1418419</v>
      </c>
      <c r="O52" s="34">
        <f t="shared" si="5"/>
        <v>169.93159218881036</v>
      </c>
      <c r="P52" s="34">
        <v>45689</v>
      </c>
      <c r="Q52" s="34">
        <f t="shared" si="6"/>
        <v>5.47370312687193</v>
      </c>
      <c r="R52" s="34">
        <v>89644</v>
      </c>
      <c r="S52" s="34">
        <f t="shared" si="7"/>
        <v>10.739666946208219</v>
      </c>
      <c r="T52" s="34">
        <v>6812653</v>
      </c>
      <c r="U52" s="34">
        <f t="shared" si="8"/>
        <v>816.1798250868576</v>
      </c>
      <c r="V52" s="63">
        <f t="shared" si="9"/>
        <v>8715651</v>
      </c>
      <c r="W52" s="34">
        <f t="shared" si="10"/>
        <v>1044.1656882712352</v>
      </c>
    </row>
    <row r="53" spans="1:23" ht="13.5">
      <c r="A53" s="41">
        <v>51</v>
      </c>
      <c r="B53" s="56" t="s">
        <v>49</v>
      </c>
      <c r="C53" s="50">
        <v>9409</v>
      </c>
      <c r="D53" s="42">
        <v>418954</v>
      </c>
      <c r="E53" s="42">
        <f t="shared" si="0"/>
        <v>44.52694228929748</v>
      </c>
      <c r="F53" s="42">
        <v>168960</v>
      </c>
      <c r="G53" s="42">
        <f t="shared" si="1"/>
        <v>17.95727494951642</v>
      </c>
      <c r="H53" s="42">
        <v>121717</v>
      </c>
      <c r="I53" s="42">
        <f t="shared" si="2"/>
        <v>12.936231267934955</v>
      </c>
      <c r="J53" s="42">
        <v>0</v>
      </c>
      <c r="K53" s="42">
        <f t="shared" si="3"/>
        <v>0</v>
      </c>
      <c r="L53" s="42">
        <v>135286</v>
      </c>
      <c r="M53" s="42">
        <f t="shared" si="4"/>
        <v>14.378361143585929</v>
      </c>
      <c r="N53" s="42">
        <v>1811886</v>
      </c>
      <c r="O53" s="42">
        <f t="shared" si="5"/>
        <v>192.56945477734084</v>
      </c>
      <c r="P53" s="42">
        <v>30711</v>
      </c>
      <c r="Q53" s="42">
        <f t="shared" si="6"/>
        <v>3.2640025507492827</v>
      </c>
      <c r="R53" s="42">
        <v>470142</v>
      </c>
      <c r="S53" s="42">
        <f t="shared" si="7"/>
        <v>49.96726538420661</v>
      </c>
      <c r="T53" s="42">
        <v>836000</v>
      </c>
      <c r="U53" s="42">
        <f t="shared" si="8"/>
        <v>88.85110001062812</v>
      </c>
      <c r="V53" s="62">
        <f t="shared" si="9"/>
        <v>3993656</v>
      </c>
      <c r="W53" s="42">
        <f t="shared" si="10"/>
        <v>424.4506323732596</v>
      </c>
    </row>
    <row r="54" spans="1:23" ht="13.5">
      <c r="A54" s="16">
        <v>52</v>
      </c>
      <c r="B54" s="55" t="s">
        <v>98</v>
      </c>
      <c r="C54" s="50">
        <v>37467</v>
      </c>
      <c r="D54" s="37">
        <v>299777</v>
      </c>
      <c r="E54" s="37">
        <f t="shared" si="0"/>
        <v>8.00109429631409</v>
      </c>
      <c r="F54" s="37">
        <v>362671</v>
      </c>
      <c r="G54" s="37">
        <f t="shared" si="1"/>
        <v>9.67974484212774</v>
      </c>
      <c r="H54" s="37">
        <v>167166</v>
      </c>
      <c r="I54" s="37">
        <f t="shared" si="2"/>
        <v>4.4616862839298586</v>
      </c>
      <c r="J54" s="37">
        <v>881284</v>
      </c>
      <c r="K54" s="37">
        <f t="shared" si="3"/>
        <v>23.52160567966477</v>
      </c>
      <c r="L54" s="37">
        <v>109376</v>
      </c>
      <c r="M54" s="37">
        <f t="shared" si="4"/>
        <v>2.9192622841433793</v>
      </c>
      <c r="N54" s="37">
        <v>5229693</v>
      </c>
      <c r="O54" s="37">
        <f t="shared" si="5"/>
        <v>139.58131155416766</v>
      </c>
      <c r="P54" s="37">
        <v>319431</v>
      </c>
      <c r="Q54" s="37">
        <f t="shared" si="6"/>
        <v>8.525662583073105</v>
      </c>
      <c r="R54" s="37">
        <v>124579</v>
      </c>
      <c r="S54" s="37">
        <f t="shared" si="7"/>
        <v>3.3250326954386527</v>
      </c>
      <c r="T54" s="37">
        <v>7439985</v>
      </c>
      <c r="U54" s="37">
        <f t="shared" si="8"/>
        <v>198.57434542397309</v>
      </c>
      <c r="V54" s="62">
        <f t="shared" si="9"/>
        <v>14933962</v>
      </c>
      <c r="W54" s="37">
        <f t="shared" si="10"/>
        <v>398.5897456428324</v>
      </c>
    </row>
    <row r="55" spans="1:23" ht="13.5">
      <c r="A55" s="16">
        <v>53</v>
      </c>
      <c r="B55" s="55" t="s">
        <v>99</v>
      </c>
      <c r="C55" s="50">
        <v>19784</v>
      </c>
      <c r="D55" s="37">
        <v>60004</v>
      </c>
      <c r="E55" s="37">
        <f t="shared" si="0"/>
        <v>3.0329559239789727</v>
      </c>
      <c r="F55" s="37">
        <v>254358</v>
      </c>
      <c r="G55" s="37">
        <f t="shared" si="1"/>
        <v>12.85675293166195</v>
      </c>
      <c r="H55" s="37">
        <v>143543</v>
      </c>
      <c r="I55" s="37">
        <f t="shared" si="2"/>
        <v>7.255509502628387</v>
      </c>
      <c r="J55" s="37">
        <v>90378</v>
      </c>
      <c r="K55" s="37">
        <f t="shared" si="3"/>
        <v>4.5682369591589165</v>
      </c>
      <c r="L55" s="37">
        <v>380911</v>
      </c>
      <c r="M55" s="37">
        <f t="shared" si="4"/>
        <v>19.253487666801455</v>
      </c>
      <c r="N55" s="37">
        <v>2811767</v>
      </c>
      <c r="O55" s="37">
        <f t="shared" si="5"/>
        <v>142.1232814395471</v>
      </c>
      <c r="P55" s="37">
        <v>69172</v>
      </c>
      <c r="Q55" s="37">
        <f t="shared" si="6"/>
        <v>3.4963606955115245</v>
      </c>
      <c r="R55" s="37">
        <v>3439651</v>
      </c>
      <c r="S55" s="37">
        <f t="shared" si="7"/>
        <v>173.8602405984634</v>
      </c>
      <c r="T55" s="37">
        <v>6987717</v>
      </c>
      <c r="U55" s="37">
        <f t="shared" si="8"/>
        <v>353.2004144763445</v>
      </c>
      <c r="V55" s="62">
        <f t="shared" si="9"/>
        <v>14237501</v>
      </c>
      <c r="W55" s="37">
        <f t="shared" si="10"/>
        <v>719.6472401940962</v>
      </c>
    </row>
    <row r="56" spans="1:23" ht="13.5">
      <c r="A56" s="16">
        <v>54</v>
      </c>
      <c r="B56" s="55" t="s">
        <v>50</v>
      </c>
      <c r="C56" s="50">
        <v>680</v>
      </c>
      <c r="D56" s="37">
        <v>0</v>
      </c>
      <c r="E56" s="37">
        <f t="shared" si="0"/>
        <v>0</v>
      </c>
      <c r="F56" s="37">
        <v>29003</v>
      </c>
      <c r="G56" s="37">
        <f t="shared" si="1"/>
        <v>42.65147058823529</v>
      </c>
      <c r="H56" s="37">
        <v>9774</v>
      </c>
      <c r="I56" s="37">
        <f t="shared" si="2"/>
        <v>14.373529411764705</v>
      </c>
      <c r="J56" s="37">
        <v>0</v>
      </c>
      <c r="K56" s="37">
        <f t="shared" si="3"/>
        <v>0</v>
      </c>
      <c r="L56" s="37">
        <v>822</v>
      </c>
      <c r="M56" s="37">
        <f t="shared" si="4"/>
        <v>1.2088235294117646</v>
      </c>
      <c r="N56" s="37">
        <v>77453</v>
      </c>
      <c r="O56" s="37">
        <f t="shared" si="5"/>
        <v>113.9014705882353</v>
      </c>
      <c r="P56" s="37">
        <v>0</v>
      </c>
      <c r="Q56" s="37">
        <f t="shared" si="6"/>
        <v>0</v>
      </c>
      <c r="R56" s="37">
        <v>99448</v>
      </c>
      <c r="S56" s="37">
        <f t="shared" si="7"/>
        <v>146.24705882352941</v>
      </c>
      <c r="T56" s="37">
        <v>0</v>
      </c>
      <c r="U56" s="37">
        <f t="shared" si="8"/>
        <v>0</v>
      </c>
      <c r="V56" s="62">
        <f t="shared" si="9"/>
        <v>216500</v>
      </c>
      <c r="W56" s="37">
        <f t="shared" si="10"/>
        <v>318.38235294117646</v>
      </c>
    </row>
    <row r="57" spans="1:23" ht="13.5">
      <c r="A57" s="17">
        <v>55</v>
      </c>
      <c r="B57" s="57" t="s">
        <v>77</v>
      </c>
      <c r="C57" s="49">
        <v>18619</v>
      </c>
      <c r="D57" s="34">
        <v>43007</v>
      </c>
      <c r="E57" s="34">
        <f t="shared" si="0"/>
        <v>2.3098447822117194</v>
      </c>
      <c r="F57" s="34">
        <v>241622</v>
      </c>
      <c r="G57" s="34">
        <f t="shared" si="1"/>
        <v>12.97717385466459</v>
      </c>
      <c r="H57" s="34">
        <v>239221</v>
      </c>
      <c r="I57" s="34">
        <f t="shared" si="2"/>
        <v>12.848219560663837</v>
      </c>
      <c r="J57" s="34">
        <v>0</v>
      </c>
      <c r="K57" s="34">
        <f t="shared" si="3"/>
        <v>0</v>
      </c>
      <c r="L57" s="34">
        <v>380568</v>
      </c>
      <c r="M57" s="34">
        <f t="shared" si="4"/>
        <v>20.439765830603147</v>
      </c>
      <c r="N57" s="34">
        <v>1202414</v>
      </c>
      <c r="O57" s="34">
        <f t="shared" si="5"/>
        <v>64.5799452172512</v>
      </c>
      <c r="P57" s="34">
        <v>0</v>
      </c>
      <c r="Q57" s="34">
        <f t="shared" si="6"/>
        <v>0</v>
      </c>
      <c r="R57" s="34">
        <v>1778290</v>
      </c>
      <c r="S57" s="34">
        <f t="shared" si="7"/>
        <v>95.50942585530909</v>
      </c>
      <c r="T57" s="34">
        <v>8857201</v>
      </c>
      <c r="U57" s="34">
        <f t="shared" si="8"/>
        <v>475.70766421397497</v>
      </c>
      <c r="V57" s="63">
        <f t="shared" si="9"/>
        <v>12742323</v>
      </c>
      <c r="W57" s="34">
        <f t="shared" si="10"/>
        <v>684.3720393146785</v>
      </c>
    </row>
    <row r="58" spans="1:23" ht="13.5">
      <c r="A58" s="41">
        <v>56</v>
      </c>
      <c r="B58" s="56" t="s">
        <v>51</v>
      </c>
      <c r="C58" s="50">
        <v>2355</v>
      </c>
      <c r="D58" s="42">
        <v>0</v>
      </c>
      <c r="E58" s="42">
        <f t="shared" si="0"/>
        <v>0</v>
      </c>
      <c r="F58" s="42">
        <v>49988</v>
      </c>
      <c r="G58" s="42">
        <f t="shared" si="1"/>
        <v>21.226326963906583</v>
      </c>
      <c r="H58" s="42">
        <v>2197</v>
      </c>
      <c r="I58" s="42">
        <f t="shared" si="2"/>
        <v>0.9329087048832272</v>
      </c>
      <c r="J58" s="42">
        <v>0</v>
      </c>
      <c r="K58" s="42">
        <f t="shared" si="3"/>
        <v>0</v>
      </c>
      <c r="L58" s="42">
        <v>33440</v>
      </c>
      <c r="M58" s="42">
        <f t="shared" si="4"/>
        <v>14.199575371549894</v>
      </c>
      <c r="N58" s="42">
        <v>503884</v>
      </c>
      <c r="O58" s="42">
        <f t="shared" si="5"/>
        <v>213.96348195329088</v>
      </c>
      <c r="P58" s="42">
        <v>1200</v>
      </c>
      <c r="Q58" s="42">
        <f t="shared" si="6"/>
        <v>0.5095541401273885</v>
      </c>
      <c r="R58" s="42">
        <v>77611</v>
      </c>
      <c r="S58" s="42">
        <f t="shared" si="7"/>
        <v>32.95583864118896</v>
      </c>
      <c r="T58" s="42">
        <v>11000</v>
      </c>
      <c r="U58" s="42">
        <f t="shared" si="8"/>
        <v>4.670912951167728</v>
      </c>
      <c r="V58" s="62">
        <f t="shared" si="9"/>
        <v>679320</v>
      </c>
      <c r="W58" s="42">
        <f t="shared" si="10"/>
        <v>288.45859872611464</v>
      </c>
    </row>
    <row r="59" spans="1:23" ht="13.5">
      <c r="A59" s="16">
        <v>57</v>
      </c>
      <c r="B59" s="55" t="s">
        <v>78</v>
      </c>
      <c r="C59" s="50">
        <v>9460</v>
      </c>
      <c r="D59" s="37">
        <v>8536</v>
      </c>
      <c r="E59" s="37">
        <f t="shared" si="0"/>
        <v>0.9023255813953488</v>
      </c>
      <c r="F59" s="37">
        <v>0</v>
      </c>
      <c r="G59" s="37">
        <f t="shared" si="1"/>
        <v>0</v>
      </c>
      <c r="H59" s="37">
        <v>0</v>
      </c>
      <c r="I59" s="37">
        <f t="shared" si="2"/>
        <v>0</v>
      </c>
      <c r="J59" s="37">
        <v>274396</v>
      </c>
      <c r="K59" s="37">
        <f t="shared" si="3"/>
        <v>29.005919661733614</v>
      </c>
      <c r="L59" s="37">
        <v>9355</v>
      </c>
      <c r="M59" s="37">
        <f t="shared" si="4"/>
        <v>0.9889006342494715</v>
      </c>
      <c r="N59" s="37">
        <v>629881</v>
      </c>
      <c r="O59" s="37">
        <f t="shared" si="5"/>
        <v>66.58361522198732</v>
      </c>
      <c r="P59" s="37">
        <v>123351</v>
      </c>
      <c r="Q59" s="37">
        <f t="shared" si="6"/>
        <v>13.0392177589852</v>
      </c>
      <c r="R59" s="37">
        <v>41914</v>
      </c>
      <c r="S59" s="37">
        <f t="shared" si="7"/>
        <v>4.430655391120507</v>
      </c>
      <c r="T59" s="37">
        <v>2392171</v>
      </c>
      <c r="U59" s="37">
        <f t="shared" si="8"/>
        <v>252.87219873150104</v>
      </c>
      <c r="V59" s="62">
        <f t="shared" si="9"/>
        <v>3479604</v>
      </c>
      <c r="W59" s="37">
        <f t="shared" si="10"/>
        <v>367.8228329809725</v>
      </c>
    </row>
    <row r="60" spans="1:23" ht="13.5">
      <c r="A60" s="16">
        <v>58</v>
      </c>
      <c r="B60" s="55" t="s">
        <v>52</v>
      </c>
      <c r="C60" s="50">
        <v>9829</v>
      </c>
      <c r="D60" s="37">
        <v>22200</v>
      </c>
      <c r="E60" s="37">
        <f t="shared" si="0"/>
        <v>2.2586224437887883</v>
      </c>
      <c r="F60" s="37">
        <v>150666</v>
      </c>
      <c r="G60" s="37">
        <f t="shared" si="1"/>
        <v>15.328721131346017</v>
      </c>
      <c r="H60" s="37">
        <v>131634</v>
      </c>
      <c r="I60" s="37">
        <f t="shared" si="2"/>
        <v>13.392410214670871</v>
      </c>
      <c r="J60" s="37">
        <v>0</v>
      </c>
      <c r="K60" s="37">
        <f t="shared" si="3"/>
        <v>0</v>
      </c>
      <c r="L60" s="37">
        <v>0</v>
      </c>
      <c r="M60" s="37">
        <f t="shared" si="4"/>
        <v>0</v>
      </c>
      <c r="N60" s="37">
        <v>917388</v>
      </c>
      <c r="O60" s="37">
        <f t="shared" si="5"/>
        <v>93.33482551632923</v>
      </c>
      <c r="P60" s="37">
        <v>375</v>
      </c>
      <c r="Q60" s="37">
        <f t="shared" si="6"/>
        <v>0.038152406145080885</v>
      </c>
      <c r="R60" s="37">
        <v>509530</v>
      </c>
      <c r="S60" s="37">
        <f t="shared" si="7"/>
        <v>51.8394546749415</v>
      </c>
      <c r="T60" s="37">
        <v>9064186</v>
      </c>
      <c r="U60" s="37">
        <f t="shared" si="8"/>
        <v>922.188015057483</v>
      </c>
      <c r="V60" s="62">
        <f t="shared" si="9"/>
        <v>10795979</v>
      </c>
      <c r="W60" s="37">
        <f t="shared" si="10"/>
        <v>1098.3802014447044</v>
      </c>
    </row>
    <row r="61" spans="1:23" ht="13.5">
      <c r="A61" s="16">
        <v>59</v>
      </c>
      <c r="B61" s="55" t="s">
        <v>53</v>
      </c>
      <c r="C61" s="50">
        <v>5426</v>
      </c>
      <c r="D61" s="37">
        <v>450</v>
      </c>
      <c r="E61" s="37">
        <f t="shared" si="0"/>
        <v>0.08293402137854773</v>
      </c>
      <c r="F61" s="37">
        <v>70476</v>
      </c>
      <c r="G61" s="37">
        <f t="shared" si="1"/>
        <v>12.98857353483229</v>
      </c>
      <c r="H61" s="37">
        <v>74177</v>
      </c>
      <c r="I61" s="37">
        <f t="shared" si="2"/>
        <v>13.670659786214523</v>
      </c>
      <c r="J61" s="37">
        <v>0</v>
      </c>
      <c r="K61" s="37">
        <f t="shared" si="3"/>
        <v>0</v>
      </c>
      <c r="L61" s="37">
        <v>12751</v>
      </c>
      <c r="M61" s="37">
        <f t="shared" si="4"/>
        <v>2.3499815702174716</v>
      </c>
      <c r="N61" s="37">
        <v>2018975</v>
      </c>
      <c r="O61" s="37">
        <f t="shared" si="5"/>
        <v>372.09270180611867</v>
      </c>
      <c r="P61" s="37">
        <v>0</v>
      </c>
      <c r="Q61" s="37">
        <f t="shared" si="6"/>
        <v>0</v>
      </c>
      <c r="R61" s="37">
        <v>297116</v>
      </c>
      <c r="S61" s="37">
        <f t="shared" si="7"/>
        <v>54.75783265757464</v>
      </c>
      <c r="T61" s="37">
        <v>84591</v>
      </c>
      <c r="U61" s="37">
        <f t="shared" si="8"/>
        <v>15.589937338739404</v>
      </c>
      <c r="V61" s="62">
        <f t="shared" si="9"/>
        <v>2558536</v>
      </c>
      <c r="W61" s="37">
        <f t="shared" si="10"/>
        <v>471.53262071507555</v>
      </c>
    </row>
    <row r="62" spans="1:23" ht="13.5">
      <c r="A62" s="17">
        <v>60</v>
      </c>
      <c r="B62" s="57" t="s">
        <v>54</v>
      </c>
      <c r="C62" s="49">
        <v>6661</v>
      </c>
      <c r="D62" s="34">
        <v>15965</v>
      </c>
      <c r="E62" s="34">
        <f t="shared" si="0"/>
        <v>2.396787269178802</v>
      </c>
      <c r="F62" s="34">
        <v>79392</v>
      </c>
      <c r="G62" s="34">
        <f t="shared" si="1"/>
        <v>11.918931091427714</v>
      </c>
      <c r="H62" s="34">
        <v>67431</v>
      </c>
      <c r="I62" s="34">
        <f t="shared" si="2"/>
        <v>10.123254766551568</v>
      </c>
      <c r="J62" s="34">
        <v>5807</v>
      </c>
      <c r="K62" s="34">
        <f t="shared" si="3"/>
        <v>0.8717910223690136</v>
      </c>
      <c r="L62" s="34">
        <v>51880</v>
      </c>
      <c r="M62" s="34">
        <f t="shared" si="4"/>
        <v>7.788620327278187</v>
      </c>
      <c r="N62" s="34">
        <v>984670</v>
      </c>
      <c r="O62" s="34">
        <f t="shared" si="5"/>
        <v>147.82615222939498</v>
      </c>
      <c r="P62" s="34">
        <v>15465</v>
      </c>
      <c r="Q62" s="34">
        <f t="shared" si="6"/>
        <v>2.321723464945203</v>
      </c>
      <c r="R62" s="34">
        <v>55294</v>
      </c>
      <c r="S62" s="34">
        <f t="shared" si="7"/>
        <v>8.301155982585197</v>
      </c>
      <c r="T62" s="34">
        <v>2806841</v>
      </c>
      <c r="U62" s="34">
        <f t="shared" si="8"/>
        <v>421.38432667767603</v>
      </c>
      <c r="V62" s="63">
        <f t="shared" si="9"/>
        <v>4082745</v>
      </c>
      <c r="W62" s="34">
        <f t="shared" si="10"/>
        <v>612.9327428314067</v>
      </c>
    </row>
    <row r="63" spans="1:23" ht="13.5">
      <c r="A63" s="41">
        <v>61</v>
      </c>
      <c r="B63" s="56" t="s">
        <v>55</v>
      </c>
      <c r="C63" s="50">
        <v>3896</v>
      </c>
      <c r="D63" s="42">
        <v>8518</v>
      </c>
      <c r="E63" s="42">
        <f t="shared" si="0"/>
        <v>2.1863449691991788</v>
      </c>
      <c r="F63" s="42">
        <v>64434</v>
      </c>
      <c r="G63" s="42">
        <f t="shared" si="1"/>
        <v>16.538501026694046</v>
      </c>
      <c r="H63" s="42">
        <v>48422</v>
      </c>
      <c r="I63" s="42">
        <f t="shared" si="2"/>
        <v>12.428644763860369</v>
      </c>
      <c r="J63" s="42">
        <v>33160</v>
      </c>
      <c r="K63" s="42">
        <f t="shared" si="3"/>
        <v>8.51129363449692</v>
      </c>
      <c r="L63" s="42">
        <v>4492</v>
      </c>
      <c r="M63" s="42">
        <f t="shared" si="4"/>
        <v>1.1529774127310062</v>
      </c>
      <c r="N63" s="42">
        <v>630893</v>
      </c>
      <c r="O63" s="42">
        <f t="shared" si="5"/>
        <v>161.93352156057495</v>
      </c>
      <c r="P63" s="42">
        <v>0</v>
      </c>
      <c r="Q63" s="42">
        <f t="shared" si="6"/>
        <v>0</v>
      </c>
      <c r="R63" s="42">
        <v>69547</v>
      </c>
      <c r="S63" s="42">
        <f t="shared" si="7"/>
        <v>17.8508726899384</v>
      </c>
      <c r="T63" s="42">
        <v>0</v>
      </c>
      <c r="U63" s="42">
        <f t="shared" si="8"/>
        <v>0</v>
      </c>
      <c r="V63" s="62">
        <f t="shared" si="9"/>
        <v>859466</v>
      </c>
      <c r="W63" s="42">
        <f t="shared" si="10"/>
        <v>220.60215605749485</v>
      </c>
    </row>
    <row r="64" spans="1:23" ht="13.5">
      <c r="A64" s="16">
        <v>62</v>
      </c>
      <c r="B64" s="55" t="s">
        <v>56</v>
      </c>
      <c r="C64" s="50">
        <v>2195</v>
      </c>
      <c r="D64" s="37">
        <v>675</v>
      </c>
      <c r="E64" s="37">
        <f t="shared" si="0"/>
        <v>0.30751708428246016</v>
      </c>
      <c r="F64" s="37">
        <v>23544</v>
      </c>
      <c r="G64" s="37">
        <f t="shared" si="1"/>
        <v>10.72619589977221</v>
      </c>
      <c r="H64" s="37">
        <v>6774</v>
      </c>
      <c r="I64" s="37">
        <f t="shared" si="2"/>
        <v>3.086104783599089</v>
      </c>
      <c r="J64" s="37">
        <v>0</v>
      </c>
      <c r="K64" s="37">
        <f t="shared" si="3"/>
        <v>0</v>
      </c>
      <c r="L64" s="37">
        <v>2919</v>
      </c>
      <c r="M64" s="37">
        <f t="shared" si="4"/>
        <v>1.3298405466970387</v>
      </c>
      <c r="N64" s="37">
        <v>376314</v>
      </c>
      <c r="O64" s="37">
        <f t="shared" si="5"/>
        <v>171.44145785876992</v>
      </c>
      <c r="P64" s="37">
        <v>0</v>
      </c>
      <c r="Q64" s="37">
        <f t="shared" si="6"/>
        <v>0</v>
      </c>
      <c r="R64" s="37">
        <v>74866</v>
      </c>
      <c r="S64" s="37">
        <f t="shared" si="7"/>
        <v>34.10751708428246</v>
      </c>
      <c r="T64" s="37">
        <v>0</v>
      </c>
      <c r="U64" s="37">
        <f t="shared" si="8"/>
        <v>0</v>
      </c>
      <c r="V64" s="62">
        <f t="shared" si="9"/>
        <v>485092</v>
      </c>
      <c r="W64" s="37">
        <f t="shared" si="10"/>
        <v>220.99863325740318</v>
      </c>
    </row>
    <row r="65" spans="1:23" ht="13.5">
      <c r="A65" s="16">
        <v>63</v>
      </c>
      <c r="B65" s="55" t="s">
        <v>57</v>
      </c>
      <c r="C65" s="50">
        <v>2137</v>
      </c>
      <c r="D65" s="37">
        <v>20591</v>
      </c>
      <c r="E65" s="37">
        <f t="shared" si="0"/>
        <v>9.635470285446889</v>
      </c>
      <c r="F65" s="37">
        <v>17199</v>
      </c>
      <c r="G65" s="37">
        <f t="shared" si="1"/>
        <v>8.048198408984558</v>
      </c>
      <c r="H65" s="37">
        <v>26903</v>
      </c>
      <c r="I65" s="37">
        <f t="shared" si="2"/>
        <v>12.589143659335518</v>
      </c>
      <c r="J65" s="37">
        <v>0</v>
      </c>
      <c r="K65" s="37">
        <f t="shared" si="3"/>
        <v>0</v>
      </c>
      <c r="L65" s="37">
        <v>5064</v>
      </c>
      <c r="M65" s="37">
        <f t="shared" si="4"/>
        <v>2.3696771174543754</v>
      </c>
      <c r="N65" s="37">
        <v>360541</v>
      </c>
      <c r="O65" s="37">
        <f t="shared" si="5"/>
        <v>168.71361722040243</v>
      </c>
      <c r="P65" s="37">
        <v>0</v>
      </c>
      <c r="Q65" s="37">
        <f t="shared" si="6"/>
        <v>0</v>
      </c>
      <c r="R65" s="37">
        <v>30408</v>
      </c>
      <c r="S65" s="37">
        <f t="shared" si="7"/>
        <v>14.229293401965371</v>
      </c>
      <c r="T65" s="37">
        <v>6600</v>
      </c>
      <c r="U65" s="37">
        <f t="shared" si="8"/>
        <v>3.088441740758072</v>
      </c>
      <c r="V65" s="62">
        <f t="shared" si="9"/>
        <v>467306</v>
      </c>
      <c r="W65" s="37">
        <f t="shared" si="10"/>
        <v>218.67384183434723</v>
      </c>
    </row>
    <row r="66" spans="1:23" ht="13.5">
      <c r="A66" s="16">
        <v>64</v>
      </c>
      <c r="B66" s="55" t="s">
        <v>58</v>
      </c>
      <c r="C66" s="50">
        <v>2507</v>
      </c>
      <c r="D66" s="37">
        <v>2421</v>
      </c>
      <c r="E66" s="37">
        <f t="shared" si="0"/>
        <v>0.9656960510570403</v>
      </c>
      <c r="F66" s="37">
        <v>15680</v>
      </c>
      <c r="G66" s="37">
        <f t="shared" si="1"/>
        <v>6.254487435181492</v>
      </c>
      <c r="H66" s="37">
        <v>44626</v>
      </c>
      <c r="I66" s="37">
        <f t="shared" si="2"/>
        <v>17.80055843637814</v>
      </c>
      <c r="J66" s="37">
        <v>0</v>
      </c>
      <c r="K66" s="37">
        <f t="shared" si="3"/>
        <v>0</v>
      </c>
      <c r="L66" s="37">
        <v>44710</v>
      </c>
      <c r="M66" s="37">
        <f t="shared" si="4"/>
        <v>17.834064619066613</v>
      </c>
      <c r="N66" s="37">
        <v>314416</v>
      </c>
      <c r="O66" s="37">
        <f t="shared" si="5"/>
        <v>125.41523733546072</v>
      </c>
      <c r="P66" s="37">
        <v>0</v>
      </c>
      <c r="Q66" s="37">
        <f t="shared" si="6"/>
        <v>0</v>
      </c>
      <c r="R66" s="37">
        <v>98760</v>
      </c>
      <c r="S66" s="37">
        <f t="shared" si="7"/>
        <v>39.39369764658955</v>
      </c>
      <c r="T66" s="37">
        <v>0</v>
      </c>
      <c r="U66" s="37">
        <f t="shared" si="8"/>
        <v>0</v>
      </c>
      <c r="V66" s="62">
        <f t="shared" si="9"/>
        <v>520613</v>
      </c>
      <c r="W66" s="37">
        <f t="shared" si="10"/>
        <v>207.66374152373353</v>
      </c>
    </row>
    <row r="67" spans="1:23" ht="13.5">
      <c r="A67" s="17">
        <v>65</v>
      </c>
      <c r="B67" s="57" t="s">
        <v>59</v>
      </c>
      <c r="C67" s="49">
        <v>8593</v>
      </c>
      <c r="D67" s="34">
        <v>38231</v>
      </c>
      <c r="E67" s="34">
        <f t="shared" si="0"/>
        <v>4.449086465727918</v>
      </c>
      <c r="F67" s="34">
        <v>133373</v>
      </c>
      <c r="G67" s="34">
        <f t="shared" si="1"/>
        <v>15.521121843360875</v>
      </c>
      <c r="H67" s="34">
        <v>81134</v>
      </c>
      <c r="I67" s="34">
        <f t="shared" si="2"/>
        <v>9.441871290585361</v>
      </c>
      <c r="J67" s="34">
        <v>0</v>
      </c>
      <c r="K67" s="34">
        <f t="shared" si="3"/>
        <v>0</v>
      </c>
      <c r="L67" s="34">
        <v>0</v>
      </c>
      <c r="M67" s="34">
        <f t="shared" si="4"/>
        <v>0</v>
      </c>
      <c r="N67" s="34">
        <v>2170785</v>
      </c>
      <c r="O67" s="34">
        <f t="shared" si="5"/>
        <v>252.62248341673455</v>
      </c>
      <c r="P67" s="34">
        <v>74248</v>
      </c>
      <c r="Q67" s="34">
        <f t="shared" si="6"/>
        <v>8.640521354590947</v>
      </c>
      <c r="R67" s="34">
        <v>615642</v>
      </c>
      <c r="S67" s="34">
        <f t="shared" si="7"/>
        <v>71.64459443733271</v>
      </c>
      <c r="T67" s="34">
        <v>38194</v>
      </c>
      <c r="U67" s="34">
        <f t="shared" si="8"/>
        <v>4.444780635400908</v>
      </c>
      <c r="V67" s="63">
        <f t="shared" si="9"/>
        <v>3151607</v>
      </c>
      <c r="W67" s="34">
        <f>V67/$C67</f>
        <v>366.76445944373324</v>
      </c>
    </row>
    <row r="68" spans="1:23" ht="13.5">
      <c r="A68" s="41">
        <v>66</v>
      </c>
      <c r="B68" s="56" t="s">
        <v>79</v>
      </c>
      <c r="C68" s="50">
        <v>2108</v>
      </c>
      <c r="D68" s="42">
        <v>25070</v>
      </c>
      <c r="E68" s="42">
        <f aca="true" t="shared" si="11" ref="E68:E73">D68/$C68</f>
        <v>11.892789373814042</v>
      </c>
      <c r="F68" s="42">
        <v>16812</v>
      </c>
      <c r="G68" s="42">
        <f aca="true" t="shared" si="12" ref="G68:G73">F68/$C68</f>
        <v>7.975332068311196</v>
      </c>
      <c r="H68" s="42">
        <v>48120</v>
      </c>
      <c r="I68" s="42">
        <f aca="true" t="shared" si="13" ref="I68:I73">H68/$C68</f>
        <v>22.82732447817837</v>
      </c>
      <c r="J68" s="42">
        <v>2704</v>
      </c>
      <c r="K68" s="42">
        <f aca="true" t="shared" si="14" ref="K68:K73">J68/$C68</f>
        <v>1.2827324478178368</v>
      </c>
      <c r="L68" s="42">
        <v>1030</v>
      </c>
      <c r="M68" s="42">
        <f aca="true" t="shared" si="15" ref="M68:M73">L68/$C68</f>
        <v>0.48861480075901326</v>
      </c>
      <c r="N68" s="42">
        <v>118594</v>
      </c>
      <c r="O68" s="42">
        <f aca="true" t="shared" si="16" ref="O68:O73">N68/$C68</f>
        <v>56.25901328273245</v>
      </c>
      <c r="P68" s="42">
        <v>69160</v>
      </c>
      <c r="Q68" s="42">
        <f aca="true" t="shared" si="17" ref="Q68:Q73">P68/$C68</f>
        <v>32.808349146110054</v>
      </c>
      <c r="R68" s="42">
        <v>54458</v>
      </c>
      <c r="S68" s="42">
        <f aca="true" t="shared" si="18" ref="S68:S73">R68/$C68</f>
        <v>25.833965844402275</v>
      </c>
      <c r="T68" s="42">
        <v>4133090</v>
      </c>
      <c r="U68" s="42">
        <f aca="true" t="shared" si="19" ref="U68:U73">T68/$C68</f>
        <v>1960.668880455408</v>
      </c>
      <c r="V68" s="62">
        <f>D68+F68+H68+J68+L68+N68+P68+R68+T68</f>
        <v>4469038</v>
      </c>
      <c r="W68" s="42">
        <f>V68/$C68</f>
        <v>2120.037001897533</v>
      </c>
    </row>
    <row r="69" spans="1:23" ht="13.5">
      <c r="A69" s="16">
        <v>67</v>
      </c>
      <c r="B69" s="55" t="s">
        <v>100</v>
      </c>
      <c r="C69" s="50">
        <v>5335</v>
      </c>
      <c r="D69" s="37">
        <v>7428</v>
      </c>
      <c r="E69" s="37">
        <f t="shared" si="11"/>
        <v>1.392314901593252</v>
      </c>
      <c r="F69" s="37">
        <v>80900</v>
      </c>
      <c r="G69" s="37">
        <f t="shared" si="12"/>
        <v>15.164011246485474</v>
      </c>
      <c r="H69" s="37">
        <v>112412</v>
      </c>
      <c r="I69" s="37">
        <f t="shared" si="13"/>
        <v>21.07066541705717</v>
      </c>
      <c r="J69" s="37">
        <v>23460</v>
      </c>
      <c r="K69" s="37">
        <f t="shared" si="14"/>
        <v>4.397375820056232</v>
      </c>
      <c r="L69" s="37">
        <v>370489</v>
      </c>
      <c r="M69" s="37">
        <f t="shared" si="15"/>
        <v>69.44498594189317</v>
      </c>
      <c r="N69" s="37">
        <v>627953</v>
      </c>
      <c r="O69" s="37">
        <f t="shared" si="16"/>
        <v>117.70440487347703</v>
      </c>
      <c r="P69" s="37">
        <v>13500</v>
      </c>
      <c r="Q69" s="37">
        <f t="shared" si="17"/>
        <v>2.5304592314901595</v>
      </c>
      <c r="R69" s="37">
        <v>379060</v>
      </c>
      <c r="S69" s="37">
        <f t="shared" si="18"/>
        <v>71.05154639175258</v>
      </c>
      <c r="T69" s="37">
        <v>13617142</v>
      </c>
      <c r="U69" s="37">
        <f t="shared" si="19"/>
        <v>2552.416494845361</v>
      </c>
      <c r="V69" s="62">
        <f>D69+F69+H69+J69+L69+N69+P69+R69+T69</f>
        <v>15232344</v>
      </c>
      <c r="W69" s="37">
        <f t="shared" si="10"/>
        <v>2855.172258669166</v>
      </c>
    </row>
    <row r="70" spans="1:23" ht="13.5">
      <c r="A70" s="16">
        <v>68</v>
      </c>
      <c r="B70" s="55" t="s">
        <v>101</v>
      </c>
      <c r="C70" s="50">
        <v>1753</v>
      </c>
      <c r="D70" s="37">
        <v>466064</v>
      </c>
      <c r="E70" s="37">
        <f t="shared" si="11"/>
        <v>265.8665145464917</v>
      </c>
      <c r="F70" s="37">
        <v>15468</v>
      </c>
      <c r="G70" s="37">
        <f t="shared" si="12"/>
        <v>8.823730747290359</v>
      </c>
      <c r="H70" s="37">
        <v>43366</v>
      </c>
      <c r="I70" s="37">
        <f t="shared" si="13"/>
        <v>24.738163148887622</v>
      </c>
      <c r="J70" s="37">
        <v>0</v>
      </c>
      <c r="K70" s="37">
        <f t="shared" si="14"/>
        <v>0</v>
      </c>
      <c r="L70" s="37">
        <v>0</v>
      </c>
      <c r="M70" s="37">
        <f t="shared" si="15"/>
        <v>0</v>
      </c>
      <c r="N70" s="37">
        <v>445208</v>
      </c>
      <c r="O70" s="37">
        <f t="shared" si="16"/>
        <v>253.969195664575</v>
      </c>
      <c r="P70" s="37">
        <v>22835</v>
      </c>
      <c r="Q70" s="37">
        <f t="shared" si="17"/>
        <v>13.02624073017684</v>
      </c>
      <c r="R70" s="37">
        <v>203824</v>
      </c>
      <c r="S70" s="37">
        <f t="shared" si="18"/>
        <v>116.2715345122647</v>
      </c>
      <c r="T70" s="37">
        <v>89177</v>
      </c>
      <c r="U70" s="37">
        <f t="shared" si="19"/>
        <v>50.87107815173987</v>
      </c>
      <c r="V70" s="62">
        <f>D70+F70+H70+J70+L70+N70+P70+R70+T70</f>
        <v>1285942</v>
      </c>
      <c r="W70" s="37">
        <f>V70/$C70</f>
        <v>733.5664575014262</v>
      </c>
    </row>
    <row r="71" spans="1:23" ht="13.5">
      <c r="A71" s="16">
        <v>69</v>
      </c>
      <c r="B71" s="55" t="s">
        <v>102</v>
      </c>
      <c r="C71" s="50">
        <v>4315</v>
      </c>
      <c r="D71" s="37">
        <v>5840</v>
      </c>
      <c r="E71" s="37">
        <f t="shared" si="11"/>
        <v>1.3534183082271147</v>
      </c>
      <c r="F71" s="37">
        <v>72789</v>
      </c>
      <c r="G71" s="37">
        <f t="shared" si="12"/>
        <v>16.86882966396292</v>
      </c>
      <c r="H71" s="37">
        <v>29577</v>
      </c>
      <c r="I71" s="37">
        <f t="shared" si="13"/>
        <v>6.854461181923522</v>
      </c>
      <c r="J71" s="37">
        <v>1666332</v>
      </c>
      <c r="K71" s="37">
        <f t="shared" si="14"/>
        <v>386.17195828505214</v>
      </c>
      <c r="L71" s="37">
        <v>128787</v>
      </c>
      <c r="M71" s="37">
        <f t="shared" si="15"/>
        <v>29.846349942062574</v>
      </c>
      <c r="N71" s="37">
        <v>399275</v>
      </c>
      <c r="O71" s="37">
        <f t="shared" si="16"/>
        <v>92.53186558516802</v>
      </c>
      <c r="P71" s="37">
        <v>383388</v>
      </c>
      <c r="Q71" s="37">
        <f t="shared" si="17"/>
        <v>88.85005793742758</v>
      </c>
      <c r="R71" s="37">
        <v>60105</v>
      </c>
      <c r="S71" s="37">
        <f t="shared" si="18"/>
        <v>13.929316338354576</v>
      </c>
      <c r="T71" s="37">
        <v>1987027</v>
      </c>
      <c r="U71" s="37">
        <f t="shared" si="19"/>
        <v>460.49293163383544</v>
      </c>
      <c r="V71" s="62">
        <f>D71+F71+H71+J71+L71+N71+P71+R71+T71</f>
        <v>4733120</v>
      </c>
      <c r="W71" s="37">
        <f>V71/$C71</f>
        <v>1096.8991888760138</v>
      </c>
    </row>
    <row r="72" spans="1:23" ht="12.75" customHeight="1">
      <c r="A72" s="16">
        <v>396</v>
      </c>
      <c r="B72" s="55" t="s">
        <v>103</v>
      </c>
      <c r="C72" s="50">
        <v>33393</v>
      </c>
      <c r="D72" s="37">
        <v>2286195</v>
      </c>
      <c r="E72" s="37">
        <f t="shared" si="11"/>
        <v>68.46330069176175</v>
      </c>
      <c r="F72" s="37">
        <v>261139</v>
      </c>
      <c r="G72" s="37">
        <f t="shared" si="12"/>
        <v>7.82017189231276</v>
      </c>
      <c r="H72" s="37">
        <v>482814</v>
      </c>
      <c r="I72" s="37">
        <f t="shared" si="13"/>
        <v>14.458539214805498</v>
      </c>
      <c r="J72" s="37">
        <v>4931216</v>
      </c>
      <c r="K72" s="37">
        <f t="shared" si="14"/>
        <v>147.67214685712574</v>
      </c>
      <c r="L72" s="37">
        <v>360478</v>
      </c>
      <c r="M72" s="37">
        <f t="shared" si="15"/>
        <v>10.795016919713712</v>
      </c>
      <c r="N72" s="37">
        <v>6476211</v>
      </c>
      <c r="O72" s="37">
        <f t="shared" si="16"/>
        <v>193.93917886982302</v>
      </c>
      <c r="P72" s="37">
        <v>1128359</v>
      </c>
      <c r="Q72" s="37">
        <f t="shared" si="17"/>
        <v>33.79028538915342</v>
      </c>
      <c r="R72" s="37">
        <v>1451975</v>
      </c>
      <c r="S72" s="37">
        <f t="shared" si="18"/>
        <v>43.48141826131225</v>
      </c>
      <c r="T72" s="37">
        <v>-264489</v>
      </c>
      <c r="U72" s="37">
        <f t="shared" si="19"/>
        <v>-7.920492318749439</v>
      </c>
      <c r="V72" s="63">
        <f>D72+F72+H72+J72+L72+N72+P72+R72+T72</f>
        <v>17113898</v>
      </c>
      <c r="W72" s="37">
        <f>V72/$C72</f>
        <v>512.4995657772587</v>
      </c>
    </row>
    <row r="73" spans="1:23" ht="13.5">
      <c r="A73" s="29"/>
      <c r="B73" s="30" t="s">
        <v>60</v>
      </c>
      <c r="C73" s="40">
        <f>SUM(C3:C72)</f>
        <v>694120</v>
      </c>
      <c r="D73" s="18">
        <f>SUM(D3:D72)</f>
        <v>13338544</v>
      </c>
      <c r="E73" s="18">
        <f t="shared" si="11"/>
        <v>19.21648130006339</v>
      </c>
      <c r="F73" s="18">
        <f>SUM(F3:F72)</f>
        <v>9345660</v>
      </c>
      <c r="G73" s="18">
        <f t="shared" si="12"/>
        <v>13.464040799861696</v>
      </c>
      <c r="H73" s="18">
        <f>SUM(H3:H72)</f>
        <v>6999686</v>
      </c>
      <c r="I73" s="18">
        <f t="shared" si="13"/>
        <v>10.084259205900997</v>
      </c>
      <c r="J73" s="18">
        <f>SUM(J3:J72)</f>
        <v>15214404</v>
      </c>
      <c r="K73" s="18">
        <f t="shared" si="14"/>
        <v>21.91898230853455</v>
      </c>
      <c r="L73" s="18">
        <f>SUM(L3:L72)</f>
        <v>6584329</v>
      </c>
      <c r="M73" s="18">
        <f t="shared" si="15"/>
        <v>9.485865556387944</v>
      </c>
      <c r="N73" s="18">
        <f>SUM(N3:N72)</f>
        <v>142757633</v>
      </c>
      <c r="O73" s="18">
        <f t="shared" si="16"/>
        <v>205.6670791793926</v>
      </c>
      <c r="P73" s="18">
        <f>SUM(P3:P72)</f>
        <v>10114054</v>
      </c>
      <c r="Q73" s="18">
        <f t="shared" si="17"/>
        <v>14.571045352388635</v>
      </c>
      <c r="R73" s="18">
        <f>SUM(R3:R72)</f>
        <v>30504675</v>
      </c>
      <c r="S73" s="18">
        <f t="shared" si="18"/>
        <v>43.9472641618164</v>
      </c>
      <c r="T73" s="18">
        <f>SUM(T3:T72)</f>
        <v>355152207</v>
      </c>
      <c r="U73" s="18">
        <f t="shared" si="19"/>
        <v>511.6582248026278</v>
      </c>
      <c r="V73" s="31">
        <f>SUM(V3:V72)</f>
        <v>590011192</v>
      </c>
      <c r="W73" s="18">
        <f>V73/$C73</f>
        <v>850.0132426669741</v>
      </c>
    </row>
    <row r="74" spans="1:31" ht="13.5">
      <c r="A74" s="32"/>
      <c r="B74" s="8"/>
      <c r="C74" s="8"/>
      <c r="D74" s="8"/>
      <c r="E74" s="8"/>
      <c r="F74" s="8"/>
      <c r="G74" s="12"/>
      <c r="H74" s="8"/>
      <c r="I74" s="8"/>
      <c r="J74" s="8"/>
      <c r="K74" s="12"/>
      <c r="L74" s="8"/>
      <c r="M74" s="8"/>
      <c r="N74" s="8"/>
      <c r="O74" s="12"/>
      <c r="P74" s="8"/>
      <c r="Q74" s="8"/>
      <c r="R74" s="8"/>
      <c r="S74" s="8"/>
      <c r="T74" s="8"/>
      <c r="U74" s="8"/>
      <c r="V74" s="8"/>
      <c r="W74" s="12"/>
      <c r="X74" s="22"/>
      <c r="Y74" s="22"/>
      <c r="Z74" s="22"/>
      <c r="AA74" s="22"/>
      <c r="AB74" s="22"/>
      <c r="AC74" s="22"/>
      <c r="AD74" s="22"/>
      <c r="AE74" s="22"/>
    </row>
    <row r="75" spans="1:31" s="33" customFormat="1" ht="13.5">
      <c r="A75" s="16">
        <v>318001</v>
      </c>
      <c r="B75" s="36" t="s">
        <v>61</v>
      </c>
      <c r="C75" s="50">
        <v>1373</v>
      </c>
      <c r="D75" s="37">
        <v>0</v>
      </c>
      <c r="E75" s="37">
        <f>D75/$C75</f>
        <v>0</v>
      </c>
      <c r="F75" s="37">
        <v>20557</v>
      </c>
      <c r="G75" s="37">
        <f>F75/$C75</f>
        <v>14.972323379461034</v>
      </c>
      <c r="H75" s="37">
        <v>0</v>
      </c>
      <c r="I75" s="37">
        <f>H75/$C75</f>
        <v>0</v>
      </c>
      <c r="J75" s="37">
        <v>0</v>
      </c>
      <c r="K75" s="37">
        <f>J75/$C75</f>
        <v>0</v>
      </c>
      <c r="L75" s="37">
        <v>0</v>
      </c>
      <c r="M75" s="37">
        <f>L75/$C75</f>
        <v>0</v>
      </c>
      <c r="N75" s="37">
        <v>378305</v>
      </c>
      <c r="O75" s="37">
        <f>N75/$C75</f>
        <v>275.5316824471959</v>
      </c>
      <c r="P75" s="37">
        <v>12586</v>
      </c>
      <c r="Q75" s="37">
        <f>P75/$C75</f>
        <v>9.16678805535324</v>
      </c>
      <c r="R75" s="37">
        <v>50566</v>
      </c>
      <c r="S75" s="37">
        <f>R75/$C75</f>
        <v>36.82884195193008</v>
      </c>
      <c r="T75" s="37">
        <v>690010</v>
      </c>
      <c r="U75" s="37">
        <f>T75/$C75</f>
        <v>502.55644573925713</v>
      </c>
      <c r="V75" s="38">
        <f>D75+F75+H75+J75+L75+N75+P75+R75+T75</f>
        <v>1152024</v>
      </c>
      <c r="W75" s="37">
        <f>V75/$C75</f>
        <v>839.0560815731974</v>
      </c>
      <c r="X75" s="23"/>
      <c r="Y75" s="23"/>
      <c r="Z75" s="23"/>
      <c r="AA75" s="23"/>
      <c r="AB75" s="23"/>
      <c r="AC75" s="23"/>
      <c r="AD75" s="23"/>
      <c r="AE75" s="23"/>
    </row>
    <row r="76" spans="1:31" ht="13.5">
      <c r="A76" s="13">
        <v>319001</v>
      </c>
      <c r="B76" s="28" t="s">
        <v>62</v>
      </c>
      <c r="C76" s="49">
        <v>402</v>
      </c>
      <c r="D76" s="34">
        <v>0</v>
      </c>
      <c r="E76" s="34">
        <f>D76/$C76</f>
        <v>0</v>
      </c>
      <c r="F76" s="34">
        <v>0</v>
      </c>
      <c r="G76" s="34">
        <f>F76/$C76</f>
        <v>0</v>
      </c>
      <c r="H76" s="34">
        <v>1935</v>
      </c>
      <c r="I76" s="34">
        <f>H76/$C76</f>
        <v>4.813432835820896</v>
      </c>
      <c r="J76" s="34">
        <v>0</v>
      </c>
      <c r="K76" s="34">
        <f>J76/$C76</f>
        <v>0</v>
      </c>
      <c r="L76" s="34">
        <v>0</v>
      </c>
      <c r="M76" s="34">
        <f>L76/$C76</f>
        <v>0</v>
      </c>
      <c r="N76" s="34">
        <v>0</v>
      </c>
      <c r="O76" s="34">
        <f>N76/$C76</f>
        <v>0</v>
      </c>
      <c r="P76" s="34">
        <v>0</v>
      </c>
      <c r="Q76" s="34">
        <f>P76/$C76</f>
        <v>0</v>
      </c>
      <c r="R76" s="34">
        <v>0</v>
      </c>
      <c r="S76" s="34">
        <f>R76/$C76</f>
        <v>0</v>
      </c>
      <c r="T76" s="34">
        <v>0</v>
      </c>
      <c r="U76" s="34">
        <f>T76/$C76</f>
        <v>0</v>
      </c>
      <c r="V76" s="35">
        <f>D76+F76+H76+J76+L76+N76+P76+R76+T76</f>
        <v>1935</v>
      </c>
      <c r="W76" s="34">
        <f>V76/$C76</f>
        <v>4.813432835820896</v>
      </c>
      <c r="X76" s="23"/>
      <c r="Y76" s="23"/>
      <c r="Z76" s="23"/>
      <c r="AA76" s="23"/>
      <c r="AB76" s="23"/>
      <c r="AC76" s="23"/>
      <c r="AD76" s="23"/>
      <c r="AE76" s="23"/>
    </row>
    <row r="77" spans="1:31" ht="13.5">
      <c r="A77" s="14"/>
      <c r="B77" s="15" t="s">
        <v>63</v>
      </c>
      <c r="C77" s="40">
        <f>SUM(C75:C76)</f>
        <v>1775</v>
      </c>
      <c r="D77" s="18">
        <f>SUM(D75:D76)</f>
        <v>0</v>
      </c>
      <c r="E77" s="18">
        <f>D77/$C77</f>
        <v>0</v>
      </c>
      <c r="F77" s="18">
        <f>SUM(F75:F76)</f>
        <v>20557</v>
      </c>
      <c r="G77" s="18">
        <f>F77/$C77</f>
        <v>11.581408450704226</v>
      </c>
      <c r="H77" s="18">
        <f>SUM(H75:H76)</f>
        <v>1935</v>
      </c>
      <c r="I77" s="18">
        <f>H77/$C77</f>
        <v>1.0901408450704226</v>
      </c>
      <c r="J77" s="18">
        <f>SUM(J75:J76)</f>
        <v>0</v>
      </c>
      <c r="K77" s="18">
        <f>J77/$C77</f>
        <v>0</v>
      </c>
      <c r="L77" s="18">
        <f>SUM(L75:L76)</f>
        <v>0</v>
      </c>
      <c r="M77" s="18">
        <f>L77/$C77</f>
        <v>0</v>
      </c>
      <c r="N77" s="18">
        <f>SUM(N75:N76)</f>
        <v>378305</v>
      </c>
      <c r="O77" s="18">
        <f>N77/$C77</f>
        <v>213.12957746478872</v>
      </c>
      <c r="P77" s="18">
        <f>SUM(P75:P76)</f>
        <v>12586</v>
      </c>
      <c r="Q77" s="18">
        <f>P77/$C77</f>
        <v>7.090704225352113</v>
      </c>
      <c r="R77" s="18">
        <f>SUM(R75:R76)</f>
        <v>50566</v>
      </c>
      <c r="S77" s="18">
        <f>R77/$C77</f>
        <v>28.487887323943664</v>
      </c>
      <c r="T77" s="18">
        <f>SUM(T75:T76)</f>
        <v>690010</v>
      </c>
      <c r="U77" s="18">
        <f>T77/$C77</f>
        <v>388.73802816901406</v>
      </c>
      <c r="V77" s="31">
        <f>SUM(V75:V76)</f>
        <v>1153959</v>
      </c>
      <c r="W77" s="18">
        <f>V77/$C77</f>
        <v>650.1177464788732</v>
      </c>
      <c r="X77" s="24"/>
      <c r="Y77" s="25"/>
      <c r="Z77" s="24"/>
      <c r="AA77" s="25"/>
      <c r="AB77" s="24"/>
      <c r="AC77" s="25"/>
      <c r="AD77" s="26"/>
      <c r="AE77" s="25"/>
    </row>
    <row r="78" spans="1:31" ht="13.5">
      <c r="A78" s="10"/>
      <c r="B78" s="11"/>
      <c r="C78" s="8"/>
      <c r="D78" s="11"/>
      <c r="E78" s="11"/>
      <c r="F78" s="11"/>
      <c r="G78" s="39"/>
      <c r="H78" s="11"/>
      <c r="I78" s="11"/>
      <c r="J78" s="11"/>
      <c r="K78" s="39"/>
      <c r="L78" s="11"/>
      <c r="M78" s="11"/>
      <c r="N78" s="11"/>
      <c r="O78" s="39"/>
      <c r="P78" s="11"/>
      <c r="Q78" s="11"/>
      <c r="R78" s="11"/>
      <c r="S78" s="11"/>
      <c r="T78" s="11"/>
      <c r="U78" s="11"/>
      <c r="V78" s="11"/>
      <c r="W78" s="39"/>
      <c r="X78" s="22"/>
      <c r="Y78" s="22"/>
      <c r="Z78" s="22"/>
      <c r="AA78" s="22"/>
      <c r="AB78" s="22"/>
      <c r="AC78" s="22"/>
      <c r="AD78" s="22"/>
      <c r="AE78" s="22"/>
    </row>
    <row r="79" spans="1:31" ht="13.5">
      <c r="A79" s="41">
        <v>321001</v>
      </c>
      <c r="B79" s="41" t="s">
        <v>104</v>
      </c>
      <c r="C79" s="50">
        <v>374</v>
      </c>
      <c r="D79" s="42">
        <v>0</v>
      </c>
      <c r="E79" s="42">
        <f aca="true" t="shared" si="20" ref="E79:E96">D79/$C79</f>
        <v>0</v>
      </c>
      <c r="F79" s="42">
        <v>0</v>
      </c>
      <c r="G79" s="42">
        <f aca="true" t="shared" si="21" ref="G79:G96">F79/$C79</f>
        <v>0</v>
      </c>
      <c r="H79" s="42">
        <v>7724</v>
      </c>
      <c r="I79" s="42">
        <f aca="true" t="shared" si="22" ref="I79:I96">H79/$C79</f>
        <v>20.6524064171123</v>
      </c>
      <c r="J79" s="42">
        <v>24107</v>
      </c>
      <c r="K79" s="42">
        <f aca="true" t="shared" si="23" ref="K79:K96">J79/$C79</f>
        <v>64.4572192513369</v>
      </c>
      <c r="L79" s="42">
        <v>0</v>
      </c>
      <c r="M79" s="42">
        <f aca="true" t="shared" si="24" ref="M79:M96">L79/$C79</f>
        <v>0</v>
      </c>
      <c r="N79" s="42">
        <v>25490</v>
      </c>
      <c r="O79" s="42">
        <f aca="true" t="shared" si="25" ref="O79:O96">N79/$C79</f>
        <v>68.15508021390374</v>
      </c>
      <c r="P79" s="42">
        <v>349200</v>
      </c>
      <c r="Q79" s="42">
        <f aca="true" t="shared" si="26" ref="Q79:Q96">P79/$C79</f>
        <v>933.6898395721926</v>
      </c>
      <c r="R79" s="42">
        <v>0</v>
      </c>
      <c r="S79" s="42">
        <f aca="true" t="shared" si="27" ref="S79:S96">R79/$C79</f>
        <v>0</v>
      </c>
      <c r="T79" s="42">
        <v>0</v>
      </c>
      <c r="U79" s="42">
        <f aca="true" t="shared" si="28" ref="U79:U96">T79/$C79</f>
        <v>0</v>
      </c>
      <c r="V79" s="43">
        <f>D79+F79+H79+J79+L79+N79+P79+R79+T79</f>
        <v>406521</v>
      </c>
      <c r="W79" s="42">
        <f aca="true" t="shared" si="29" ref="W79:W97">V79/$C79</f>
        <v>1086.9545454545455</v>
      </c>
      <c r="X79" s="23"/>
      <c r="Y79" s="23"/>
      <c r="Z79" s="23"/>
      <c r="AA79" s="23"/>
      <c r="AB79" s="23"/>
      <c r="AC79" s="23"/>
      <c r="AD79" s="23"/>
      <c r="AE79" s="23"/>
    </row>
    <row r="80" spans="1:31" s="33" customFormat="1" ht="13.5">
      <c r="A80" s="16">
        <v>328001</v>
      </c>
      <c r="B80" s="36" t="s">
        <v>105</v>
      </c>
      <c r="C80" s="50">
        <v>560</v>
      </c>
      <c r="D80" s="37">
        <v>145446</v>
      </c>
      <c r="E80" s="37">
        <f t="shared" si="20"/>
        <v>259.725</v>
      </c>
      <c r="F80" s="37">
        <v>17231</v>
      </c>
      <c r="G80" s="37">
        <f t="shared" si="21"/>
        <v>30.769642857142856</v>
      </c>
      <c r="H80" s="37">
        <v>0</v>
      </c>
      <c r="I80" s="37">
        <f t="shared" si="22"/>
        <v>0</v>
      </c>
      <c r="J80" s="37">
        <v>0</v>
      </c>
      <c r="K80" s="37">
        <f t="shared" si="23"/>
        <v>0</v>
      </c>
      <c r="L80" s="37">
        <v>0</v>
      </c>
      <c r="M80" s="37">
        <f t="shared" si="24"/>
        <v>0</v>
      </c>
      <c r="N80" s="37">
        <v>98492</v>
      </c>
      <c r="O80" s="37">
        <f t="shared" si="25"/>
        <v>175.87857142857143</v>
      </c>
      <c r="P80" s="37">
        <v>332280</v>
      </c>
      <c r="Q80" s="37">
        <f t="shared" si="26"/>
        <v>593.3571428571429</v>
      </c>
      <c r="R80" s="37">
        <v>8510</v>
      </c>
      <c r="S80" s="37">
        <f t="shared" si="27"/>
        <v>15.196428571428571</v>
      </c>
      <c r="T80" s="37">
        <v>145577</v>
      </c>
      <c r="U80" s="37">
        <f t="shared" si="28"/>
        <v>259.95892857142854</v>
      </c>
      <c r="V80" s="38">
        <f>D80+F80+H80+J80+L80+N80+P80+R80+T80</f>
        <v>747536</v>
      </c>
      <c r="W80" s="37">
        <f t="shared" si="29"/>
        <v>1334.8857142857144</v>
      </c>
      <c r="X80" s="23"/>
      <c r="Y80" s="23"/>
      <c r="Z80" s="23"/>
      <c r="AA80" s="23"/>
      <c r="AB80" s="23"/>
      <c r="AC80" s="23"/>
      <c r="AD80" s="23"/>
      <c r="AE80" s="23"/>
    </row>
    <row r="81" spans="1:31" s="33" customFormat="1" ht="13.5">
      <c r="A81" s="16">
        <v>329001</v>
      </c>
      <c r="B81" s="36" t="s">
        <v>106</v>
      </c>
      <c r="C81" s="50">
        <v>372</v>
      </c>
      <c r="D81" s="37">
        <v>0</v>
      </c>
      <c r="E81" s="37">
        <f t="shared" si="20"/>
        <v>0</v>
      </c>
      <c r="F81" s="37">
        <v>3865</v>
      </c>
      <c r="G81" s="37">
        <f t="shared" si="21"/>
        <v>10.38978494623656</v>
      </c>
      <c r="H81" s="37">
        <v>1150</v>
      </c>
      <c r="I81" s="37">
        <f t="shared" si="22"/>
        <v>3.0913978494623655</v>
      </c>
      <c r="J81" s="37">
        <v>20391</v>
      </c>
      <c r="K81" s="37">
        <f t="shared" si="23"/>
        <v>54.814516129032256</v>
      </c>
      <c r="L81" s="37">
        <v>400</v>
      </c>
      <c r="M81" s="37">
        <f t="shared" si="24"/>
        <v>1.075268817204301</v>
      </c>
      <c r="N81" s="37">
        <v>30776</v>
      </c>
      <c r="O81" s="37">
        <f t="shared" si="25"/>
        <v>82.73118279569893</v>
      </c>
      <c r="P81" s="37">
        <v>24000</v>
      </c>
      <c r="Q81" s="37">
        <f t="shared" si="26"/>
        <v>64.51612903225806</v>
      </c>
      <c r="R81" s="37">
        <v>11038</v>
      </c>
      <c r="S81" s="37">
        <f t="shared" si="27"/>
        <v>29.672043010752688</v>
      </c>
      <c r="T81" s="37">
        <v>128147</v>
      </c>
      <c r="U81" s="37">
        <f t="shared" si="28"/>
        <v>344.48118279569894</v>
      </c>
      <c r="V81" s="38">
        <f aca="true" t="shared" si="30" ref="V81:V96">D81+F81+H81+J81+L81+N81+P81+R81+T81</f>
        <v>219767</v>
      </c>
      <c r="W81" s="37">
        <f t="shared" si="29"/>
        <v>590.7715053763441</v>
      </c>
      <c r="X81" s="23"/>
      <c r="Y81" s="23"/>
      <c r="Z81" s="23"/>
      <c r="AA81" s="23"/>
      <c r="AB81" s="23"/>
      <c r="AC81" s="23"/>
      <c r="AD81" s="23"/>
      <c r="AE81" s="23"/>
    </row>
    <row r="82" spans="1:31" s="33" customFormat="1" ht="13.5">
      <c r="A82" s="16">
        <v>331001</v>
      </c>
      <c r="B82" s="36" t="s">
        <v>107</v>
      </c>
      <c r="C82" s="50">
        <v>743</v>
      </c>
      <c r="D82" s="37">
        <v>18744</v>
      </c>
      <c r="E82" s="37">
        <f t="shared" si="20"/>
        <v>25.227456258411845</v>
      </c>
      <c r="F82" s="37">
        <v>7336</v>
      </c>
      <c r="G82" s="37">
        <f t="shared" si="21"/>
        <v>9.873485868102287</v>
      </c>
      <c r="H82" s="37">
        <v>9302</v>
      </c>
      <c r="I82" s="37">
        <f t="shared" si="22"/>
        <v>12.519515477792732</v>
      </c>
      <c r="J82" s="37">
        <v>2472</v>
      </c>
      <c r="K82" s="37">
        <f t="shared" si="23"/>
        <v>3.327052489905787</v>
      </c>
      <c r="L82" s="37">
        <v>0</v>
      </c>
      <c r="M82" s="37">
        <f t="shared" si="24"/>
        <v>0</v>
      </c>
      <c r="N82" s="37">
        <v>300949</v>
      </c>
      <c r="O82" s="37">
        <f t="shared" si="25"/>
        <v>405.0457604306864</v>
      </c>
      <c r="P82" s="37">
        <v>86157</v>
      </c>
      <c r="Q82" s="37">
        <f t="shared" si="26"/>
        <v>115.95827725437415</v>
      </c>
      <c r="R82" s="37">
        <v>13439</v>
      </c>
      <c r="S82" s="37">
        <f t="shared" si="27"/>
        <v>18.087483176312247</v>
      </c>
      <c r="T82" s="37">
        <v>0</v>
      </c>
      <c r="U82" s="37">
        <f t="shared" si="28"/>
        <v>0</v>
      </c>
      <c r="V82" s="38">
        <f t="shared" si="30"/>
        <v>438399</v>
      </c>
      <c r="W82" s="37">
        <f t="shared" si="29"/>
        <v>590.0390309555854</v>
      </c>
      <c r="X82" s="23"/>
      <c r="Y82" s="23"/>
      <c r="Z82" s="23"/>
      <c r="AA82" s="23"/>
      <c r="AB82" s="23"/>
      <c r="AC82" s="23"/>
      <c r="AD82" s="23"/>
      <c r="AE82" s="23"/>
    </row>
    <row r="83" spans="1:31" s="33" customFormat="1" ht="13.5">
      <c r="A83" s="17">
        <v>333001</v>
      </c>
      <c r="B83" s="44" t="s">
        <v>64</v>
      </c>
      <c r="C83" s="49">
        <v>696</v>
      </c>
      <c r="D83" s="34">
        <v>0</v>
      </c>
      <c r="E83" s="34">
        <f t="shared" si="20"/>
        <v>0</v>
      </c>
      <c r="F83" s="34">
        <v>8921</v>
      </c>
      <c r="G83" s="34">
        <f t="shared" si="21"/>
        <v>12.817528735632184</v>
      </c>
      <c r="H83" s="34">
        <v>8302</v>
      </c>
      <c r="I83" s="34">
        <f t="shared" si="22"/>
        <v>11.92816091954023</v>
      </c>
      <c r="J83" s="34">
        <v>0</v>
      </c>
      <c r="K83" s="34">
        <f t="shared" si="23"/>
        <v>0</v>
      </c>
      <c r="L83" s="34">
        <v>0</v>
      </c>
      <c r="M83" s="34">
        <f t="shared" si="24"/>
        <v>0</v>
      </c>
      <c r="N83" s="34">
        <v>60693</v>
      </c>
      <c r="O83" s="34">
        <f t="shared" si="25"/>
        <v>87.20258620689656</v>
      </c>
      <c r="P83" s="34">
        <v>0</v>
      </c>
      <c r="Q83" s="34">
        <f t="shared" si="26"/>
        <v>0</v>
      </c>
      <c r="R83" s="34">
        <v>0</v>
      </c>
      <c r="S83" s="34">
        <f t="shared" si="27"/>
        <v>0</v>
      </c>
      <c r="T83" s="34">
        <v>0</v>
      </c>
      <c r="U83" s="34">
        <f t="shared" si="28"/>
        <v>0</v>
      </c>
      <c r="V83" s="35">
        <f t="shared" si="30"/>
        <v>77916</v>
      </c>
      <c r="W83" s="34">
        <f t="shared" si="29"/>
        <v>111.94827586206897</v>
      </c>
      <c r="X83" s="23"/>
      <c r="Y83" s="23"/>
      <c r="Z83" s="23"/>
      <c r="AA83" s="23"/>
      <c r="AB83" s="23"/>
      <c r="AC83" s="23"/>
      <c r="AD83" s="23"/>
      <c r="AE83" s="23"/>
    </row>
    <row r="84" spans="1:31" ht="13.5">
      <c r="A84" s="41">
        <v>336001</v>
      </c>
      <c r="B84" s="41" t="s">
        <v>65</v>
      </c>
      <c r="C84" s="50">
        <v>679</v>
      </c>
      <c r="D84" s="42">
        <v>0</v>
      </c>
      <c r="E84" s="42">
        <f t="shared" si="20"/>
        <v>0</v>
      </c>
      <c r="F84" s="42">
        <v>10518</v>
      </c>
      <c r="G84" s="42">
        <f t="shared" si="21"/>
        <v>15.490427098674521</v>
      </c>
      <c r="H84" s="42">
        <v>12933</v>
      </c>
      <c r="I84" s="42">
        <f t="shared" si="22"/>
        <v>19.047128129602356</v>
      </c>
      <c r="J84" s="42">
        <v>0</v>
      </c>
      <c r="K84" s="42">
        <f t="shared" si="23"/>
        <v>0</v>
      </c>
      <c r="L84" s="42">
        <v>0</v>
      </c>
      <c r="M84" s="42">
        <f t="shared" si="24"/>
        <v>0</v>
      </c>
      <c r="N84" s="42">
        <v>79210</v>
      </c>
      <c r="O84" s="42">
        <f t="shared" si="25"/>
        <v>116.65684830633285</v>
      </c>
      <c r="P84" s="42">
        <v>0</v>
      </c>
      <c r="Q84" s="42">
        <f t="shared" si="26"/>
        <v>0</v>
      </c>
      <c r="R84" s="42">
        <v>8203</v>
      </c>
      <c r="S84" s="42">
        <f t="shared" si="27"/>
        <v>12.08100147275405</v>
      </c>
      <c r="T84" s="42">
        <v>1467918</v>
      </c>
      <c r="U84" s="42">
        <f t="shared" si="28"/>
        <v>2161.882179675994</v>
      </c>
      <c r="V84" s="38">
        <f t="shared" si="30"/>
        <v>1578782</v>
      </c>
      <c r="W84" s="42">
        <f t="shared" si="29"/>
        <v>2325.157584683358</v>
      </c>
      <c r="X84" s="23"/>
      <c r="Y84" s="23"/>
      <c r="Z84" s="23"/>
      <c r="AA84" s="23"/>
      <c r="AB84" s="23"/>
      <c r="AC84" s="23"/>
      <c r="AD84" s="23"/>
      <c r="AE84" s="23"/>
    </row>
    <row r="85" spans="1:31" s="33" customFormat="1" ht="13.5">
      <c r="A85" s="16">
        <v>337001</v>
      </c>
      <c r="B85" s="36" t="s">
        <v>66</v>
      </c>
      <c r="C85" s="50">
        <v>971</v>
      </c>
      <c r="D85" s="37">
        <v>4019</v>
      </c>
      <c r="E85" s="37">
        <f t="shared" si="20"/>
        <v>4.13903192584964</v>
      </c>
      <c r="F85" s="37">
        <v>0</v>
      </c>
      <c r="G85" s="37">
        <f t="shared" si="21"/>
        <v>0</v>
      </c>
      <c r="H85" s="37">
        <v>14452</v>
      </c>
      <c r="I85" s="37">
        <f t="shared" si="22"/>
        <v>14.883625128733264</v>
      </c>
      <c r="J85" s="37">
        <v>0</v>
      </c>
      <c r="K85" s="37">
        <f t="shared" si="23"/>
        <v>0</v>
      </c>
      <c r="L85" s="37">
        <v>0</v>
      </c>
      <c r="M85" s="37">
        <f t="shared" si="24"/>
        <v>0</v>
      </c>
      <c r="N85" s="37">
        <v>220508</v>
      </c>
      <c r="O85" s="37">
        <f t="shared" si="25"/>
        <v>227.09371781668384</v>
      </c>
      <c r="P85" s="37">
        <v>0</v>
      </c>
      <c r="Q85" s="37">
        <f t="shared" si="26"/>
        <v>0</v>
      </c>
      <c r="R85" s="37">
        <v>306408</v>
      </c>
      <c r="S85" s="37">
        <f t="shared" si="27"/>
        <v>315.5592173017508</v>
      </c>
      <c r="T85" s="37">
        <v>0</v>
      </c>
      <c r="U85" s="37">
        <f t="shared" si="28"/>
        <v>0</v>
      </c>
      <c r="V85" s="38">
        <f t="shared" si="30"/>
        <v>545387</v>
      </c>
      <c r="W85" s="37">
        <f t="shared" si="29"/>
        <v>561.6755921730175</v>
      </c>
      <c r="X85" s="23"/>
      <c r="Y85" s="23"/>
      <c r="Z85" s="23"/>
      <c r="AA85" s="23"/>
      <c r="AB85" s="23"/>
      <c r="AC85" s="23"/>
      <c r="AD85" s="23"/>
      <c r="AE85" s="23"/>
    </row>
    <row r="86" spans="1:31" s="33" customFormat="1" ht="13.5">
      <c r="A86" s="16">
        <v>339001</v>
      </c>
      <c r="B86" s="36" t="s">
        <v>108</v>
      </c>
      <c r="C86" s="50">
        <v>419</v>
      </c>
      <c r="D86" s="37">
        <v>2218</v>
      </c>
      <c r="E86" s="37">
        <f t="shared" si="20"/>
        <v>5.293556085918855</v>
      </c>
      <c r="F86" s="37">
        <v>4648</v>
      </c>
      <c r="G86" s="37">
        <f t="shared" si="21"/>
        <v>11.093078758949881</v>
      </c>
      <c r="H86" s="37">
        <v>7546</v>
      </c>
      <c r="I86" s="37">
        <f t="shared" si="22"/>
        <v>18.009546539379475</v>
      </c>
      <c r="J86" s="37">
        <v>0</v>
      </c>
      <c r="K86" s="37">
        <f t="shared" si="23"/>
        <v>0</v>
      </c>
      <c r="L86" s="37">
        <v>12621</v>
      </c>
      <c r="M86" s="37">
        <f t="shared" si="24"/>
        <v>30.121718377088307</v>
      </c>
      <c r="N86" s="37">
        <v>46599</v>
      </c>
      <c r="O86" s="37">
        <f t="shared" si="25"/>
        <v>111.21479713603819</v>
      </c>
      <c r="P86" s="37">
        <v>198665</v>
      </c>
      <c r="Q86" s="37">
        <f t="shared" si="26"/>
        <v>474.14081145584726</v>
      </c>
      <c r="R86" s="37">
        <v>1001</v>
      </c>
      <c r="S86" s="37">
        <f t="shared" si="27"/>
        <v>2.389021479713604</v>
      </c>
      <c r="T86" s="37">
        <v>0</v>
      </c>
      <c r="U86" s="37">
        <f t="shared" si="28"/>
        <v>0</v>
      </c>
      <c r="V86" s="38">
        <f t="shared" si="30"/>
        <v>273298</v>
      </c>
      <c r="W86" s="37">
        <f>V86/$C86</f>
        <v>652.2625298329356</v>
      </c>
      <c r="X86" s="23"/>
      <c r="Y86" s="23"/>
      <c r="Z86" s="23"/>
      <c r="AA86" s="23"/>
      <c r="AB86" s="23"/>
      <c r="AC86" s="23"/>
      <c r="AD86" s="23"/>
      <c r="AE86" s="23"/>
    </row>
    <row r="87" spans="1:31" s="33" customFormat="1" ht="13.5">
      <c r="A87" s="16">
        <v>340001</v>
      </c>
      <c r="B87" s="36" t="s">
        <v>109</v>
      </c>
      <c r="C87" s="50">
        <v>109</v>
      </c>
      <c r="D87" s="37">
        <v>659</v>
      </c>
      <c r="E87" s="37">
        <f t="shared" si="20"/>
        <v>6.045871559633028</v>
      </c>
      <c r="F87" s="37">
        <v>781</v>
      </c>
      <c r="G87" s="37">
        <f t="shared" si="21"/>
        <v>7.165137614678899</v>
      </c>
      <c r="H87" s="37">
        <v>0</v>
      </c>
      <c r="I87" s="37">
        <f t="shared" si="22"/>
        <v>0</v>
      </c>
      <c r="J87" s="37">
        <v>119</v>
      </c>
      <c r="K87" s="37">
        <f t="shared" si="23"/>
        <v>1.091743119266055</v>
      </c>
      <c r="L87" s="37">
        <v>0</v>
      </c>
      <c r="M87" s="37">
        <f t="shared" si="24"/>
        <v>0</v>
      </c>
      <c r="N87" s="37">
        <v>3979</v>
      </c>
      <c r="O87" s="37">
        <f t="shared" si="25"/>
        <v>36.5045871559633</v>
      </c>
      <c r="P87" s="37">
        <v>0</v>
      </c>
      <c r="Q87" s="37">
        <f t="shared" si="26"/>
        <v>0</v>
      </c>
      <c r="R87" s="37">
        <v>3365</v>
      </c>
      <c r="S87" s="37">
        <f t="shared" si="27"/>
        <v>30.871559633027523</v>
      </c>
      <c r="T87" s="37">
        <v>0</v>
      </c>
      <c r="U87" s="37">
        <f t="shared" si="28"/>
        <v>0</v>
      </c>
      <c r="V87" s="38">
        <f t="shared" si="30"/>
        <v>8903</v>
      </c>
      <c r="W87" s="37">
        <f>V87/$C87</f>
        <v>81.6788990825688</v>
      </c>
      <c r="X87" s="23"/>
      <c r="Y87" s="23"/>
      <c r="Z87" s="23"/>
      <c r="AA87" s="23"/>
      <c r="AB87" s="23"/>
      <c r="AC87" s="23"/>
      <c r="AD87" s="23"/>
      <c r="AE87" s="23"/>
    </row>
    <row r="88" spans="1:31" s="33" customFormat="1" ht="13.5">
      <c r="A88" s="17">
        <v>341001</v>
      </c>
      <c r="B88" s="44" t="s">
        <v>69</v>
      </c>
      <c r="C88" s="49">
        <v>562</v>
      </c>
      <c r="D88" s="34">
        <v>0</v>
      </c>
      <c r="E88" s="34">
        <f t="shared" si="20"/>
        <v>0</v>
      </c>
      <c r="F88" s="34">
        <v>5087</v>
      </c>
      <c r="G88" s="34">
        <f t="shared" si="21"/>
        <v>9.051601423487545</v>
      </c>
      <c r="H88" s="34">
        <v>0</v>
      </c>
      <c r="I88" s="34">
        <f t="shared" si="22"/>
        <v>0</v>
      </c>
      <c r="J88" s="34">
        <v>0</v>
      </c>
      <c r="K88" s="34">
        <f t="shared" si="23"/>
        <v>0</v>
      </c>
      <c r="L88" s="34">
        <v>80</v>
      </c>
      <c r="M88" s="34">
        <f t="shared" si="24"/>
        <v>0.1423487544483986</v>
      </c>
      <c r="N88" s="34">
        <v>43186</v>
      </c>
      <c r="O88" s="34">
        <f t="shared" si="25"/>
        <v>76.84341637010677</v>
      </c>
      <c r="P88" s="34">
        <v>249539</v>
      </c>
      <c r="Q88" s="34">
        <f t="shared" si="26"/>
        <v>444.01957295373666</v>
      </c>
      <c r="R88" s="34">
        <v>20667</v>
      </c>
      <c r="S88" s="34">
        <f t="shared" si="27"/>
        <v>36.77402135231317</v>
      </c>
      <c r="T88" s="34">
        <v>0</v>
      </c>
      <c r="U88" s="34">
        <f t="shared" si="28"/>
        <v>0</v>
      </c>
      <c r="V88" s="35">
        <f t="shared" si="30"/>
        <v>318559</v>
      </c>
      <c r="W88" s="34">
        <f>V88/$C88</f>
        <v>566.8309608540925</v>
      </c>
      <c r="X88" s="23"/>
      <c r="Y88" s="23"/>
      <c r="Z88" s="23"/>
      <c r="AA88" s="23"/>
      <c r="AB88" s="23"/>
      <c r="AC88" s="23"/>
      <c r="AD88" s="23"/>
      <c r="AE88" s="23"/>
    </row>
    <row r="89" spans="1:31" ht="13.5">
      <c r="A89" s="41">
        <v>343001</v>
      </c>
      <c r="B89" s="41" t="s">
        <v>110</v>
      </c>
      <c r="C89" s="50">
        <v>235</v>
      </c>
      <c r="D89" s="42">
        <v>0</v>
      </c>
      <c r="E89" s="42">
        <f t="shared" si="20"/>
        <v>0</v>
      </c>
      <c r="F89" s="42">
        <v>0</v>
      </c>
      <c r="G89" s="42">
        <f t="shared" si="21"/>
        <v>0</v>
      </c>
      <c r="H89" s="42">
        <v>3414</v>
      </c>
      <c r="I89" s="42">
        <f t="shared" si="22"/>
        <v>14.527659574468085</v>
      </c>
      <c r="J89" s="42">
        <v>24265</v>
      </c>
      <c r="K89" s="42">
        <f t="shared" si="23"/>
        <v>103.25531914893617</v>
      </c>
      <c r="L89" s="42">
        <v>0</v>
      </c>
      <c r="M89" s="42">
        <f t="shared" si="24"/>
        <v>0</v>
      </c>
      <c r="N89" s="42">
        <v>4840</v>
      </c>
      <c r="O89" s="42">
        <f t="shared" si="25"/>
        <v>20.595744680851062</v>
      </c>
      <c r="P89" s="42">
        <v>6533</v>
      </c>
      <c r="Q89" s="42">
        <f t="shared" si="26"/>
        <v>27.8</v>
      </c>
      <c r="R89" s="42">
        <v>6943</v>
      </c>
      <c r="S89" s="42">
        <f t="shared" si="27"/>
        <v>29.54468085106383</v>
      </c>
      <c r="T89" s="42">
        <v>0</v>
      </c>
      <c r="U89" s="42">
        <f t="shared" si="28"/>
        <v>0</v>
      </c>
      <c r="V89" s="38">
        <f t="shared" si="30"/>
        <v>45995</v>
      </c>
      <c r="W89" s="42">
        <f>V89/$C89</f>
        <v>195.72340425531914</v>
      </c>
      <c r="X89" s="23"/>
      <c r="Y89" s="23"/>
      <c r="Z89" s="23"/>
      <c r="AA89" s="23"/>
      <c r="AB89" s="23"/>
      <c r="AC89" s="23"/>
      <c r="AD89" s="23"/>
      <c r="AE89" s="23"/>
    </row>
    <row r="90" spans="1:31" s="33" customFormat="1" ht="13.5">
      <c r="A90" s="16">
        <v>343002</v>
      </c>
      <c r="B90" s="36" t="s">
        <v>84</v>
      </c>
      <c r="C90" s="50">
        <v>1362</v>
      </c>
      <c r="D90" s="37">
        <v>77737</v>
      </c>
      <c r="E90" s="37">
        <f t="shared" si="20"/>
        <v>57.07562408223201</v>
      </c>
      <c r="F90" s="37">
        <v>0</v>
      </c>
      <c r="G90" s="37">
        <f t="shared" si="21"/>
        <v>0</v>
      </c>
      <c r="H90" s="37">
        <v>0</v>
      </c>
      <c r="I90" s="37">
        <f t="shared" si="22"/>
        <v>0</v>
      </c>
      <c r="J90" s="37">
        <v>0</v>
      </c>
      <c r="K90" s="37">
        <f t="shared" si="23"/>
        <v>0</v>
      </c>
      <c r="L90" s="37">
        <v>0</v>
      </c>
      <c r="M90" s="37">
        <f t="shared" si="24"/>
        <v>0</v>
      </c>
      <c r="N90" s="37">
        <v>209</v>
      </c>
      <c r="O90" s="37">
        <f t="shared" si="25"/>
        <v>0.15345080763582966</v>
      </c>
      <c r="P90" s="37">
        <v>93056</v>
      </c>
      <c r="Q90" s="37">
        <f t="shared" si="26"/>
        <v>68.32305433186491</v>
      </c>
      <c r="R90" s="37">
        <v>279</v>
      </c>
      <c r="S90" s="37">
        <f t="shared" si="27"/>
        <v>0.20484581497797358</v>
      </c>
      <c r="T90" s="37">
        <v>0</v>
      </c>
      <c r="U90" s="37">
        <f t="shared" si="28"/>
        <v>0</v>
      </c>
      <c r="V90" s="38">
        <f t="shared" si="30"/>
        <v>171281</v>
      </c>
      <c r="W90" s="37">
        <f t="shared" si="29"/>
        <v>125.75697503671071</v>
      </c>
      <c r="X90" s="23"/>
      <c r="Y90" s="23"/>
      <c r="Z90" s="23"/>
      <c r="AA90" s="23"/>
      <c r="AB90" s="23"/>
      <c r="AC90" s="23"/>
      <c r="AD90" s="23"/>
      <c r="AE90" s="23"/>
    </row>
    <row r="91" spans="1:31" s="33" customFormat="1" ht="13.5">
      <c r="A91" s="16">
        <v>344001</v>
      </c>
      <c r="B91" s="36" t="s">
        <v>111</v>
      </c>
      <c r="C91" s="50">
        <v>418</v>
      </c>
      <c r="D91" s="37">
        <v>0</v>
      </c>
      <c r="E91" s="37">
        <f t="shared" si="20"/>
        <v>0</v>
      </c>
      <c r="F91" s="37">
        <v>0</v>
      </c>
      <c r="G91" s="37">
        <f t="shared" si="21"/>
        <v>0</v>
      </c>
      <c r="H91" s="37">
        <v>4408</v>
      </c>
      <c r="I91" s="37">
        <f t="shared" si="22"/>
        <v>10.545454545454545</v>
      </c>
      <c r="J91" s="37">
        <v>40999</v>
      </c>
      <c r="K91" s="37">
        <f t="shared" si="23"/>
        <v>98.08373205741627</v>
      </c>
      <c r="L91" s="37">
        <v>0</v>
      </c>
      <c r="M91" s="37">
        <f t="shared" si="24"/>
        <v>0</v>
      </c>
      <c r="N91" s="37">
        <v>228785</v>
      </c>
      <c r="O91" s="37">
        <f t="shared" si="25"/>
        <v>547.3325358851674</v>
      </c>
      <c r="P91" s="37">
        <v>0</v>
      </c>
      <c r="Q91" s="37">
        <f t="shared" si="26"/>
        <v>0</v>
      </c>
      <c r="R91" s="37">
        <v>13088</v>
      </c>
      <c r="S91" s="37">
        <f t="shared" si="27"/>
        <v>31.311004784688997</v>
      </c>
      <c r="T91" s="37">
        <v>0</v>
      </c>
      <c r="U91" s="37">
        <f t="shared" si="28"/>
        <v>0</v>
      </c>
      <c r="V91" s="38">
        <f>D91+F91+H91+J91+L91+N91+P91+R91+T91</f>
        <v>287280</v>
      </c>
      <c r="W91" s="37">
        <f>V91/$C91</f>
        <v>687.2727272727273</v>
      </c>
      <c r="X91" s="23"/>
      <c r="Y91" s="23"/>
      <c r="Z91" s="23"/>
      <c r="AA91" s="23"/>
      <c r="AB91" s="23"/>
      <c r="AC91" s="23"/>
      <c r="AD91" s="23"/>
      <c r="AE91" s="23"/>
    </row>
    <row r="92" spans="1:31" s="33" customFormat="1" ht="13.5">
      <c r="A92" s="16">
        <v>345001</v>
      </c>
      <c r="B92" s="36" t="s">
        <v>112</v>
      </c>
      <c r="C92" s="50">
        <v>1200</v>
      </c>
      <c r="D92" s="37">
        <v>0</v>
      </c>
      <c r="E92" s="37">
        <f t="shared" si="20"/>
        <v>0</v>
      </c>
      <c r="F92" s="37">
        <v>0</v>
      </c>
      <c r="G92" s="37">
        <f t="shared" si="21"/>
        <v>0</v>
      </c>
      <c r="H92" s="37">
        <v>0</v>
      </c>
      <c r="I92" s="37">
        <f t="shared" si="22"/>
        <v>0</v>
      </c>
      <c r="J92" s="37">
        <v>0</v>
      </c>
      <c r="K92" s="37">
        <f t="shared" si="23"/>
        <v>0</v>
      </c>
      <c r="L92" s="37">
        <v>0</v>
      </c>
      <c r="M92" s="37">
        <f t="shared" si="24"/>
        <v>0</v>
      </c>
      <c r="N92" s="37">
        <v>1647</v>
      </c>
      <c r="O92" s="37">
        <f t="shared" si="25"/>
        <v>1.3725</v>
      </c>
      <c r="P92" s="37">
        <v>108632</v>
      </c>
      <c r="Q92" s="37">
        <f t="shared" si="26"/>
        <v>90.52666666666667</v>
      </c>
      <c r="R92" s="37">
        <v>0</v>
      </c>
      <c r="S92" s="37">
        <f t="shared" si="27"/>
        <v>0</v>
      </c>
      <c r="T92" s="37">
        <v>0</v>
      </c>
      <c r="U92" s="37">
        <f t="shared" si="28"/>
        <v>0</v>
      </c>
      <c r="V92" s="38">
        <f>D92+F92+H92+J92+L92+N92+P92+R92+T92</f>
        <v>110279</v>
      </c>
      <c r="W92" s="37">
        <f>V92/$C92</f>
        <v>91.89916666666667</v>
      </c>
      <c r="X92" s="23"/>
      <c r="Y92" s="23"/>
      <c r="Z92" s="23"/>
      <c r="AA92" s="23"/>
      <c r="AB92" s="23"/>
      <c r="AC92" s="23"/>
      <c r="AD92" s="23"/>
      <c r="AE92" s="23"/>
    </row>
    <row r="93" spans="1:31" s="33" customFormat="1" ht="13.5">
      <c r="A93" s="17">
        <v>346001</v>
      </c>
      <c r="B93" s="44" t="s">
        <v>113</v>
      </c>
      <c r="C93" s="49">
        <v>778</v>
      </c>
      <c r="D93" s="34">
        <v>225910</v>
      </c>
      <c r="E93" s="34">
        <f t="shared" si="20"/>
        <v>290.3727506426735</v>
      </c>
      <c r="F93" s="34">
        <v>21164</v>
      </c>
      <c r="G93" s="34">
        <f t="shared" si="21"/>
        <v>27.203084832904885</v>
      </c>
      <c r="H93" s="34">
        <v>0</v>
      </c>
      <c r="I93" s="34">
        <f t="shared" si="22"/>
        <v>0</v>
      </c>
      <c r="J93" s="34">
        <v>0</v>
      </c>
      <c r="K93" s="34">
        <f t="shared" si="23"/>
        <v>0</v>
      </c>
      <c r="L93" s="34">
        <v>0</v>
      </c>
      <c r="M93" s="34">
        <f t="shared" si="24"/>
        <v>0</v>
      </c>
      <c r="N93" s="34">
        <v>95271</v>
      </c>
      <c r="O93" s="34">
        <f t="shared" si="25"/>
        <v>122.45629820051414</v>
      </c>
      <c r="P93" s="34">
        <v>37120</v>
      </c>
      <c r="Q93" s="34">
        <f t="shared" si="26"/>
        <v>47.7120822622108</v>
      </c>
      <c r="R93" s="34">
        <v>13652</v>
      </c>
      <c r="S93" s="34">
        <f t="shared" si="27"/>
        <v>17.547557840616967</v>
      </c>
      <c r="T93" s="34">
        <v>3023794</v>
      </c>
      <c r="U93" s="34">
        <f t="shared" si="28"/>
        <v>3886.624678663239</v>
      </c>
      <c r="V93" s="35">
        <f t="shared" si="30"/>
        <v>3416911</v>
      </c>
      <c r="W93" s="34">
        <f t="shared" si="29"/>
        <v>4391.916452442159</v>
      </c>
      <c r="X93" s="23"/>
      <c r="Y93" s="23"/>
      <c r="Z93" s="23"/>
      <c r="AA93" s="23"/>
      <c r="AB93" s="23"/>
      <c r="AC93" s="23"/>
      <c r="AD93" s="23"/>
      <c r="AE93" s="23"/>
    </row>
    <row r="94" spans="1:31" ht="13.5">
      <c r="A94" s="41">
        <v>347001</v>
      </c>
      <c r="B94" s="41" t="s">
        <v>114</v>
      </c>
      <c r="C94" s="50">
        <v>332</v>
      </c>
      <c r="D94" s="42">
        <v>5161</v>
      </c>
      <c r="E94" s="42">
        <f t="shared" si="20"/>
        <v>15.545180722891565</v>
      </c>
      <c r="F94" s="42">
        <v>10380</v>
      </c>
      <c r="G94" s="42">
        <f t="shared" si="21"/>
        <v>31.265060240963855</v>
      </c>
      <c r="H94" s="42">
        <v>4120</v>
      </c>
      <c r="I94" s="42">
        <f t="shared" si="22"/>
        <v>12.409638554216867</v>
      </c>
      <c r="J94" s="42">
        <v>97791</v>
      </c>
      <c r="K94" s="42">
        <f t="shared" si="23"/>
        <v>294.55120481927713</v>
      </c>
      <c r="L94" s="42">
        <v>4455</v>
      </c>
      <c r="M94" s="42">
        <f t="shared" si="24"/>
        <v>13.418674698795181</v>
      </c>
      <c r="N94" s="42">
        <v>38001</v>
      </c>
      <c r="O94" s="42">
        <f t="shared" si="25"/>
        <v>114.46084337349397</v>
      </c>
      <c r="P94" s="42">
        <v>236863</v>
      </c>
      <c r="Q94" s="42">
        <f t="shared" si="26"/>
        <v>713.4427710843373</v>
      </c>
      <c r="R94" s="42">
        <v>12308</v>
      </c>
      <c r="S94" s="42">
        <f t="shared" si="27"/>
        <v>37.0722891566265</v>
      </c>
      <c r="T94" s="42">
        <v>0</v>
      </c>
      <c r="U94" s="42">
        <f t="shared" si="28"/>
        <v>0</v>
      </c>
      <c r="V94" s="38">
        <f t="shared" si="30"/>
        <v>409079</v>
      </c>
      <c r="W94" s="42">
        <f t="shared" si="29"/>
        <v>1232.1656626506024</v>
      </c>
      <c r="X94" s="23"/>
      <c r="Y94" s="23"/>
      <c r="Z94" s="23"/>
      <c r="AA94" s="23"/>
      <c r="AB94" s="23"/>
      <c r="AC94" s="23"/>
      <c r="AD94" s="23"/>
      <c r="AE94" s="23"/>
    </row>
    <row r="95" spans="1:31" s="33" customFormat="1" ht="13.5">
      <c r="A95" s="16">
        <v>348001</v>
      </c>
      <c r="B95" s="36" t="s">
        <v>85</v>
      </c>
      <c r="C95" s="50">
        <v>219</v>
      </c>
      <c r="D95" s="37">
        <v>2090</v>
      </c>
      <c r="E95" s="37">
        <f t="shared" si="20"/>
        <v>9.54337899543379</v>
      </c>
      <c r="F95" s="37">
        <v>0</v>
      </c>
      <c r="G95" s="37">
        <f t="shared" si="21"/>
        <v>0</v>
      </c>
      <c r="H95" s="37">
        <v>0</v>
      </c>
      <c r="I95" s="37">
        <f t="shared" si="22"/>
        <v>0</v>
      </c>
      <c r="J95" s="37">
        <v>35635</v>
      </c>
      <c r="K95" s="37">
        <f t="shared" si="23"/>
        <v>162.71689497716895</v>
      </c>
      <c r="L95" s="37">
        <v>1313</v>
      </c>
      <c r="M95" s="37">
        <f t="shared" si="24"/>
        <v>5.995433789954338</v>
      </c>
      <c r="N95" s="37">
        <v>29396</v>
      </c>
      <c r="O95" s="37">
        <f t="shared" si="25"/>
        <v>134.2283105022831</v>
      </c>
      <c r="P95" s="37">
        <v>0</v>
      </c>
      <c r="Q95" s="37">
        <f t="shared" si="26"/>
        <v>0</v>
      </c>
      <c r="R95" s="37">
        <v>9708</v>
      </c>
      <c r="S95" s="37">
        <f t="shared" si="27"/>
        <v>44.32876712328767</v>
      </c>
      <c r="T95" s="37">
        <v>0</v>
      </c>
      <c r="U95" s="37">
        <f t="shared" si="28"/>
        <v>0</v>
      </c>
      <c r="V95" s="38">
        <f t="shared" si="30"/>
        <v>78142</v>
      </c>
      <c r="W95" s="37">
        <f>V95/$C95</f>
        <v>356.81278538812785</v>
      </c>
      <c r="X95" s="23"/>
      <c r="Y95" s="23"/>
      <c r="Z95" s="23"/>
      <c r="AA95" s="23"/>
      <c r="AB95" s="23"/>
      <c r="AC95" s="23"/>
      <c r="AD95" s="23"/>
      <c r="AE95" s="23"/>
    </row>
    <row r="96" spans="1:31" s="33" customFormat="1" ht="13.5">
      <c r="A96" s="17">
        <v>349001</v>
      </c>
      <c r="B96" s="44" t="s">
        <v>115</v>
      </c>
      <c r="C96" s="49">
        <v>179</v>
      </c>
      <c r="D96" s="34">
        <v>0</v>
      </c>
      <c r="E96" s="34">
        <f t="shared" si="20"/>
        <v>0</v>
      </c>
      <c r="F96" s="34">
        <v>0</v>
      </c>
      <c r="G96" s="34">
        <f t="shared" si="21"/>
        <v>0</v>
      </c>
      <c r="H96" s="34">
        <v>6011</v>
      </c>
      <c r="I96" s="34">
        <f t="shared" si="22"/>
        <v>33.58100558659218</v>
      </c>
      <c r="J96" s="34">
        <v>35531</v>
      </c>
      <c r="K96" s="34">
        <f t="shared" si="23"/>
        <v>198.49720670391062</v>
      </c>
      <c r="L96" s="34">
        <v>0</v>
      </c>
      <c r="M96" s="34">
        <f t="shared" si="24"/>
        <v>0</v>
      </c>
      <c r="N96" s="34">
        <v>269468</v>
      </c>
      <c r="O96" s="34">
        <f t="shared" si="25"/>
        <v>1505.4078212290503</v>
      </c>
      <c r="P96" s="34">
        <v>89050</v>
      </c>
      <c r="Q96" s="34">
        <f t="shared" si="26"/>
        <v>497.4860335195531</v>
      </c>
      <c r="R96" s="34">
        <v>0</v>
      </c>
      <c r="S96" s="34">
        <f t="shared" si="27"/>
        <v>0</v>
      </c>
      <c r="T96" s="34">
        <v>0</v>
      </c>
      <c r="U96" s="34">
        <f t="shared" si="28"/>
        <v>0</v>
      </c>
      <c r="V96" s="35">
        <f t="shared" si="30"/>
        <v>400060</v>
      </c>
      <c r="W96" s="34">
        <f t="shared" si="29"/>
        <v>2234.972067039106</v>
      </c>
      <c r="X96" s="23"/>
      <c r="Y96" s="23"/>
      <c r="Z96" s="23"/>
      <c r="AA96" s="23"/>
      <c r="AB96" s="23"/>
      <c r="AC96" s="23"/>
      <c r="AD96" s="23"/>
      <c r="AE96" s="23"/>
    </row>
    <row r="97" spans="1:31" ht="13.5">
      <c r="A97" s="14"/>
      <c r="B97" s="15" t="s">
        <v>67</v>
      </c>
      <c r="C97" s="53">
        <f>SUM(C79:C96)</f>
        <v>10208</v>
      </c>
      <c r="D97" s="47">
        <f>SUM(D79:D96)</f>
        <v>481984</v>
      </c>
      <c r="E97" s="47">
        <f>D97/$C97</f>
        <v>47.21630094043887</v>
      </c>
      <c r="F97" s="47">
        <f>SUM(F79:F96)</f>
        <v>89931</v>
      </c>
      <c r="G97" s="47">
        <f>F97/$C97</f>
        <v>8.809855015673982</v>
      </c>
      <c r="H97" s="47">
        <f>SUM(H79:H96)</f>
        <v>79362</v>
      </c>
      <c r="I97" s="47">
        <f>H97/$C97</f>
        <v>7.774490595611285</v>
      </c>
      <c r="J97" s="47">
        <f>SUM(J79:J96)</f>
        <v>281310</v>
      </c>
      <c r="K97" s="47">
        <f>J97/$C97</f>
        <v>27.557797805642632</v>
      </c>
      <c r="L97" s="47">
        <f>SUM(L79:L96)</f>
        <v>18869</v>
      </c>
      <c r="M97" s="47">
        <f>L97/$C97</f>
        <v>1.8484521943573669</v>
      </c>
      <c r="N97" s="47">
        <f>SUM(N79:N96)</f>
        <v>1577499</v>
      </c>
      <c r="O97" s="47">
        <f>N97/$C97</f>
        <v>154.5355603448276</v>
      </c>
      <c r="P97" s="47">
        <f>SUM(P79:P96)</f>
        <v>1811095</v>
      </c>
      <c r="Q97" s="47">
        <f>P97/$C97</f>
        <v>177.41918103448276</v>
      </c>
      <c r="R97" s="47">
        <f>SUM(R79:R96)</f>
        <v>428609</v>
      </c>
      <c r="S97" s="47">
        <f>R97/$C97</f>
        <v>41.98755877742947</v>
      </c>
      <c r="T97" s="47">
        <f>SUM(T79:T96)</f>
        <v>4765436</v>
      </c>
      <c r="U97" s="47">
        <f>T97/$C97</f>
        <v>466.83346394984324</v>
      </c>
      <c r="V97" s="52">
        <f>SUM(V79:V96)</f>
        <v>9534095</v>
      </c>
      <c r="W97" s="51">
        <f t="shared" si="29"/>
        <v>933.9826606583072</v>
      </c>
      <c r="X97" s="24"/>
      <c r="Y97" s="24"/>
      <c r="Z97" s="24"/>
      <c r="AA97" s="24"/>
      <c r="AB97" s="24"/>
      <c r="AC97" s="24"/>
      <c r="AD97" s="26"/>
      <c r="AE97" s="25"/>
    </row>
    <row r="98" spans="1:31" ht="13.5">
      <c r="A98" s="32"/>
      <c r="B98" s="11"/>
      <c r="C98" s="8"/>
      <c r="D98" s="11"/>
      <c r="E98" s="11"/>
      <c r="F98" s="11"/>
      <c r="G98" s="39"/>
      <c r="H98" s="11"/>
      <c r="I98" s="11"/>
      <c r="J98" s="11"/>
      <c r="K98" s="39"/>
      <c r="L98" s="11"/>
      <c r="M98" s="11"/>
      <c r="N98" s="11"/>
      <c r="O98" s="39"/>
      <c r="P98" s="11"/>
      <c r="Q98" s="11"/>
      <c r="R98" s="11"/>
      <c r="S98" s="11"/>
      <c r="T98" s="11"/>
      <c r="U98" s="11"/>
      <c r="V98" s="11"/>
      <c r="W98" s="39"/>
      <c r="X98" s="22"/>
      <c r="Y98" s="22"/>
      <c r="Z98" s="22"/>
      <c r="AA98" s="22"/>
      <c r="AB98" s="22"/>
      <c r="AC98" s="22"/>
      <c r="AD98" s="22"/>
      <c r="AE98" s="22"/>
    </row>
    <row r="99" spans="1:31" s="33" customFormat="1" ht="13.5">
      <c r="A99" s="58" t="s">
        <v>80</v>
      </c>
      <c r="B99" s="59" t="s">
        <v>81</v>
      </c>
      <c r="C99" s="49">
        <v>323</v>
      </c>
      <c r="D99" s="34">
        <v>1081631</v>
      </c>
      <c r="E99" s="34">
        <f>D99/$C99</f>
        <v>3348.702786377709</v>
      </c>
      <c r="F99" s="34">
        <v>0</v>
      </c>
      <c r="G99" s="34">
        <f>F99/$C99</f>
        <v>0</v>
      </c>
      <c r="H99" s="34">
        <v>0</v>
      </c>
      <c r="I99" s="34">
        <f>H99/$C99</f>
        <v>0</v>
      </c>
      <c r="J99" s="34">
        <v>0</v>
      </c>
      <c r="K99" s="34">
        <f>J99/$C99</f>
        <v>0</v>
      </c>
      <c r="L99" s="34">
        <v>0</v>
      </c>
      <c r="M99" s="34">
        <f>L99/$C99</f>
        <v>0</v>
      </c>
      <c r="N99" s="34">
        <v>109323</v>
      </c>
      <c r="O99" s="34">
        <f>N99/$C99</f>
        <v>338.4613003095975</v>
      </c>
      <c r="P99" s="34">
        <v>0</v>
      </c>
      <c r="Q99" s="34">
        <f>P99/$C99</f>
        <v>0</v>
      </c>
      <c r="R99" s="34">
        <v>0</v>
      </c>
      <c r="S99" s="34">
        <f>R99/$C99</f>
        <v>0</v>
      </c>
      <c r="T99" s="34">
        <v>0</v>
      </c>
      <c r="U99" s="34">
        <f>T99/$C99</f>
        <v>0</v>
      </c>
      <c r="V99" s="35">
        <f>D99+F99+H99+J99+L99+N99+P99+R99+T99</f>
        <v>1190954</v>
      </c>
      <c r="W99" s="34">
        <f>V99/$C99</f>
        <v>3687.1640866873063</v>
      </c>
      <c r="X99" s="23"/>
      <c r="Y99" s="23"/>
      <c r="Z99" s="23"/>
      <c r="AA99" s="23"/>
      <c r="AB99" s="23"/>
      <c r="AC99" s="23"/>
      <c r="AD99" s="23"/>
      <c r="AE99" s="23"/>
    </row>
    <row r="100" spans="1:31" ht="13.5">
      <c r="A100" s="14"/>
      <c r="B100" s="15" t="s">
        <v>82</v>
      </c>
      <c r="C100" s="53">
        <f>C99</f>
        <v>323</v>
      </c>
      <c r="D100" s="60">
        <f>SUM(D99)</f>
        <v>1081631</v>
      </c>
      <c r="E100" s="45">
        <f>D100/$C100</f>
        <v>3348.702786377709</v>
      </c>
      <c r="F100" s="45">
        <f>SUM(F99)</f>
        <v>0</v>
      </c>
      <c r="G100" s="45">
        <f>F100/$C100</f>
        <v>0</v>
      </c>
      <c r="H100" s="45">
        <f>SUM(H99)</f>
        <v>0</v>
      </c>
      <c r="I100" s="45">
        <f>H100/$C100</f>
        <v>0</v>
      </c>
      <c r="J100" s="45">
        <f>SUM(J99)</f>
        <v>0</v>
      </c>
      <c r="K100" s="45">
        <f>J100/$C100</f>
        <v>0</v>
      </c>
      <c r="L100" s="45">
        <f>SUM(L99)</f>
        <v>0</v>
      </c>
      <c r="M100" s="45">
        <f>L100/$C100</f>
        <v>0</v>
      </c>
      <c r="N100" s="45">
        <f>SUM(N99)</f>
        <v>109323</v>
      </c>
      <c r="O100" s="45">
        <f>N100/$C100</f>
        <v>338.4613003095975</v>
      </c>
      <c r="P100" s="45">
        <f>SUM(P99)</f>
        <v>0</v>
      </c>
      <c r="Q100" s="45">
        <f>P100/$C100</f>
        <v>0</v>
      </c>
      <c r="R100" s="45">
        <f>SUM(R99)</f>
        <v>0</v>
      </c>
      <c r="S100" s="45">
        <f>R100/$C100</f>
        <v>0</v>
      </c>
      <c r="T100" s="45">
        <f>SUM(T99)</f>
        <v>0</v>
      </c>
      <c r="U100" s="45">
        <f>T100/$C100</f>
        <v>0</v>
      </c>
      <c r="V100" s="46">
        <f>SUM(V99)</f>
        <v>1190954</v>
      </c>
      <c r="W100" s="45">
        <f>V100/$C100</f>
        <v>3687.1640866873063</v>
      </c>
      <c r="X100" s="24"/>
      <c r="Y100" s="24"/>
      <c r="Z100" s="24"/>
      <c r="AA100" s="24"/>
      <c r="AB100" s="24"/>
      <c r="AC100" s="24"/>
      <c r="AD100" s="26"/>
      <c r="AE100" s="24"/>
    </row>
    <row r="101" spans="1:31" ht="13.5">
      <c r="A101" s="10"/>
      <c r="B101" s="11"/>
      <c r="C101" s="8"/>
      <c r="D101" s="8"/>
      <c r="E101" s="8"/>
      <c r="F101" s="8"/>
      <c r="G101" s="12"/>
      <c r="H101" s="8"/>
      <c r="I101" s="8"/>
      <c r="J101" s="8"/>
      <c r="K101" s="12"/>
      <c r="L101" s="8"/>
      <c r="M101" s="8"/>
      <c r="N101" s="8"/>
      <c r="O101" s="12"/>
      <c r="P101" s="8"/>
      <c r="Q101" s="8"/>
      <c r="R101" s="8"/>
      <c r="S101" s="8"/>
      <c r="T101" s="8"/>
      <c r="U101" s="8"/>
      <c r="V101" s="8"/>
      <c r="W101" s="12"/>
      <c r="X101" s="22"/>
      <c r="Y101" s="22"/>
      <c r="Z101" s="22"/>
      <c r="AA101" s="22"/>
      <c r="AB101" s="22"/>
      <c r="AC101" s="22"/>
      <c r="AD101" s="22"/>
      <c r="AE101" s="22"/>
    </row>
    <row r="102" spans="1:31" ht="14.25" thickBot="1">
      <c r="A102" s="19"/>
      <c r="B102" s="20" t="s">
        <v>68</v>
      </c>
      <c r="C102" s="48">
        <f>C97+C77+C73+C100</f>
        <v>706426</v>
      </c>
      <c r="D102" s="21">
        <f>D97+D77+D73+D100</f>
        <v>14902159</v>
      </c>
      <c r="E102" s="21">
        <f>D102/$C102</f>
        <v>21.09514513905207</v>
      </c>
      <c r="F102" s="21">
        <f>F97+F77+F73+F100</f>
        <v>9456148</v>
      </c>
      <c r="G102" s="21">
        <f>F102/$C102</f>
        <v>13.385900292458091</v>
      </c>
      <c r="H102" s="21">
        <f>H97+H77+H73+H100</f>
        <v>7080983</v>
      </c>
      <c r="I102" s="21">
        <f>H102/$C102</f>
        <v>10.023672684753958</v>
      </c>
      <c r="J102" s="21">
        <f>J97+J77+J73+J100</f>
        <v>15495714</v>
      </c>
      <c r="K102" s="21">
        <f>J102/$C102</f>
        <v>21.935367611044892</v>
      </c>
      <c r="L102" s="21">
        <f>L97+L77+L73+L100</f>
        <v>6603198</v>
      </c>
      <c r="M102" s="21">
        <f>L102/$C102</f>
        <v>9.347331496858835</v>
      </c>
      <c r="N102" s="21">
        <f>N97+N77+N73+N100</f>
        <v>144822760</v>
      </c>
      <c r="O102" s="21">
        <f>N102/$C102</f>
        <v>205.00768658005225</v>
      </c>
      <c r="P102" s="21">
        <f>P97+P77+P73+P100</f>
        <v>11937735</v>
      </c>
      <c r="Q102" s="21">
        <f>P102/$C102</f>
        <v>16.89877637572796</v>
      </c>
      <c r="R102" s="21">
        <f>R97+R77+R73+R100</f>
        <v>30983850</v>
      </c>
      <c r="S102" s="21">
        <f>R102/$C102</f>
        <v>43.860007983851105</v>
      </c>
      <c r="T102" s="21">
        <f>T97+T77+T73+T100</f>
        <v>360607653</v>
      </c>
      <c r="U102" s="21">
        <f>T102/$C102</f>
        <v>510.4676965457104</v>
      </c>
      <c r="V102" s="27">
        <f>V97+V77+V73+V100</f>
        <v>601890200</v>
      </c>
      <c r="W102" s="21">
        <f>V102/$C102</f>
        <v>852.0215847095095</v>
      </c>
      <c r="X102" s="24"/>
      <c r="Y102" s="24"/>
      <c r="Z102" s="24"/>
      <c r="AA102" s="24"/>
      <c r="AB102" s="24"/>
      <c r="AC102" s="24"/>
      <c r="AD102" s="24"/>
      <c r="AE102" s="24"/>
    </row>
    <row r="103" ht="14.25" thickTop="1">
      <c r="A103" s="1" t="s">
        <v>117</v>
      </c>
    </row>
    <row r="104" spans="4:21" ht="13.5">
      <c r="D104" s="65"/>
      <c r="E104" s="65"/>
      <c r="F104" s="65"/>
      <c r="G104" s="54"/>
      <c r="H104" s="65"/>
      <c r="I104" s="65"/>
      <c r="J104" s="65"/>
      <c r="K104" s="54"/>
      <c r="L104" s="65"/>
      <c r="M104" s="65"/>
      <c r="N104" s="65"/>
      <c r="O104" s="54"/>
      <c r="P104" s="65"/>
      <c r="Q104" s="65"/>
      <c r="R104" s="65"/>
      <c r="S104" s="65"/>
      <c r="T104" s="65"/>
      <c r="U104" s="66"/>
    </row>
  </sheetData>
  <sheetProtection/>
  <mergeCells count="7">
    <mergeCell ref="P104:U104"/>
    <mergeCell ref="D104:F104"/>
    <mergeCell ref="H104:J104"/>
    <mergeCell ref="L104:N104"/>
    <mergeCell ref="A1:B1"/>
    <mergeCell ref="V1:V2"/>
    <mergeCell ref="C1:C2"/>
  </mergeCells>
  <printOptions horizontalCentered="1"/>
  <pageMargins left="0.25" right="0.25" top="0.65" bottom="0.5" header="0.33" footer="0.5"/>
  <pageSetup horizontalDpi="600" verticalDpi="600" orientation="portrait" paperSize="5" scale="65" r:id="rId1"/>
  <headerFooter alignWithMargins="0">
    <oddHeader>&amp;C&amp;18Purchased Property Services - Expenditures by Object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Melanie Ruiz</cp:lastModifiedBy>
  <cp:lastPrinted>2014-07-08T15:33:39Z</cp:lastPrinted>
  <dcterms:created xsi:type="dcterms:W3CDTF">2003-04-30T20:08:44Z</dcterms:created>
  <dcterms:modified xsi:type="dcterms:W3CDTF">2014-07-10T16:33:39Z</dcterms:modified>
  <cp:category/>
  <cp:version/>
  <cp:contentType/>
  <cp:contentStatus/>
</cp:coreProperties>
</file>